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55" windowWidth="15315" windowHeight="6720" tabRatio="809" activeTab="12"/>
  </bookViews>
  <sheets>
    <sheet name="Laptops &amp; Ultrabooks" sheetId="210" r:id="rId1"/>
    <sheet name="Tablets" sheetId="211" r:id="rId2"/>
    <sheet name="Chromebooks" sheetId="212" r:id="rId3"/>
    <sheet name="Desktops" sheetId="213" r:id="rId4"/>
    <sheet name="Monitors" sheetId="214" r:id="rId5"/>
    <sheet name="Workstations" sheetId="215" r:id="rId6"/>
    <sheet name="Servers" sheetId="216" r:id="rId7"/>
    <sheet name="VRTX " sheetId="217" r:id="rId8"/>
    <sheet name="Switches" sheetId="218" r:id="rId9"/>
    <sheet name="Services" sheetId="219" r:id="rId10"/>
    <sheet name="Printers" sheetId="220" r:id="rId11"/>
    <sheet name="Printer Supplies" sheetId="221" r:id="rId12"/>
    <sheet name="Projectors" sheetId="222" r:id="rId13"/>
    <sheet name="WYSE T&amp;C" sheetId="226" r:id="rId14"/>
    <sheet name="WYSE Master Price List" sheetId="227" r:id="rId15"/>
    <sheet name="WYSE Options" sheetId="228" r:id="rId16"/>
    <sheet name="WYSE Service Programs" sheetId="229" r:id="rId17"/>
    <sheet name="SonicWALLCHANGES TAB" sheetId="26" r:id="rId18"/>
    <sheet name="SonicWALL LINKS" sheetId="186" r:id="rId19"/>
    <sheet name="SonicWALL Price List" sheetId="25" r:id="rId20"/>
    <sheet name="SonicWALL RAW DATA" sheetId="209" r:id="rId21"/>
    <sheet name="SonicWALL Advantage Discounts" sheetId="187" r:id="rId22"/>
  </sheets>
  <externalReferences>
    <externalReference r:id="rId23"/>
  </externalReferences>
  <definedNames>
    <definedName name="_xlnm._FilterDatabase" localSheetId="2">Chromebooks!$A$3:$AI$5</definedName>
    <definedName name="_xlnm._FilterDatabase" localSheetId="3" hidden="1">Desktops!$A$3:$BK$69</definedName>
    <definedName name="_xlnm._FilterDatabase" localSheetId="0" hidden="1">'Laptops &amp; Ultrabooks'!$A$3:$CP$81</definedName>
    <definedName name="_xlnm._FilterDatabase" localSheetId="4" hidden="1">Monitors!$A$3:$AM$35</definedName>
    <definedName name="_xlnm._FilterDatabase" localSheetId="11" hidden="1">'Printer Supplies'!$A$3:$I$576</definedName>
    <definedName name="_xlnm._FilterDatabase" localSheetId="10" hidden="1">Printers!$A$3:$AE$30</definedName>
    <definedName name="_xlnm._FilterDatabase" localSheetId="12" hidden="1">Projectors!$B$3:$AL$15</definedName>
    <definedName name="_xlnm._FilterDatabase" localSheetId="6" hidden="1">Servers!$A$4:$AU$27</definedName>
    <definedName name="_xlnm._FilterDatabase" localSheetId="9" hidden="1">Services!$B$3:$F$114</definedName>
    <definedName name="_xlnm._FilterDatabase" localSheetId="8" hidden="1">Switches!$A$4:$M$25</definedName>
    <definedName name="_xlnm._FilterDatabase" localSheetId="1" hidden="1">Tablets!$A$3:$BD$17</definedName>
    <definedName name="_xlnm._FilterDatabase" localSheetId="7" hidden="1">'VRTX '!$A$4:$AI$8</definedName>
    <definedName name="_xlnm._FilterDatabase" localSheetId="5" hidden="1">Workstations!$A$3:$BC$31</definedName>
    <definedName name="_xlnm._FilterDatabase" localSheetId="14" hidden="1">'WYSE Master Price List'!$A$2:$F$201</definedName>
    <definedName name="A" localSheetId="14" hidden="1">{"'UK TRP'!$A$1:$F$182"}</definedName>
    <definedName name="A" localSheetId="15" hidden="1">{"'UK TRP'!$A$1:$F$182"}</definedName>
    <definedName name="A" localSheetId="16" hidden="1">{"'UK TRP'!$A$1:$F$182"}</definedName>
    <definedName name="A" localSheetId="13" hidden="1">{"'UK TRP'!$A$1:$F$182"}</definedName>
    <definedName name="A" hidden="1">{"'UK TRP'!$A$1:$F$182"}</definedName>
    <definedName name="aa" localSheetId="14" hidden="1">{"'UK TRP'!$A$1:$E$130"}</definedName>
    <definedName name="aa" localSheetId="15" hidden="1">{"'UK TRP'!$A$1:$E$130"}</definedName>
    <definedName name="aa" localSheetId="16" hidden="1">{"'UK TRP'!$A$1:$E$130"}</definedName>
    <definedName name="aa" localSheetId="13" hidden="1">{"'UK TRP'!$A$1:$E$130"}</definedName>
    <definedName name="aa" hidden="1">{"'UK TRP'!$A$1:$E$130"}</definedName>
    <definedName name="af" hidden="1">{"'UK TRP'!$A$1:$F$182"}</definedName>
    <definedName name="ANALYZER" localSheetId="2">#REF!</definedName>
    <definedName name="ANALYZER">'SonicWALL Price List'!$A$1824:$A$1945</definedName>
    <definedName name="B" localSheetId="14" hidden="1">{"'UK TRP'!$A$1:$F$182"}</definedName>
    <definedName name="B" localSheetId="15" hidden="1">{"'UK TRP'!$A$1:$F$182"}</definedName>
    <definedName name="B" localSheetId="16" hidden="1">{"'UK TRP'!$A$1:$F$182"}</definedName>
    <definedName name="B" localSheetId="13" hidden="1">{"'UK TRP'!$A$1:$F$182"}</definedName>
    <definedName name="B" hidden="1">{"'UK TRP'!$A$1:$F$182"}</definedName>
    <definedName name="CASS" localSheetId="2">#REF!</definedName>
    <definedName name="CASS">'SonicWALL Price List'!$A$929:$A$995</definedName>
    <definedName name="CDP" localSheetId="2">#REF!</definedName>
    <definedName name="CDP">'SonicWALL Price List'!$A$1194:$A$1237</definedName>
    <definedName name="CDP_110" localSheetId="2">#REF!</definedName>
    <definedName name="CDP_110" localSheetId="7">#REF!</definedName>
    <definedName name="CDP_110">#REF!</definedName>
    <definedName name="CDP_1440i_2440i" localSheetId="2">#REF!</definedName>
    <definedName name="CDP_1440i_2440i" localSheetId="7">#REF!</definedName>
    <definedName name="CDP_1440i_2440i">#REF!</definedName>
    <definedName name="CDP_210" localSheetId="2">#REF!</definedName>
    <definedName name="CDP_210">'SonicWALL Price List'!$A$1218:$A$1279</definedName>
    <definedName name="CDP_220" localSheetId="2">#REF!</definedName>
    <definedName name="CDP_220">'SonicWALL Price List'!$A$1211:$A$1479</definedName>
    <definedName name="CDP_4440i_3440i" localSheetId="2">#REF!</definedName>
    <definedName name="CDP_4440i_3440i" localSheetId="7">#REF!</definedName>
    <definedName name="CDP_4440i_3440i">#REF!</definedName>
    <definedName name="CDP_5040" localSheetId="2">#REF!</definedName>
    <definedName name="CDP_5040" localSheetId="7">#REF!</definedName>
    <definedName name="CDP_5040">#REF!</definedName>
    <definedName name="CDP_5040B" localSheetId="2">#REF!</definedName>
    <definedName name="CDP_5040B">'SonicWALL Price List'!$A$1203:$A$1244</definedName>
    <definedName name="CDP_6080_SERV_SUPP" localSheetId="2">#REF!</definedName>
    <definedName name="CDP_6080_SERV_SUPP">'SonicWALL Price List'!$A$2119:$A$2119</definedName>
    <definedName name="CDP_6080B" localSheetId="2">#REF!</definedName>
    <definedName name="CDP_6080B">'SonicWALL Price List'!$A$1194:$A$1201</definedName>
    <definedName name="CDP_SERVICES" localSheetId="2">#REF!</definedName>
    <definedName name="CDP_SERVICES">'SonicWALL Price List'!$A$1238:$A$1290</definedName>
    <definedName name="CDP_STORAGE" localSheetId="2">#REF!</definedName>
    <definedName name="CDP_STORAGE">'SonicWALL Price List'!$A$1224:$A$1312</definedName>
    <definedName name="CF_CLIENT" localSheetId="2">#REF!</definedName>
    <definedName name="CF_CLIENT">'SonicWALL Price List'!$A$1599:$A$1669</definedName>
    <definedName name="CLIENT" localSheetId="2">#REF!</definedName>
    <definedName name="CLIENT">'SonicWALL Price List'!$A$1596:$A$1678</definedName>
    <definedName name="CLIENT_AV_AS" localSheetId="2">#REF!</definedName>
    <definedName name="CLIENT_AV_AS">'SonicWALL Price List'!$A$1629:$A$1769</definedName>
    <definedName name="CLIENT_GVC_SSL_VA" localSheetId="2">#REF!</definedName>
    <definedName name="CLIENT_GVC_SSL_VA">'SonicWALL Price List'!$A$1696:$A$1731</definedName>
    <definedName name="Cover" localSheetId="13" hidden="1">{"'UK TRP'!$A$1:$F$182"}</definedName>
    <definedName name="Cover" hidden="1">{"'UK TRP'!$A$1:$F$182"}</definedName>
    <definedName name="Covere" localSheetId="13" hidden="1">{"'UK TRP'!$A$1:$F$182"}</definedName>
    <definedName name="Covere" hidden="1">{"'UK TRP'!$A$1:$F$182"}</definedName>
    <definedName name="e" localSheetId="14" hidden="1">{"'UK TRP'!$A$1:$F$182"}</definedName>
    <definedName name="e" localSheetId="15" hidden="1">{"'UK TRP'!$A$1:$F$182"}</definedName>
    <definedName name="e" localSheetId="16" hidden="1">{"'UK TRP'!$A$1:$F$182"}</definedName>
    <definedName name="e" localSheetId="13" hidden="1">{"'UK TRP'!$A$1:$F$182"}</definedName>
    <definedName name="e" hidden="1">{"'UK TRP'!$A$1:$F$182"}</definedName>
    <definedName name="E_10200" localSheetId="2">#REF!</definedName>
    <definedName name="E_10200">'SonicWALL Price List'!$A$55:$A$221</definedName>
    <definedName name="E_10400" localSheetId="2">#REF!</definedName>
    <definedName name="E_10400">'SonicWALL Price List'!$A$29:$A$199</definedName>
    <definedName name="E_10800" localSheetId="2">#REF!</definedName>
    <definedName name="E_10800">'SonicWALL Price List'!$A$3:$A$28</definedName>
    <definedName name="E_500_750" localSheetId="2">#REF!</definedName>
    <definedName name="E_500_750">'SonicWALL Price List'!$A$1073:$A$1112</definedName>
    <definedName name="E_5000" localSheetId="2">#REF!</definedName>
    <definedName name="E_5000">'SonicWALL Price List'!$A$479:$A$479</definedName>
    <definedName name="E_5500" localSheetId="2">#REF!</definedName>
    <definedName name="E_5500">'SonicWALL Price List'!$A$261:$A$413</definedName>
    <definedName name="E_6500" localSheetId="2">#REF!</definedName>
    <definedName name="E_6500">'SonicWALL Price List'!$A$232:$A$376</definedName>
    <definedName name="E_8500" localSheetId="2">#REF!</definedName>
    <definedName name="E_8500">'SonicWALL Price List'!$A$204:$A$335</definedName>
    <definedName name="E_8510" localSheetId="2">#REF!</definedName>
    <definedName name="E_8510">'SonicWALL Price List'!$A$185:$A$203</definedName>
    <definedName name="E_CLASS_SRA" localSheetId="2">#REF!</definedName>
    <definedName name="E_CLASS_SRA">'SonicWALL Price List'!$A$1238:$A$1329</definedName>
    <definedName name="Email_AV" localSheetId="2">#REF!</definedName>
    <definedName name="Email_AV">'SonicWALL Price List'!$A$928:$A$940</definedName>
    <definedName name="EMAIL_ENCRYP" localSheetId="2">#REF!</definedName>
    <definedName name="EMAIL_ENCRYP">'SonicWALL Price List'!$A$992:$A$1058</definedName>
    <definedName name="EMAIL_SECURITY" localSheetId="2">#REF!</definedName>
    <definedName name="EMAIL_SECURITY">'SonicWALL Price List'!$A$812:$A$934</definedName>
    <definedName name="ES_100_250" localSheetId="2">#REF!</definedName>
    <definedName name="ES_100_250">'SonicWALL Price List'!$A$1033:$A$1172</definedName>
    <definedName name="ES_1000_2000" localSheetId="2">#REF!</definedName>
    <definedName name="ES_1000_2000">'SonicWALL Price List'!$A$1113:$A$1211</definedName>
    <definedName name="ES_25_50" localSheetId="2">#REF!</definedName>
    <definedName name="ES_25_50">'SonicWALL Price List'!$A$992:$A$1127</definedName>
    <definedName name="ES_500_750" localSheetId="2">#REF!</definedName>
    <definedName name="ES_500_750">'SonicWALL Price List'!$A$1073:$A$1196</definedName>
    <definedName name="ES_5000_10000" localSheetId="2">#REF!</definedName>
    <definedName name="ES_5000_10000">'SonicWALL Price List'!$A$1153:$A$1237</definedName>
    <definedName name="ES_HW" localSheetId="2">#REF!</definedName>
    <definedName name="ES_HW">'SonicWALL Price List'!$A$872:$A$994</definedName>
    <definedName name="ES_REMOTE_ANALYZER" localSheetId="2">#REF!</definedName>
    <definedName name="ES_REMOTE_ANALYZER">'SonicWALL Price List'!$A$878:$A$961</definedName>
    <definedName name="ES_SBS" localSheetId="2">#REF!</definedName>
    <definedName name="ES_SBS">'SonicWALL Price List'!$A$895:$A$947</definedName>
    <definedName name="ES_SOFTWARE" localSheetId="2">#REF!</definedName>
    <definedName name="ES_SOFTWARE">'SonicWALL Price List'!$A$862:$A$876</definedName>
    <definedName name="ES_TOTALSECURE" localSheetId="2">#REF!</definedName>
    <definedName name="ES_TOTALSECURE">'SonicWALL Price List'!$A$825:$A$946</definedName>
    <definedName name="ES_TS_COMP_UPGRADE" localSheetId="2">#REF!</definedName>
    <definedName name="ES_TS_COMP_UPGRADE">'SonicWALL Price List'!$A$857:$A$960</definedName>
    <definedName name="ES_TS_RENEWAL" localSheetId="2">#REF!</definedName>
    <definedName name="ES_TS_RENEWAL">'SonicWALL Price List'!$A$826:$A$950</definedName>
    <definedName name="ES_VIRT_APPL" localSheetId="2">#REF!</definedName>
    <definedName name="ES_VIRT_APPL">'SonicWALL Price List'!$A$867:$A$881</definedName>
    <definedName name="EX_9000" localSheetId="2">#REF!</definedName>
    <definedName name="EX_9000">'SonicWALL Price List'!$A$1338:$A$1339</definedName>
    <definedName name="FIREWALL_SSL_VPN" localSheetId="2">#REF!</definedName>
    <definedName name="FIREWALL_SSL_VPN">'SonicWALL Price List'!$A$1706:$A$1895</definedName>
    <definedName name="FURTHER_INFO_SUP" localSheetId="2">#REF!</definedName>
    <definedName name="FURTHER_INFO_SUP">'SonicWALL Price List'!$A$1717:$A$1809</definedName>
    <definedName name="FW_REPLACE" localSheetId="2">#REF!</definedName>
    <definedName name="FW_REPLACE">'SonicWALL Price List'!$A$1779:$A$1827</definedName>
    <definedName name="GMS" localSheetId="2">#REF!</definedName>
    <definedName name="GMS">'SonicWALL Price List'!$A$1974:$A$2015</definedName>
    <definedName name="Go_To_Top" localSheetId="2">#REF!</definedName>
    <definedName name="Go_To_Top">'SonicWALL Price List'!$A$1:$A$1</definedName>
    <definedName name="HOSTED_EMAIL" localSheetId="2">#REF!</definedName>
    <definedName name="HOSTED_EMAIL">'SonicWALL Price List'!$A$899:$A$1056</definedName>
    <definedName name="htm" localSheetId="13" hidden="1">{"'UK TRP'!$A$1:$F$182"}</definedName>
    <definedName name="htm" hidden="1">{"'UK TRP'!$A$1:$F$182"}</definedName>
    <definedName name="HTML_CodePage" hidden="1">1252</definedName>
    <definedName name="HTML_Control" localSheetId="14" hidden="1">{"'UK TRP'!$A$1:$E$130"}</definedName>
    <definedName name="HTML_Control" localSheetId="15" hidden="1">{"'UK TRP'!$A$1:$E$130"}</definedName>
    <definedName name="HTML_Control" localSheetId="16" hidden="1">{"'UK TRP'!$A$1:$E$130"}</definedName>
    <definedName name="HTML_Control" localSheetId="13" hidden="1">{"'UK TRP'!$A$1:$F$182"}</definedName>
    <definedName name="HTML_Control" hidden="1">{"'UK TRP'!$A$1:$F$182"}</definedName>
    <definedName name="HTML_Description" hidden="1">""</definedName>
    <definedName name="HTML_Email" hidden="1">""</definedName>
    <definedName name="HTML_Header" hidden="1">""</definedName>
    <definedName name="HTML_LastUpdate" hidden="1">"03/10/2001"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"C:\Documents and Settings\carla\Mes documents\Pricing\Q3FY02\MonHTML.htm"</definedName>
    <definedName name="HTML_Title" hidden="1">"EMEA English Language Typical Retail Pricing Autumn 2001"</definedName>
    <definedName name="Juce">#REF!</definedName>
    <definedName name="Juice">#REF!</definedName>
    <definedName name="LEGACY" localSheetId="2">#REF!</definedName>
    <definedName name="LEGACY">'SonicWALL Price List'!$A$2036:$A$2119</definedName>
    <definedName name="modalPopup" localSheetId="3">Desktops!#REF!</definedName>
    <definedName name="NSA" localSheetId="2">#REF!</definedName>
    <definedName name="NSA">'SonicWALL Price List'!$A$356:$A$739</definedName>
    <definedName name="NSA_220" localSheetId="2">#REF!</definedName>
    <definedName name="NSA_220">'SonicWALL Price List'!$A$592:$A$739</definedName>
    <definedName name="NSA_240" localSheetId="2">#REF!</definedName>
    <definedName name="NSA_240">'SonicWALL Price List'!$A$2120:$A$2208</definedName>
    <definedName name="NSA_2400" localSheetId="2">#REF!</definedName>
    <definedName name="NSA_2400">'SonicWALL Price List'!$A$523:$A$671</definedName>
    <definedName name="NSA_2400MX" localSheetId="2">#REF!</definedName>
    <definedName name="NSA_2400MX">'SonicWALL Price List'!$A$2139:$A$2203</definedName>
    <definedName name="NSA_250" localSheetId="2">#REF!</definedName>
    <definedName name="NSA_250">'SonicWALL Price List'!$A$549:$A$703</definedName>
    <definedName name="NSA_2600" localSheetId="2">#REF!</definedName>
    <definedName name="NSA_2600">'SonicWALL Price List'!$A$437:$A$593</definedName>
    <definedName name="NSA_3500" localSheetId="2">#REF!</definedName>
    <definedName name="NSA_3500">'SonicWALL Price List'!$A$501:$A$634</definedName>
    <definedName name="NSA_3600" localSheetId="2">#REF!</definedName>
    <definedName name="NSA_3600">'SonicWALL Price List'!$A$397:$A$495</definedName>
    <definedName name="NSA_4500" localSheetId="2">#REF!</definedName>
    <definedName name="NSA_4500">'SonicWALL Price List'!$A$480:$A$589</definedName>
    <definedName name="NSA_4600" localSheetId="2">#REF!</definedName>
    <definedName name="NSA_4600">'SonicWALL Price List'!$A$356:$A$498</definedName>
    <definedName name="NSA_5000" localSheetId="2">#REF!</definedName>
    <definedName name="NSA_5000">'SonicWALL Price List'!$A$2149:$A$2198</definedName>
    <definedName name="NSA_5600" localSheetId="2">#REF!</definedName>
    <definedName name="NSA_5600">'SonicWALL Price List'!$A$319:$A$400</definedName>
    <definedName name="NSA_6600" localSheetId="2">#REF!</definedName>
    <definedName name="NSA_6600">'SonicWALL Price List'!$A$282:$A$361</definedName>
    <definedName name="NSA_E7500" localSheetId="2">#REF!</definedName>
    <definedName name="NSA_E7500">'SonicWALL Price List'!$A$2166:$A$2195</definedName>
    <definedName name="NSA_ECLASS" localSheetId="2">#REF!</definedName>
    <definedName name="NSA_ECLASS">'SonicWALL Price List'!$A$185:$A$280</definedName>
    <definedName name="NSA_MODULES" localSheetId="2">#REF!</definedName>
    <definedName name="NSA_MODULES">'SonicWALL Price List'!$A$802:$A$920</definedName>
    <definedName name="_xlnm.Print_Area" localSheetId="4">Monitors!$A$2:$AN$35</definedName>
    <definedName name="_xlnm.Print_Area" localSheetId="11">'Printer Supplies'!$A$2:$K$320</definedName>
    <definedName name="_xlnm.Print_Area" localSheetId="10">Printers!$A$2:$AB$37</definedName>
    <definedName name="_xlnm.Print_Area" localSheetId="14">'WYSE Master Price List'!$A$1:$F$274</definedName>
    <definedName name="_xlnm.Print_Area" localSheetId="15">'WYSE Options'!$A$1:$G$102</definedName>
    <definedName name="_xlnm.Print_Area" localSheetId="16">'WYSE Service Programs'!$A$1:$D$91</definedName>
    <definedName name="_xlnm.Print_Area" localSheetId="13">'WYSE T&amp;C'!$A$1:$F$52</definedName>
    <definedName name="_xlnm.Print_Titles" localSheetId="14">'WYSE Master Price List'!$1:$5</definedName>
    <definedName name="_xlnm.Print_Titles" localSheetId="15">'WYSE Options'!$1:$6</definedName>
    <definedName name="_xlnm.Print_Titles" localSheetId="16">'WYSE Service Programs'!$6:$6</definedName>
    <definedName name="PRO_3060_2040_1260" localSheetId="2">#REF!</definedName>
    <definedName name="PRO_3060_2040_1260">'SonicWALL Price List'!$A$2053:$A$2069</definedName>
    <definedName name="PRO_5060_4100_4060" localSheetId="2">#REF!</definedName>
    <definedName name="PRO_5060_4100_4060">'SonicWALL Price List'!$A$2037:$A$2119</definedName>
    <definedName name="PROFESSIONAL_SERVICES" localSheetId="2">#REF!</definedName>
    <definedName name="PROFESSIONAL_SERVICES">'SonicWALL Price List'!$A$2017:$A$2119</definedName>
    <definedName name="RMA_SM9000">'SonicWALL Price List'!$A$171:$A$250</definedName>
    <definedName name="SCRUTINIZER" localSheetId="2">#REF!</definedName>
    <definedName name="SCRUTINIZER">'SonicWALL Price List'!$A$1839:$A$1943</definedName>
    <definedName name="Scrutinizer_Analyzer" localSheetId="2">#REF!</definedName>
    <definedName name="Scrutinizer_Analyzer">'SonicWALL Price List'!$A$1784:$A$1829</definedName>
    <definedName name="See_Note_SSL_VPN" localSheetId="2">#REF!</definedName>
    <definedName name="See_Note_SSL_VPN">'SonicWALL Price List'!$A$1696:$A$1739</definedName>
    <definedName name="SFP_MODULES" localSheetId="2">#REF!</definedName>
    <definedName name="SFP_MODULES">'SonicWALL Price List'!$A$793:$A$902</definedName>
    <definedName name="SM_9200" localSheetId="2">#REF!</definedName>
    <definedName name="SM_9200">'SonicWALL Price List'!$A$141:$A$280</definedName>
    <definedName name="SM_9400" localSheetId="2">#REF!</definedName>
    <definedName name="SM_9400">'SonicWALL Price List'!$A$111:$A$272</definedName>
    <definedName name="SM_9600" localSheetId="2">#REF!</definedName>
    <definedName name="SM_9600">'SonicWALL Price List'!$A$80:$A$254</definedName>
    <definedName name="SM9000_ACCESS" localSheetId="2">#REF!</definedName>
    <definedName name="SM9000_ACCESS">'SonicWALL Price List'!$A$178:$A$242</definedName>
    <definedName name="SM9000_PROSRV" localSheetId="2">#REF!</definedName>
    <definedName name="SM9000_PROSRV">'SonicWALL Price List'!$A$181:$A$241</definedName>
    <definedName name="SMB_SRA" localSheetId="2">#REF!</definedName>
    <definedName name="SMB_SRA">'SonicWALL Price List'!$A$1480:$A$1674</definedName>
    <definedName name="SMB_SRA_VIRT_APPL" localSheetId="2">#REF!</definedName>
    <definedName name="SMB_SRA_VIRT_APPL">'SonicWALL Price List'!$A$1569:$A$1735</definedName>
    <definedName name="SOHO_TELE" localSheetId="2">#REF!</definedName>
    <definedName name="SOHO_TELE">'SonicWALL Price List'!$A$2105:$A$2119</definedName>
    <definedName name="SONICPOINT" localSheetId="2">#REF!</definedName>
    <definedName name="SONICPOINT">'SonicWALL Price List'!$A$1780:$A$1912</definedName>
    <definedName name="SONICPOINTS" localSheetId="2">#REF!</definedName>
    <definedName name="SONICPOINTS">'SonicWALL Price List'!$A$1742:$A$1754</definedName>
    <definedName name="SRA_1200" localSheetId="2">#REF!</definedName>
    <definedName name="SRA_1200">'SonicWALL Price List'!$A$1553:$A$1701</definedName>
    <definedName name="SRA_1600" localSheetId="2">#REF!</definedName>
    <definedName name="SRA_1600">'SonicWALL Price List'!$A$1526:$A$1569</definedName>
    <definedName name="SRA_4200" localSheetId="2">#REF!</definedName>
    <definedName name="SRA_4200">'SonicWALL Price List'!$A$1508:$A$1553</definedName>
    <definedName name="SRA_4600" localSheetId="2">#REF!</definedName>
    <definedName name="SRA_4600">'SonicWALL Price List'!$A$1480:A$1643</definedName>
    <definedName name="SRA_E_VIRT_APPL" localSheetId="2">#REF!</definedName>
    <definedName name="SRA_E_VIRT_APPL">'SonicWALL Price List'!$A$1403:$A$1445</definedName>
    <definedName name="SRA_ECLASS_USER_SPIKE" localSheetId="2">#REF!</definedName>
    <definedName name="SRA_ECLASS_USER_SPIKE">'SonicWALL Price List'!$A$1480:$A$1483</definedName>
    <definedName name="SRA_EX_7000" localSheetId="2">#REF!</definedName>
    <definedName name="SRA_EX_7000">'SonicWALL Price List'!$A$1281:$A$1479</definedName>
    <definedName name="SRA_EX_750" localSheetId="2">#REF!</definedName>
    <definedName name="SRA_EX_750">'SonicWALL Price List'!$A$2120:$A$2187</definedName>
    <definedName name="SRA_EX6000" localSheetId="2">#REF!</definedName>
    <definedName name="SRA_EX6000">'SonicWALL Price List'!$A$1238:$A$1368</definedName>
    <definedName name="SRA_STACKABLE" localSheetId="2">#REF!</definedName>
    <definedName name="SRA_STACKABLE">'SonicWALL Price List'!$A$1449:$A$1479</definedName>
    <definedName name="SRP_4200" localSheetId="2">#REF!</definedName>
    <definedName name="SRP_4200" localSheetId="7">#REF!</definedName>
    <definedName name="SRP_4200">'SonicWALL Price List'!#REF!</definedName>
    <definedName name="STACK_HA" localSheetId="2">#REF!</definedName>
    <definedName name="STACK_HA">'SonicWALL Price List'!$A$1465:$A$1479</definedName>
    <definedName name="SUP" localSheetId="2">#REF!</definedName>
    <definedName name="SUP">'SonicWALL Price List'!$A$1718:$A$1850</definedName>
    <definedName name="SUPER_MASSIVE" localSheetId="2">#REF!</definedName>
    <definedName name="SUPER_MASSIVE">'SonicWALL Price List'!$A$3:$A$184</definedName>
    <definedName name="TABLE" localSheetId="14">'WYSE Master Price List'!#REF!</definedName>
    <definedName name="TABLE" localSheetId="15">'WYSE Options'!#REF!</definedName>
    <definedName name="TABLE" localSheetId="16">'WYSE Service Programs'!#REF!</definedName>
    <definedName name="TABLE_2" localSheetId="14">'WYSE Master Price List'!#REF!</definedName>
    <definedName name="TABLE_2" localSheetId="15">'WYSE Options'!#REF!</definedName>
    <definedName name="TABLE_2" localSheetId="16">'WYSE Service Programs'!#REF!</definedName>
    <definedName name="TABLE_3" localSheetId="14">'WYSE Master Price List'!#REF!</definedName>
    <definedName name="TABLE_3" localSheetId="15">'WYSE Options'!#REF!</definedName>
    <definedName name="TABLE_3" localSheetId="16">'WYSE Service Programs'!#REF!</definedName>
    <definedName name="TOP" localSheetId="2">#REF!</definedName>
    <definedName name="TOP">'SonicWALL Price List'!$A$3</definedName>
    <definedName name="TS_Bundles" localSheetId="2">#REF!</definedName>
    <definedName name="TS_Bundles">'SonicWALL Price List'!$A$812:$A$909</definedName>
    <definedName name="TZ" localSheetId="2">#REF!</definedName>
    <definedName name="TZ">'SonicWALL Price List'!$A$640:$A$740</definedName>
    <definedName name="TZ_100" localSheetId="2">#REF!</definedName>
    <definedName name="TZ_100">'SonicWALL Price List'!$A$774:$A$791</definedName>
    <definedName name="TZ_105" localSheetId="2">#REF!</definedName>
    <definedName name="TZ_105">'SonicWALL Price List'!$A$744:$A$845</definedName>
    <definedName name="TZ_150" localSheetId="2">#REF!</definedName>
    <definedName name="TZ_150">'SonicWALL Price List'!$A$2100:$A$2119</definedName>
    <definedName name="TZ_170_10_25" localSheetId="2">#REF!</definedName>
    <definedName name="TZ_170_10_25">'SonicWALL Price List'!$A$2092:$A$2119</definedName>
    <definedName name="TZ_180" localSheetId="2">#REF!</definedName>
    <definedName name="TZ_180">'SonicWALL Price List'!$A$2080:$A$2101</definedName>
    <definedName name="TZ_190_170" localSheetId="2">#REF!</definedName>
    <definedName name="TZ_190_170">'SonicWALL Price List'!$A$2070:$A$2127</definedName>
    <definedName name="TZ_200" localSheetId="2">#REF!</definedName>
    <definedName name="TZ_200">'SonicWALL Price List'!$A$725:$A$743</definedName>
    <definedName name="TZ_205" localSheetId="2">#REF!</definedName>
    <definedName name="TZ_205">'SonicWALL Price List'!$A$695:$A$774</definedName>
    <definedName name="TZ_210" localSheetId="2">#REF!</definedName>
    <definedName name="TZ_210">'SonicWALL Price List'!$A$677:$A$724</definedName>
    <definedName name="TZ_215" localSheetId="2">#REF!</definedName>
    <definedName name="TZ_215">'SonicWALL Price List'!$A$640:$A$773</definedName>
    <definedName name="ValidatorMaxOptions">[1]Validator!$B$1</definedName>
    <definedName name="ValidatorOrigin">[1]Validator!$A$3</definedName>
    <definedName name="WAN" localSheetId="2">#REF!</definedName>
    <definedName name="WAN">'SonicWALL Price List'!$A$1795:$A$1929</definedName>
  </definedNames>
  <calcPr calcId="145621"/>
</workbook>
</file>

<file path=xl/calcChain.xml><?xml version="1.0" encoding="utf-8"?>
<calcChain xmlns="http://schemas.openxmlformats.org/spreadsheetml/2006/main">
  <c r="E29" i="228" l="1"/>
  <c r="E9" i="228"/>
  <c r="E8" i="228"/>
  <c r="L206" i="227"/>
  <c r="M206" i="227" s="1"/>
  <c r="N206" i="227" s="1"/>
  <c r="H183" i="227"/>
  <c r="E183" i="227"/>
  <c r="E178" i="227"/>
  <c r="E154" i="227"/>
  <c r="E153" i="227"/>
  <c r="E148" i="227"/>
  <c r="E147" i="227"/>
  <c r="E146" i="227"/>
  <c r="E145" i="227"/>
  <c r="E144" i="227"/>
  <c r="E143" i="227"/>
  <c r="E137" i="227"/>
  <c r="E136" i="227"/>
  <c r="E135" i="227"/>
  <c r="E123" i="227"/>
  <c r="E121" i="227"/>
  <c r="E120" i="227"/>
  <c r="E119" i="227"/>
  <c r="E118" i="227"/>
  <c r="E117" i="227"/>
  <c r="E116" i="227"/>
  <c r="E115" i="227"/>
  <c r="E114" i="227"/>
  <c r="E113" i="227"/>
  <c r="E112" i="227"/>
  <c r="E111" i="227"/>
  <c r="E110" i="227"/>
  <c r="E109" i="227"/>
  <c r="E108" i="227"/>
  <c r="E107" i="227"/>
  <c r="E106" i="227"/>
  <c r="E105" i="227"/>
  <c r="E104" i="227"/>
  <c r="E92" i="227"/>
  <c r="E91" i="227"/>
  <c r="E89" i="227"/>
  <c r="E88" i="227"/>
  <c r="E87" i="227"/>
  <c r="E86" i="227"/>
  <c r="E85" i="227"/>
  <c r="E84" i="227"/>
  <c r="E83" i="227"/>
  <c r="E69" i="227"/>
  <c r="E68" i="227"/>
  <c r="E67" i="227"/>
  <c r="E66" i="227"/>
  <c r="E65" i="227"/>
  <c r="E64" i="227"/>
  <c r="E63" i="227"/>
  <c r="E61" i="227"/>
  <c r="E49" i="227"/>
  <c r="E48" i="227"/>
  <c r="E47" i="227"/>
  <c r="E40" i="227"/>
</calcChain>
</file>

<file path=xl/sharedStrings.xml><?xml version="1.0" encoding="utf-8"?>
<sst xmlns="http://schemas.openxmlformats.org/spreadsheetml/2006/main" count="36545" uniqueCount="9897">
  <si>
    <t>01-SSC-6137</t>
  </si>
  <si>
    <t>01-SSC-5655</t>
  </si>
  <si>
    <t>01-SSC-7221</t>
  </si>
  <si>
    <t>01-SSC-7218</t>
  </si>
  <si>
    <t>01-SSC-6697</t>
  </si>
  <si>
    <t>01-SSC-6708</t>
  </si>
  <si>
    <t>01-SSC-6698</t>
  </si>
  <si>
    <t>01-SSC-6709</t>
  </si>
  <si>
    <t>01-SSC-6666</t>
  </si>
  <si>
    <t>01-SSC-6796</t>
  </si>
  <si>
    <t>Client Software</t>
  </si>
  <si>
    <t>01-SSC-3338</t>
  </si>
  <si>
    <t>01-SSC-3426</t>
  </si>
  <si>
    <t>01-SSC-3425</t>
  </si>
  <si>
    <t>01-SSC-3423</t>
  </si>
  <si>
    <t>01-SSC-3422</t>
  </si>
  <si>
    <t>01-SSC-3421</t>
  </si>
  <si>
    <t>01-SSC-3420</t>
  </si>
  <si>
    <t>01-SSC-6636</t>
  </si>
  <si>
    <t>SonicWALL Email Security Software - 1 Server License</t>
  </si>
  <si>
    <t>01-SSC-6768</t>
  </si>
  <si>
    <t>01-SSC-7518</t>
  </si>
  <si>
    <t>01-SSC-7528</t>
  </si>
  <si>
    <t>01-SSC-7336</t>
  </si>
  <si>
    <t>01-SSC-6915</t>
  </si>
  <si>
    <t>01-SSC-6912</t>
  </si>
  <si>
    <t>01-SSC-6766</t>
  </si>
  <si>
    <t>01-SSC-7516</t>
  </si>
  <si>
    <t>01-SSC-7526</t>
  </si>
  <si>
    <t>01-SSC-5505</t>
  </si>
  <si>
    <t>01-SSC-5508</t>
  </si>
  <si>
    <t>01-SSC-5509</t>
  </si>
  <si>
    <t>01-SSC-5503</t>
  </si>
  <si>
    <t>01-SSC-5502</t>
  </si>
  <si>
    <t>01-SSC-5501</t>
  </si>
  <si>
    <t>01-SSC-5500</t>
  </si>
  <si>
    <t>01-SSC-6660</t>
  </si>
  <si>
    <t>SonicWALL TotalSecure Email 25 (Software - 1 Server License)</t>
  </si>
  <si>
    <t>SonicWALL TotalSecure Email 50 (Software - 1 Server License)</t>
  </si>
  <si>
    <t>SonicWALL TotalSecure Email 250 (Software - 1 Server License)</t>
  </si>
  <si>
    <t>SonicWALL TotalSecure Email 750 (Software - 1 Server License)</t>
  </si>
  <si>
    <t>01-SSC-7231</t>
  </si>
  <si>
    <t>SonicWALL Training and Professional Services</t>
  </si>
  <si>
    <t>01-SSC-7350</t>
  </si>
  <si>
    <t>01-SSC-2929</t>
  </si>
  <si>
    <t>01-SSC-2719</t>
  </si>
  <si>
    <t>SonicWALL Continuous Data Protection (CDP) Series</t>
  </si>
  <si>
    <t>NSA E6500</t>
  </si>
  <si>
    <t>SonicWALL NSA E6500</t>
  </si>
  <si>
    <t>01-SSC-7047</t>
  </si>
  <si>
    <t>01-SSC-6135</t>
  </si>
  <si>
    <t>01-SSC-6142</t>
  </si>
  <si>
    <t>01-SSC-6158</t>
  </si>
  <si>
    <t>01-SSC-7334</t>
  </si>
  <si>
    <t>01-SSC-3334</t>
  </si>
  <si>
    <t>01-SSC-5771</t>
  </si>
  <si>
    <t>01-SSC-3301</t>
  </si>
  <si>
    <t>01-SSC-3350</t>
  </si>
  <si>
    <t>01-SSC-7389</t>
  </si>
  <si>
    <t>SonicWALL Global VPN Client Windows - 5 Licenses</t>
  </si>
  <si>
    <t>SonicWALL Global VPN Client Windows - 50 Licenses</t>
  </si>
  <si>
    <t>SonicWALL Global VPN Client Windows - 10 Licenses</t>
  </si>
  <si>
    <t>SonicWALL Global VPN Client Windows - 100 Licenses</t>
  </si>
  <si>
    <t>SonicWALL Global VPN Client Windows  - 1000 Licenses</t>
  </si>
  <si>
    <t>Email Security Administrator Training - 2-Day Instructor-Led Class - 1 Seat</t>
  </si>
  <si>
    <t xml:space="preserve">Secure Remote Access Administrator Training - 3-Day Instructor-Led Class - 1 Seat </t>
  </si>
  <si>
    <t>Secure Wireless Adminstrator Training - 2-Day Instructor-Led Class - 1 Seat</t>
  </si>
  <si>
    <t xml:space="preserve"> </t>
  </si>
  <si>
    <t/>
  </si>
  <si>
    <t>01-SSC-8985</t>
  </si>
  <si>
    <t>01-SSC-8986</t>
  </si>
  <si>
    <t>01-SSC-8988</t>
  </si>
  <si>
    <t>01-SSC-8989</t>
  </si>
  <si>
    <t>01-SSC-8991</t>
  </si>
  <si>
    <t>01-SSC-8992</t>
  </si>
  <si>
    <t>01-SSC-8993</t>
  </si>
  <si>
    <t>01-SSC-8994</t>
  </si>
  <si>
    <t>01-SSC-8995</t>
  </si>
  <si>
    <t>01-SSC-8996</t>
  </si>
  <si>
    <t>01-SSC-8997</t>
  </si>
  <si>
    <t>01-SSC-8998</t>
  </si>
  <si>
    <t>01-SSC-8999</t>
  </si>
  <si>
    <t>01-SSC-9000</t>
  </si>
  <si>
    <t>01-SSC-9001</t>
  </si>
  <si>
    <t>01-SSC-9002</t>
  </si>
  <si>
    <t>01-SSC-9003</t>
  </si>
  <si>
    <t>01-SSC-9004</t>
  </si>
  <si>
    <t>01-SSC-9005</t>
  </si>
  <si>
    <t>01-SSC-9006</t>
  </si>
  <si>
    <t>01-SSC-9007</t>
  </si>
  <si>
    <t>01-SSC-9008</t>
  </si>
  <si>
    <t xml:space="preserve">Note: "Made In America" Compliant. </t>
  </si>
  <si>
    <t>01-SSC-6626</t>
  </si>
  <si>
    <t>01-SSC-6668</t>
  </si>
  <si>
    <t>01-SSC-6798</t>
  </si>
  <si>
    <t>01-SSC-7488</t>
  </si>
  <si>
    <t>01-SSC-6678</t>
  </si>
  <si>
    <t>01-SSC-7498</t>
  </si>
  <si>
    <t>TZ 190, 180, 170, 150 Series, SOHO, TELE</t>
  </si>
  <si>
    <t>NSA 240 Stateful HA and Expansion Upgrade</t>
  </si>
  <si>
    <t>01-SSC-9620</t>
  </si>
  <si>
    <t>01-SSC-9621</t>
  </si>
  <si>
    <t>01-SSC-9622</t>
  </si>
  <si>
    <t>SonicWALL Aventail SRA EX6000</t>
  </si>
  <si>
    <t>01-SSC-9601</t>
  </si>
  <si>
    <t>N</t>
  </si>
  <si>
    <t>01-SSC-6992</t>
  </si>
  <si>
    <t>01-SSC-6993</t>
  </si>
  <si>
    <t>01-SSC-6994</t>
  </si>
  <si>
    <t>01-SSC-6995</t>
  </si>
  <si>
    <t>01-SSC-6996</t>
  </si>
  <si>
    <t>01-SSC-6997</t>
  </si>
  <si>
    <t>01-SSC-2741</t>
  </si>
  <si>
    <t>01-SSC-7004</t>
  </si>
  <si>
    <t>01-SSC-7257</t>
  </si>
  <si>
    <t>01-SSC-7258</t>
  </si>
  <si>
    <t>01-SSC-7259</t>
  </si>
  <si>
    <t>01-SSC-6131</t>
  </si>
  <si>
    <t>01-SSC-6138</t>
  </si>
  <si>
    <t>01-SSC-6154</t>
  </si>
  <si>
    <t>01-SSC-7330</t>
  </si>
  <si>
    <t>01-SSC-7337</t>
  </si>
  <si>
    <t>01-SSC-7344</t>
  </si>
  <si>
    <t>01-SSC-7260</t>
  </si>
  <si>
    <t>01-SSC-7261</t>
  </si>
  <si>
    <t>01-SSC-6132</t>
  </si>
  <si>
    <t>01-SSC-6139</t>
  </si>
  <si>
    <t>01-SSC-6155</t>
  </si>
  <si>
    <t>01-SSC-7331</t>
  </si>
  <si>
    <t>01-SSC-7338</t>
  </si>
  <si>
    <t>01-SSC-7345</t>
  </si>
  <si>
    <t>01-SSC-3311</t>
  </si>
  <si>
    <t>01-SSC-3363</t>
  </si>
  <si>
    <t>SonicPoints</t>
  </si>
  <si>
    <t>01-SSC-6160</t>
  </si>
  <si>
    <t>Includes: NSA E6500 appliance, requires E-Class Support 24x7 subscription.</t>
  </si>
  <si>
    <t>01-SSC-6171</t>
  </si>
  <si>
    <t>01-SSC-6172</t>
  </si>
  <si>
    <t>01-SSC-6173</t>
  </si>
  <si>
    <t>01-SSC-8637</t>
  </si>
  <si>
    <t>01-SSC-8638</t>
  </si>
  <si>
    <t>01-SSC-8639</t>
  </si>
  <si>
    <t>01-SSC-7275</t>
  </si>
  <si>
    <t>01-SSC-7276</t>
  </si>
  <si>
    <t>01-SSC-7298</t>
  </si>
  <si>
    <t>01-SSC-7299</t>
  </si>
  <si>
    <t>01-SSC-6168</t>
  </si>
  <si>
    <t>01-SSC-6169</t>
  </si>
  <si>
    <t>01-SSC-6170</t>
  </si>
  <si>
    <t>01-SSC-9253</t>
  </si>
  <si>
    <t>01-SSC-9254</t>
  </si>
  <si>
    <t>01-SSC-8634</t>
  </si>
  <si>
    <t>01-SSC-8635</t>
  </si>
  <si>
    <t>01-SSC-7272</t>
  </si>
  <si>
    <t>01-SSC-7273</t>
  </si>
  <si>
    <t>01-SSC-7295</t>
  </si>
  <si>
    <t>01-SSC-7296</t>
  </si>
  <si>
    <t>01-SSC-6831</t>
  </si>
  <si>
    <t>SonicWALL Aventail Secure Remote Access (SRA) Series</t>
  </si>
  <si>
    <t>01-SSC-6140</t>
  </si>
  <si>
    <t>01-SSC-8514</t>
  </si>
  <si>
    <t>1-Day Custom Onsite Training, All Inclusive, Minimum 5 Students (Domestic)</t>
  </si>
  <si>
    <t>01-SSC-7094</t>
  </si>
  <si>
    <t>01-SSC-5876</t>
  </si>
  <si>
    <t>01-SSC-5380</t>
  </si>
  <si>
    <t>01-SSC-5654</t>
  </si>
  <si>
    <t>01-SSC-7486</t>
  </si>
  <si>
    <t>01-SSC-6159</t>
  </si>
  <si>
    <t>01-SSC-6676</t>
  </si>
  <si>
    <t>01-SSC-7496</t>
  </si>
  <si>
    <t>01-SSC-7506</t>
  </si>
  <si>
    <t>01-SSC-6646</t>
  </si>
  <si>
    <t>01-SSC-6662</t>
  </si>
  <si>
    <t>01-SSC-6663</t>
  </si>
  <si>
    <t>01-SSC-6664</t>
  </si>
  <si>
    <t>SonicWALL NSA E8500</t>
  </si>
  <si>
    <t>01-SSC-8866</t>
  </si>
  <si>
    <t>01-SSC-8867</t>
  </si>
  <si>
    <t>SonicWALL NSA E8500 High Availability</t>
  </si>
  <si>
    <t>01-SSC-8940</t>
  </si>
  <si>
    <t>01-SSC-8941</t>
  </si>
  <si>
    <t>01-SSC-8942</t>
  </si>
  <si>
    <t>01-SSC-8943</t>
  </si>
  <si>
    <t>01-SSC-8944</t>
  </si>
  <si>
    <t>01-SSC-8945</t>
  </si>
  <si>
    <t>01-SSC-8946</t>
  </si>
  <si>
    <t>01-SSC-8947</t>
  </si>
  <si>
    <t>01-SSC-8948</t>
  </si>
  <si>
    <t>NSA E8500</t>
  </si>
  <si>
    <t>EMAIL SECURITY VIRTUAL APPLIANCE</t>
  </si>
  <si>
    <t>Note: Requires VMware ESX or ESXi Hypervisor.</t>
  </si>
  <si>
    <t>Requires: VMware ESX or ESXi Hypervisor</t>
  </si>
  <si>
    <t>TotalSecure Email Hardware and Software</t>
  </si>
  <si>
    <t>ES TS Competitive Upgrade</t>
  </si>
  <si>
    <t>ES Software</t>
  </si>
  <si>
    <t>ES Virtual Appliance</t>
  </si>
  <si>
    <t>ES Hardware Appliances</t>
  </si>
  <si>
    <t>ES Small Business Server</t>
  </si>
  <si>
    <t>Provides multi-gigabit, low latency protection with Gateway Anti-Virus, Anti-Spyware, Intrusion Prevention Service and Application Intelligence &amp; Control (Application Firewall)</t>
  </si>
  <si>
    <t>01-SSC-6701</t>
  </si>
  <si>
    <t>01-SSC-6712</t>
  </si>
  <si>
    <t>01-SSC-7559</t>
  </si>
  <si>
    <t>01-SSC-6702</t>
  </si>
  <si>
    <t>01-SSC-6713</t>
  </si>
  <si>
    <t>01-SSC-7560</t>
  </si>
  <si>
    <t>01-SSC-8711</t>
  </si>
  <si>
    <t>01-SSC-8712</t>
  </si>
  <si>
    <t>SRA Secure Upgrade Plus</t>
  </si>
  <si>
    <t>01-SSC-6068</t>
  </si>
  <si>
    <t>01-SSC-6069</t>
  </si>
  <si>
    <t>01-SSC-8868</t>
  </si>
  <si>
    <t>01-SSC-8871</t>
  </si>
  <si>
    <t>01-SSC-6073</t>
  </si>
  <si>
    <t>01-SSC-6076</t>
  </si>
  <si>
    <t>01-SSC-8877</t>
  </si>
  <si>
    <t>01-SSC-8878</t>
  </si>
  <si>
    <t>01-SSC-8879</t>
  </si>
  <si>
    <t>SRA 1200 WAF 1 YR</t>
  </si>
  <si>
    <t>SRA 1200 WAF 2 YR</t>
  </si>
  <si>
    <t>SRA 1200 WAF 3 YR</t>
  </si>
  <si>
    <t>01-SSC-6839</t>
  </si>
  <si>
    <t>01-SSC-6837</t>
  </si>
  <si>
    <t>01-SSC-6838</t>
  </si>
  <si>
    <t>01-SSC-6848</t>
  </si>
  <si>
    <t>SonicWALL Email Security Virtual Appliance Secure Upgrade Plus</t>
  </si>
  <si>
    <t>01-SSC-8575</t>
  </si>
  <si>
    <t>SonicWALL SonicPoint-Ni Dual-Band with PoE Injector</t>
  </si>
  <si>
    <t>01-SSC-8577</t>
  </si>
  <si>
    <t>SonicWALL SonicPoint-Ne Dual-Band with PoE Injector</t>
  </si>
  <si>
    <t>01-SSC-8588</t>
  </si>
  <si>
    <t>4 Pack SonicWALL SonicPoint-Ni Dual-Band w/o PoE Injector</t>
  </si>
  <si>
    <t>01-SSC-8590</t>
  </si>
  <si>
    <t>4 Pack SonicWALL SonicPoint-Ne Dual-Band w/o PoE Injector</t>
  </si>
  <si>
    <t>01-SSC-8592</t>
  </si>
  <si>
    <t>8 Pack SonicWALL SonicPoint-Ni Dual-Band w/o PoE Injector</t>
  </si>
  <si>
    <t>01-SSC-8579</t>
  </si>
  <si>
    <t>8 Pack SonicWALL SonicPoint-Ne Dual-Band w/o PoE Injector</t>
  </si>
  <si>
    <t>01-SSC-8464</t>
  </si>
  <si>
    <t>SonicWALL Aventail E-Class SRA Virtual Assist Up To 10 Concurrent Technicians</t>
  </si>
  <si>
    <t>01-SSC-8465</t>
  </si>
  <si>
    <t>SonicWALL Aventail E-Class SRA Virtual Assist Up To 25 Concurrent Technicians</t>
  </si>
  <si>
    <t>01-SSC-8466</t>
  </si>
  <si>
    <t>01-SSC-8467</t>
  </si>
  <si>
    <t>SonicWALL NSA E8500 Hardware</t>
  </si>
  <si>
    <t>01-SSC-9201</t>
  </si>
  <si>
    <t>SonicWALL NSA E-Series Fan Module</t>
  </si>
  <si>
    <t>Email Security Secure Upgrade Plus</t>
  </si>
  <si>
    <t>SonicWALL ES 8300 Secure Upgrade Plus (Hardware Only)</t>
  </si>
  <si>
    <t>SonicWALL ES 3300 Secure Upgrade Plus (Hardware Only)</t>
  </si>
  <si>
    <t xml:space="preserve">SonicWALL ES 4300 Secure Upgrade Plus (Hardware Only) </t>
  </si>
  <si>
    <t>SonicWALL Aventail E-Class SRA Virtual Assist Up To 50 Concurrent Technicians</t>
  </si>
  <si>
    <t>SonicWALL Aventail E-Class SRA Virtual Assist Up To 100 Concurrent Technicians</t>
  </si>
  <si>
    <t xml:space="preserve">SonicWALL Aventail SRA EX7000 Appliance Premium Add-Ons </t>
  </si>
  <si>
    <t>SonicWALL TotalSecure Email 100 (Software - 1 Server License)</t>
  </si>
  <si>
    <t>AS/AV Clients</t>
  </si>
  <si>
    <t>GVC/SSL/VA Clients</t>
  </si>
  <si>
    <t>SMB SRA and SSL-VPN Series</t>
  </si>
  <si>
    <t>Secure Upgrade Plus Program</t>
  </si>
  <si>
    <t>SonicWALL Global Management System (GMS)/Universal Management Appliance (UMA)</t>
  </si>
  <si>
    <t>GMS/UMA</t>
  </si>
  <si>
    <t>SonicWALL Global Management System/UMA</t>
  </si>
  <si>
    <t>Provides real time network threat prevention with Gateway Anti-Virus, Anti-Spyware and Intrusion Prevention Services.</t>
  </si>
  <si>
    <t>01-SSC-5650</t>
  </si>
  <si>
    <t>01-SSC-6130</t>
  </si>
  <si>
    <t>EMAIL SECURITY APPLIANCES</t>
  </si>
  <si>
    <t>01-SSC-6716</t>
  </si>
  <si>
    <t>01-SSC-6717</t>
  </si>
  <si>
    <t>01-SSC-6718</t>
  </si>
  <si>
    <t>01-SSC-6730</t>
  </si>
  <si>
    <t>01-SSC-6731</t>
  </si>
  <si>
    <t>01-SSC-6732</t>
  </si>
  <si>
    <t>01-SSC-6735</t>
  </si>
  <si>
    <t>01-SSC-6736</t>
  </si>
  <si>
    <t>01-SSC-6737</t>
  </si>
  <si>
    <t>01-SSC-7396</t>
  </si>
  <si>
    <t>01-SSC-7406</t>
  </si>
  <si>
    <t>01-SSC-7416</t>
  </si>
  <si>
    <t>01-SSC-7426</t>
  </si>
  <si>
    <t>01-SSC-7562</t>
  </si>
  <si>
    <t>01-SSC-7563</t>
  </si>
  <si>
    <t>01-SSC-7564</t>
  </si>
  <si>
    <t>01-SSC-7610</t>
  </si>
  <si>
    <t>01-SSC-7611</t>
  </si>
  <si>
    <t>01-SSC-7612</t>
  </si>
  <si>
    <t>01-SSC-7371</t>
  </si>
  <si>
    <t>01-SSC-7372</t>
  </si>
  <si>
    <t>01-SSC-7373</t>
  </si>
  <si>
    <t>01-SSC-6165</t>
  </si>
  <si>
    <t>01-SSC-6166</t>
  </si>
  <si>
    <t>01-SSC-6167</t>
  </si>
  <si>
    <t>01-SSC-8610</t>
  </si>
  <si>
    <t>01-SSC-8613</t>
  </si>
  <si>
    <t xml:space="preserve">01-SSC-5653 </t>
  </si>
  <si>
    <t>01-SSC-6648</t>
  </si>
  <si>
    <t>01-SSC-6639</t>
  </si>
  <si>
    <t>01-SSC-6659</t>
  </si>
  <si>
    <t>01-SSC-6669</t>
  </si>
  <si>
    <t>01-SSC-6759</t>
  </si>
  <si>
    <t>01-SSC-6667</t>
  </si>
  <si>
    <t>01-SSC-6797</t>
  </si>
  <si>
    <t>01-SSC-5759</t>
  </si>
  <si>
    <t>01-SSC-7171</t>
  </si>
  <si>
    <t>01-SSC-5760</t>
  </si>
  <si>
    <t>01-SSC-7517</t>
  </si>
  <si>
    <t>01-SSC-7527</t>
  </si>
  <si>
    <t>01-SSC-7348</t>
  </si>
  <si>
    <t>01-SSC-7245</t>
  </si>
  <si>
    <t>01-SSC-7246</t>
  </si>
  <si>
    <t>01-SSC-6728</t>
  </si>
  <si>
    <t>Provides real time network threat prevention with Gateway Anti-virus, Anti-spyware, Intrusion Prevention Service and Application firewall.</t>
  </si>
  <si>
    <t>01-SSC-6141</t>
  </si>
  <si>
    <t>01-SSC-6134</t>
  </si>
  <si>
    <t>01-SSC-6671</t>
  </si>
  <si>
    <t>01-SSC-6672</t>
  </si>
  <si>
    <t>01-SSC-6640</t>
  </si>
  <si>
    <t>01-SSC-7034</t>
  </si>
  <si>
    <t>01-SSC-5670</t>
  </si>
  <si>
    <t>01-SSC-6157</t>
  </si>
  <si>
    <t>SonicWALL GMS 10 Node Software License</t>
  </si>
  <si>
    <t>SonicWALL GMS 25 Node Software License</t>
  </si>
  <si>
    <t>SonicWALL GMS 5 Node Software Upgrade</t>
  </si>
  <si>
    <t>SonicWALL GMS 25 Node Software Upgrade</t>
  </si>
  <si>
    <t>SonicWALL GMS 100 Node Software Upgrade</t>
  </si>
  <si>
    <t>SonicWALL GMS 250 Node Software Upgrade</t>
  </si>
  <si>
    <t>01-SSC-3376</t>
  </si>
  <si>
    <t>01-SSC-2595</t>
  </si>
  <si>
    <t>01-SSC-6695</t>
  </si>
  <si>
    <t>01-SSC-6706</t>
  </si>
  <si>
    <t>01-SSC-6153</t>
  </si>
  <si>
    <t>01-SSC-7329</t>
  </si>
  <si>
    <t>Note: "Made In America" Compliant.</t>
  </si>
  <si>
    <t>SonicWALL NSA E6500 High Availability (HA) Unit</t>
  </si>
  <si>
    <t>PRO 5060</t>
  </si>
  <si>
    <t>PRO 4100</t>
  </si>
  <si>
    <t>PRO 4060</t>
  </si>
  <si>
    <t>PRO 3060</t>
  </si>
  <si>
    <t>PRO 2040</t>
  </si>
  <si>
    <t>TZ 150</t>
  </si>
  <si>
    <t>SOHO/TELE</t>
  </si>
  <si>
    <t>01-SSC-7343</t>
  </si>
  <si>
    <t>01-SSC-7390</t>
  </si>
  <si>
    <t>01-SSC-7391</t>
  </si>
  <si>
    <t>01-SSC-7392</t>
  </si>
  <si>
    <t>01-SSC-7399</t>
  </si>
  <si>
    <t>01-SSC-7400</t>
  </si>
  <si>
    <t>01-SSC-7401</t>
  </si>
  <si>
    <t>01-SSC-7402</t>
  </si>
  <si>
    <t>01-SSC-2914</t>
  </si>
  <si>
    <t>01-SSC-6156</t>
  </si>
  <si>
    <t>SonicWALL NSA Series</t>
  </si>
  <si>
    <t>EMAIL SECURITY SUBSCRIPTIONS</t>
  </si>
  <si>
    <t>01-SSC-7524</t>
  </si>
  <si>
    <t>SonicWALL SRA Add-On Native Access Module</t>
  </si>
  <si>
    <t>SonicWALL SRA Add-On Connect Mobile</t>
  </si>
  <si>
    <t>SonicWALL SRA Add-On Advanced Endpoint Control</t>
  </si>
  <si>
    <t>SonicWALL SRA Add-On Advanced Reporting</t>
  </si>
  <si>
    <t>01-SSC-5758</t>
  </si>
  <si>
    <t>01-SSC-5757</t>
  </si>
  <si>
    <t>01-SSC-5770</t>
  </si>
  <si>
    <t>01-SSC-5751</t>
  </si>
  <si>
    <t>01-SSC-5752</t>
  </si>
  <si>
    <t>01-SSC-5507</t>
  </si>
  <si>
    <t>01-SSC-6948</t>
  </si>
  <si>
    <t>01-SSC-6949</t>
  </si>
  <si>
    <t>01-SSC-6950</t>
  </si>
  <si>
    <t>01-SSC-6953</t>
  </si>
  <si>
    <t>01-SSC-6954</t>
  </si>
  <si>
    <t>01-SSC-6955</t>
  </si>
  <si>
    <t>01-SSC-6956</t>
  </si>
  <si>
    <t>01-SSC-6959</t>
  </si>
  <si>
    <t>01-SSC-6960</t>
  </si>
  <si>
    <t>01-SSC-6961</t>
  </si>
  <si>
    <t>01-SSC-6964</t>
  </si>
  <si>
    <t>01-SSC-8315</t>
  </si>
  <si>
    <t>01-SSC-6968</t>
  </si>
  <si>
    <t>SonicWALL  TZ 170/ TZ 180 SonicOS Enhanced Firmware Upgrade</t>
  </si>
  <si>
    <t>01-SSC-3353</t>
  </si>
  <si>
    <t>01-SSC-6661</t>
  </si>
  <si>
    <t>01-SSC-7508</t>
  </si>
  <si>
    <t>01-SSC-7463</t>
  </si>
  <si>
    <t>NA</t>
  </si>
  <si>
    <t>01-SSC-7509</t>
  </si>
  <si>
    <t>01-SSC-7510</t>
  </si>
  <si>
    <t>01-SSC-7511</t>
  </si>
  <si>
    <t>01-SSC-7512</t>
  </si>
  <si>
    <t>01-SSC-7513</t>
  </si>
  <si>
    <t>01-SSC-7514</t>
  </si>
  <si>
    <t>01-SSC-7519</t>
  </si>
  <si>
    <t>01-SSC-7352</t>
  </si>
  <si>
    <t>01-SSC-7351</t>
  </si>
  <si>
    <t>01-SSC-7239</t>
  </si>
  <si>
    <t>01-SSC-7237</t>
  </si>
  <si>
    <t>01-SSC-7236</t>
  </si>
  <si>
    <t>01-SSC-7347</t>
  </si>
  <si>
    <t>01-SSC-7341</t>
  </si>
  <si>
    <t xml:space="preserve">Premium Add-Ons </t>
  </si>
  <si>
    <t>SonicWALL Aventail SRA EX7000</t>
  </si>
  <si>
    <t>01-SSC-9602</t>
  </si>
  <si>
    <t>01-SSC-6791</t>
  </si>
  <si>
    <t>01-SSC-6792</t>
  </si>
  <si>
    <t>01-SSC-6793</t>
  </si>
  <si>
    <t>01-SSC-6794</t>
  </si>
  <si>
    <t>01-SSC-7479</t>
  </si>
  <si>
    <t>01-SSC-7480</t>
  </si>
  <si>
    <t>01-SSC-7481</t>
  </si>
  <si>
    <t>01-SSC-7482</t>
  </si>
  <si>
    <t>01-SSC-7483</t>
  </si>
  <si>
    <t>01-SSC-7484</t>
  </si>
  <si>
    <t>01-SSC-7489</t>
  </si>
  <si>
    <t>01-SSC-7490</t>
  </si>
  <si>
    <t>01-SSC-7491</t>
  </si>
  <si>
    <t>01-SSC-7492</t>
  </si>
  <si>
    <t>01-SSC-7493</t>
  </si>
  <si>
    <t>01-SSC-7494</t>
  </si>
  <si>
    <t>01-SSC-8504</t>
  </si>
  <si>
    <t>Secure Remote Access "Test-Out" certification exam</t>
  </si>
  <si>
    <t>01-SSC-8505</t>
  </si>
  <si>
    <t>Email Security "Test-Out" certification exam</t>
  </si>
  <si>
    <t>01-SSC-8508</t>
  </si>
  <si>
    <t>Secure Wireless "Test-Out" certification exam</t>
  </si>
  <si>
    <t>01-SSC-5669</t>
  </si>
  <si>
    <t>Global Management System "Test Out" Exam</t>
  </si>
  <si>
    <t>01-SSC-9699</t>
  </si>
  <si>
    <t>SonicWALL SRA EX6000 Add-On FIPS Support</t>
  </si>
  <si>
    <t>01-SSC-9700</t>
  </si>
  <si>
    <t>SonicWALL SRA EX7000 Add-On FIPS Support</t>
  </si>
  <si>
    <t>Secure Upgrade Plus</t>
  </si>
  <si>
    <t>NSA Secure Upgrade Plus</t>
  </si>
  <si>
    <t>TZ Secure Upgrade Plus</t>
  </si>
  <si>
    <t>Secure Upgrade Plus Eligibility - SonicWALL Upgrades or Competitive Replacements. Includes SonicWALL  Subscription.</t>
  </si>
  <si>
    <t>01-SSC-9205</t>
  </si>
  <si>
    <t>01-SSC-5761</t>
  </si>
  <si>
    <t>01-SSC-3306</t>
  </si>
  <si>
    <t>01-SSC-3304</t>
  </si>
  <si>
    <t>01-SSC-3303</t>
  </si>
  <si>
    <t>01-SSC-7499</t>
  </si>
  <si>
    <t>01-SSC-7500</t>
  </si>
  <si>
    <t>01-SSC-7501</t>
  </si>
  <si>
    <t>01-SSC-7502</t>
  </si>
  <si>
    <t>01-SSC-7503</t>
  </si>
  <si>
    <t>01-SSC-7504</t>
  </si>
  <si>
    <t>01-SSC-7520</t>
  </si>
  <si>
    <t>01-SSC-7521</t>
  </si>
  <si>
    <t>01-SSC-7522</t>
  </si>
  <si>
    <t>01-SSC-7523</t>
  </si>
  <si>
    <t>01-SSC-7453</t>
  </si>
  <si>
    <t>01-SSC-7458</t>
  </si>
  <si>
    <t>01-SSC-6670</t>
  </si>
  <si>
    <t>SonicWALL GMS 1000 Node Software Upgrade</t>
  </si>
  <si>
    <t>01-SSC-7439</t>
  </si>
  <si>
    <t>SonicWALL TotalSecure Email 750 (+ ESA 3300 Appliance)</t>
  </si>
  <si>
    <t>01-SSC-7438</t>
  </si>
  <si>
    <t>SonicWALL TotalSecure Email 250 (+ ESA 3300 Appliance)</t>
  </si>
  <si>
    <t>01-SSC-7437</t>
  </si>
  <si>
    <t>SonicWALL TotalSecure Email 100 (+ ESA 3300 Appliance)</t>
  </si>
  <si>
    <t>01-SSC-7436</t>
  </si>
  <si>
    <t>SonicWALL TotalSecure Email 50 (+ ESA 3300 Appliance)</t>
  </si>
  <si>
    <t>01-SSC-6608</t>
  </si>
  <si>
    <t>SonicWALL Email Security 4300 - 1 Appliance</t>
  </si>
  <si>
    <t>01-SSC-6607</t>
  </si>
  <si>
    <t>SonicWALL Email Security 3300 - 1 Appliance</t>
  </si>
  <si>
    <t xml:space="preserve">SonicPoints </t>
  </si>
  <si>
    <t>TZ 170   10 and 25 Node</t>
  </si>
  <si>
    <t>TZ 190 and TZ 170 Unlimited Node</t>
  </si>
  <si>
    <t>01-SSC-8831</t>
  </si>
  <si>
    <t>01-SSC-8832</t>
  </si>
  <si>
    <t>01-SSC-8833</t>
  </si>
  <si>
    <t>01-SSC-8834</t>
  </si>
  <si>
    <t>01-SSC-9208</t>
  </si>
  <si>
    <t>SonicWALL TZ 200 USB Security Clamp</t>
  </si>
  <si>
    <t>01-SSC-9209</t>
  </si>
  <si>
    <t>SonicWALL TZ 210/NSA 240 USB Security Clamp</t>
  </si>
  <si>
    <t>01-SSC-9210</t>
  </si>
  <si>
    <t>SonicWALL TZ 210/NSA 240 Rack Mount Kit</t>
  </si>
  <si>
    <t>01-SSC-9207</t>
  </si>
  <si>
    <t>01-SSC-8680</t>
  </si>
  <si>
    <t>01-SSC-9391</t>
  </si>
  <si>
    <t>Continuous Data Protection "Test-Out" certification exam</t>
  </si>
  <si>
    <t>01-SSC-5999</t>
  </si>
  <si>
    <t>01-SSC-6005</t>
  </si>
  <si>
    <t>01-SSC-6012</t>
  </si>
  <si>
    <t>01-SSC-6013</t>
  </si>
  <si>
    <t>01-SSC-6022</t>
  </si>
  <si>
    <t>01-SSC-6029</t>
  </si>
  <si>
    <t>01-SSC-6035</t>
  </si>
  <si>
    <t>01-SSC-6055</t>
  </si>
  <si>
    <t>01-SSC-6056</t>
  </si>
  <si>
    <t>01-SSC-6057</t>
  </si>
  <si>
    <t>01-SSC-7636</t>
  </si>
  <si>
    <t>SonicWALL Email Virtual Appliance - 1 Server License</t>
  </si>
  <si>
    <t>SonicWALL SRA 4200 Add 10 User</t>
  </si>
  <si>
    <t>SonicWALL SRA 4200 Add 25 User</t>
  </si>
  <si>
    <t>SonicWALL SRA 4200 Add 100 User</t>
  </si>
  <si>
    <t>Provides real time network threat prevention with Gateway Anti-Virus, Anti-Spyware, Intrusion Prevention Service and Application Firewall.</t>
  </si>
  <si>
    <t>Provides real time network threat prevention with Gateway Anti-Virus,Anti-Spyware and Intrusion Prevention Service.</t>
  </si>
  <si>
    <t>SonicWALL NSA E-Class</t>
  </si>
  <si>
    <t>01-SSC-5566</t>
  </si>
  <si>
    <t>01-SSC-5567</t>
  </si>
  <si>
    <t>01-SSC-2574</t>
  </si>
  <si>
    <t>01-SSC-5652</t>
  </si>
  <si>
    <t>01-SSC-2572</t>
  </si>
  <si>
    <t>01-SSC-2948</t>
  </si>
  <si>
    <t>01-SSC-6673</t>
  </si>
  <si>
    <t>01-SSC-6674</t>
  </si>
  <si>
    <t>01-SSC-6514</t>
  </si>
  <si>
    <t>01-SSC-6524</t>
  </si>
  <si>
    <t>01-SSC-6525</t>
  </si>
  <si>
    <t>01-SSC-6526</t>
  </si>
  <si>
    <t>01-SSC-6531</t>
  </si>
  <si>
    <t>01-SSC-6532</t>
  </si>
  <si>
    <t>01-SSC-6535</t>
  </si>
  <si>
    <t>01-SSC-6536</t>
  </si>
  <si>
    <t>01-SSC-6539</t>
  </si>
  <si>
    <t>01-SSC-6540</t>
  </si>
  <si>
    <t>01-SSC-6543</t>
  </si>
  <si>
    <t>01-SSC-6544</t>
  </si>
  <si>
    <t>01-SSC-6547</t>
  </si>
  <si>
    <t>01-SSC-6548</t>
  </si>
  <si>
    <t>01-SSC-3419</t>
  </si>
  <si>
    <t>01-SSC-7333</t>
  </si>
  <si>
    <t>01-SSC-5314</t>
  </si>
  <si>
    <t>01-SSC-5313</t>
  </si>
  <si>
    <t>01-SSC-5311</t>
  </si>
  <si>
    <t>01-SSC-7247</t>
  </si>
  <si>
    <t>01-SSC-7248</t>
  </si>
  <si>
    <t>01-SSC-7249</t>
  </si>
  <si>
    <t>01-SSC-7250</t>
  </si>
  <si>
    <t>01-SSC-3354</t>
  </si>
  <si>
    <t>01-SSC-3377</t>
  </si>
  <si>
    <t>01-SSC-5568</t>
  </si>
  <si>
    <t>01-SSC-7451</t>
  </si>
  <si>
    <t>01-SSC-7456</t>
  </si>
  <si>
    <t>01-SSC-7461</t>
  </si>
  <si>
    <t>Y</t>
  </si>
  <si>
    <t>01-SSC-6969</t>
  </si>
  <si>
    <t>01-SSC-6970</t>
  </si>
  <si>
    <t>01-SSC-6971</t>
  </si>
  <si>
    <t>01-SSC-6972</t>
  </si>
  <si>
    <t>01-SSC-6975</t>
  </si>
  <si>
    <t>01-SSC-6976</t>
  </si>
  <si>
    <t>01-SSC-6977</t>
  </si>
  <si>
    <t>01-SSC-6980</t>
  </si>
  <si>
    <t>01-SSC-6981</t>
  </si>
  <si>
    <t>01-SSC-6982</t>
  </si>
  <si>
    <t>01-SSC-6985</t>
  </si>
  <si>
    <t>01-SSC-6986</t>
  </si>
  <si>
    <t>01-SSC-6987</t>
  </si>
  <si>
    <t>01-SSC-6990</t>
  </si>
  <si>
    <t>01-SSC-6991</t>
  </si>
  <si>
    <t>Desktop, Laptop and Server Client Software</t>
  </si>
  <si>
    <t>Node Upgrade: SonicWALL TZ 170/ TZ 180 10 to 25 Node Upgrade Bundle</t>
  </si>
  <si>
    <t>SonicWALL Aventail SRA EX6000 and SRA EX7000 Hardware Upgrade SKUs</t>
  </si>
  <si>
    <t>01-SSC-6965</t>
  </si>
  <si>
    <t>01-SSC-6966</t>
  </si>
  <si>
    <t>01-SSC-6967</t>
  </si>
  <si>
    <t>01-SSC-6641</t>
  </si>
  <si>
    <t>01-SSC-6642</t>
  </si>
  <si>
    <t>01-SSC-6643</t>
  </si>
  <si>
    <t>01-SSC-6644</t>
  </si>
  <si>
    <t>01-SSC-5705</t>
  </si>
  <si>
    <t>01-SSC-2745</t>
  </si>
  <si>
    <t>01-SSC-2740</t>
  </si>
  <si>
    <t>01-SSC-2743</t>
  </si>
  <si>
    <t>01-SSC-5316</t>
  </si>
  <si>
    <t>SonicWALL Global VPN Client Windows - 1 License</t>
  </si>
  <si>
    <t>01-SSC-5310</t>
  </si>
  <si>
    <t>01-SSC-7332</t>
  </si>
  <si>
    <t>01-SSC-3337</t>
  </si>
  <si>
    <t>01-SSC-7452</t>
  </si>
  <si>
    <t>01-SSC-7457</t>
  </si>
  <si>
    <t>01-SSC-7462</t>
  </si>
  <si>
    <t>01-SSC-3336</t>
  </si>
  <si>
    <t>01-SSC-6161</t>
  </si>
  <si>
    <t>01-SSC-2887</t>
  </si>
  <si>
    <t>SonicWALL PC Card to ExpressCard Adapter</t>
  </si>
  <si>
    <t>01-SSC-6162</t>
  </si>
  <si>
    <t>01-SSC-6163</t>
  </si>
  <si>
    <t>01-SSC-6164</t>
  </si>
  <si>
    <t>01-SSC-7335</t>
  </si>
  <si>
    <t>01-SSC-7342</t>
  </si>
  <si>
    <t>01-SSC-7349</t>
  </si>
  <si>
    <t>01-SSC-8620</t>
  </si>
  <si>
    <t>01-SSC-8623</t>
  </si>
  <si>
    <t>01-SSC-8319</t>
  </si>
  <si>
    <t>PRO 1260</t>
  </si>
  <si>
    <t>01-SSC-8506</t>
  </si>
  <si>
    <t>01-SSC-7095</t>
  </si>
  <si>
    <t>SonicWALL NSA E6500 Network Security Appliance</t>
  </si>
  <si>
    <t>01-SSC-6726</t>
  </si>
  <si>
    <t>01-SSC-7487</t>
  </si>
  <si>
    <t>01-SSC-6677</t>
  </si>
  <si>
    <t>01-SSC-7240</t>
  </si>
  <si>
    <t>01-SSC-6133</t>
  </si>
  <si>
    <t>01-SSC-6790</t>
  </si>
  <si>
    <t>01-SSC-8629</t>
  </si>
  <si>
    <t>01-SSC-8630</t>
  </si>
  <si>
    <t>01-SSC-8631</t>
  </si>
  <si>
    <t>01-SSC-8632</t>
  </si>
  <si>
    <t>01-SSC-8633</t>
  </si>
  <si>
    <t>Specialization Notes</t>
  </si>
  <si>
    <t>01-SSC-9683</t>
  </si>
  <si>
    <t>01-SSC-7662</t>
  </si>
  <si>
    <t>SonicWALL GMS 1 Node Software Upgrade</t>
  </si>
  <si>
    <t>01-SSC-7664</t>
  </si>
  <si>
    <t>SonicWALL GMS 10 Node Software Upgrade</t>
  </si>
  <si>
    <t>01-SSC-7665</t>
  </si>
  <si>
    <t>01-SSC-8790</t>
  </si>
  <si>
    <t>01-SSC-8799</t>
  </si>
  <si>
    <t>01-SSC-8808</t>
  </si>
  <si>
    <t>01-SSC-7675</t>
  </si>
  <si>
    <t>01-SSC-7676</t>
  </si>
  <si>
    <t>01-SSC-7677</t>
  </si>
  <si>
    <t>01-SSC-7679</t>
  </si>
  <si>
    <t xml:space="preserve">SonicWALL E-Class Universal Management Appliance (UMA) EM5000 </t>
  </si>
  <si>
    <t>SRA EX6000</t>
  </si>
  <si>
    <t>SRA EX7000</t>
  </si>
  <si>
    <t>2 year Web Application Firewall subscription.</t>
  </si>
  <si>
    <t>3 year Web Application Firewall subscription.</t>
  </si>
  <si>
    <t>01-SSC-6723</t>
  </si>
  <si>
    <t>01-SSC-6724</t>
  </si>
  <si>
    <t>01-SSC-6789</t>
  </si>
  <si>
    <t>01-SSC-3374</t>
  </si>
  <si>
    <t>01-SSC-6760</t>
  </si>
  <si>
    <t>01-SSC-6761</t>
  </si>
  <si>
    <t>01-SSC-6762</t>
  </si>
  <si>
    <t>01-SSC-6763</t>
  </si>
  <si>
    <t>01-SSC-6764</t>
  </si>
  <si>
    <t>01-SSC-7230</t>
  </si>
  <si>
    <t>01-SSC-7228</t>
  </si>
  <si>
    <t>01-SSC-7227</t>
  </si>
  <si>
    <t>01-SSC-7346</t>
  </si>
  <si>
    <t>01-SSC-7339</t>
  </si>
  <si>
    <t>Minimum Advertised Price</t>
  </si>
  <si>
    <t xml:space="preserve">SonicWALL Product Description </t>
  </si>
  <si>
    <t>01-SSC-5616</t>
  </si>
  <si>
    <t>01-SSC-7340</t>
  </si>
  <si>
    <t>01-SSC-8500</t>
  </si>
  <si>
    <t>01-SSC-8501</t>
  </si>
  <si>
    <t>Legacy Service and Subscriptions</t>
  </si>
  <si>
    <t>01-SSC-6767</t>
  </si>
  <si>
    <t>APPLIANCES</t>
  </si>
  <si>
    <t>REMOTE ANALYZER HARDWARE MAINTENANCE SUBSCRIPTION</t>
  </si>
  <si>
    <t>Works with Outlook or Outlook Express on MS Windows systems, Filters POP, Exchange, and IMAP email.</t>
  </si>
  <si>
    <t>01-SSC-7497</t>
  </si>
  <si>
    <t>01-SSC-7507</t>
  </si>
  <si>
    <t>01-SSC-6627</t>
  </si>
  <si>
    <t>01-SSC-6628</t>
  </si>
  <si>
    <t>01-SSC-6727</t>
  </si>
  <si>
    <t>01-SSC-7028</t>
  </si>
  <si>
    <t>01-SSC-6609</t>
  </si>
  <si>
    <t>01-SSC-8580</t>
  </si>
  <si>
    <t>01-SSC-8581</t>
  </si>
  <si>
    <t>01-SSC-6703</t>
  </si>
  <si>
    <t>01-SSC-6714</t>
  </si>
  <si>
    <t>01-SSC-7561</t>
  </si>
  <si>
    <t>SonicWALL Email Security ES8300</t>
  </si>
  <si>
    <t>01-SSC-9336</t>
  </si>
  <si>
    <t>01-SSC-9337</t>
  </si>
  <si>
    <t>01-SSC-9333</t>
  </si>
  <si>
    <t>01-SSC-9334</t>
  </si>
  <si>
    <t>01-SSC-7096</t>
  </si>
  <si>
    <t>01-SSC-7409</t>
  </si>
  <si>
    <t>01-SSC-7410</t>
  </si>
  <si>
    <t>01-SSC-7411</t>
  </si>
  <si>
    <t>01-SSC-7412</t>
  </si>
  <si>
    <t>01-SSC-7419</t>
  </si>
  <si>
    <t>01-SSC-7420</t>
  </si>
  <si>
    <t>01-SSC-7421</t>
  </si>
  <si>
    <t>01-SSC-7422</t>
  </si>
  <si>
    <t>PRO Legacy Upgrades</t>
  </si>
  <si>
    <t>01-SSC-2747</t>
  </si>
  <si>
    <t>01-SSC-2746</t>
  </si>
  <si>
    <t>01-SSC-2742</t>
  </si>
  <si>
    <t>01-SSC-6619</t>
  </si>
  <si>
    <t>01-SSC-6620</t>
  </si>
  <si>
    <t>01-SSC-6621</t>
  </si>
  <si>
    <t>01-SSC-6622</t>
  </si>
  <si>
    <t>01-SSC-6623</t>
  </si>
  <si>
    <t>01-SSC-6624</t>
  </si>
  <si>
    <t>01-SSC-6719</t>
  </si>
  <si>
    <t>01-SSC-6720</t>
  </si>
  <si>
    <t>01-SSC-6721</t>
  </si>
  <si>
    <t>01-SSC-6722</t>
  </si>
  <si>
    <t>01-SSC-6832</t>
  </si>
  <si>
    <t>SonicWALL TZ 150 Power Supply</t>
  </si>
  <si>
    <t>SonicWALL TZ 170 Power Supply</t>
  </si>
  <si>
    <t>01-SSC-6647</t>
  </si>
  <si>
    <t>TZ 180</t>
  </si>
  <si>
    <t>01-SSC-8227</t>
  </si>
  <si>
    <t>01-SSC-2897</t>
  </si>
  <si>
    <t>01-SSC-5506</t>
  </si>
  <si>
    <t>01-SSC-5504</t>
  </si>
  <si>
    <t>SonicWALL PRO 3060 Stateful High Availability License Upgrade</t>
  </si>
  <si>
    <t>01-SSC-5419</t>
  </si>
  <si>
    <t>01-SSC-2848</t>
  </si>
  <si>
    <t>TotalSecure Email Competitive Upgrade</t>
  </si>
  <si>
    <t>01-SSC-7680</t>
  </si>
  <si>
    <t>SonicWALL GMS 5 Node Software License</t>
  </si>
  <si>
    <t>01-SSC-8748</t>
  </si>
  <si>
    <t>01-SSC-8487</t>
  </si>
  <si>
    <t>SonicWALL SRA EX6000 with 25 User License Bundle</t>
  </si>
  <si>
    <t>01-SSC-8488</t>
  </si>
  <si>
    <t xml:space="preserve">SonicWALL SRA EX6000 with 50 User License Bundle </t>
  </si>
  <si>
    <t>01-SSC-8489</t>
  </si>
  <si>
    <t xml:space="preserve">SonicWALL SRA EX7000 with 250 User License Bundle </t>
  </si>
  <si>
    <t>01-SSC-8490</t>
  </si>
  <si>
    <t>SonicWALL SRA EX7000 with 500 User License Bundle</t>
  </si>
  <si>
    <t>01-SSC-8491</t>
  </si>
  <si>
    <t>01-SSC-8492</t>
  </si>
  <si>
    <t>Includes: NSA E6500 appliance and E-Class Support 24x7 subscription.</t>
  </si>
  <si>
    <t>CASS 2.0</t>
  </si>
  <si>
    <t>01-SSC-9009</t>
  </si>
  <si>
    <t>01-SSC-9010</t>
  </si>
  <si>
    <t>01-SSC-9011</t>
  </si>
  <si>
    <t>01-SSC-9012</t>
  </si>
  <si>
    <t>01-SSC-9013</t>
  </si>
  <si>
    <t>01-SSC-9014</t>
  </si>
  <si>
    <t>01-SSC-9015</t>
  </si>
  <si>
    <t>01-SSC-9016</t>
  </si>
  <si>
    <t>01-SSC-9017</t>
  </si>
  <si>
    <t>01-SSC-9018</t>
  </si>
  <si>
    <t>01-SSC-9019</t>
  </si>
  <si>
    <t>01-SSC-9020</t>
  </si>
  <si>
    <t>4GB RAM, 4 x 2.0, 3 TB, RAID</t>
  </si>
  <si>
    <t>4GB RAM, Intel Core 2 Duo 2.13GHz, 2x 250GB</t>
  </si>
  <si>
    <t>2GB RAM, Intel Celeron 440, 2.0 GHz, 250 GB</t>
  </si>
  <si>
    <t>01-SSC-8499</t>
  </si>
  <si>
    <t>SonicWALL SRA EX6000 with 100 User License Bundle</t>
  </si>
  <si>
    <t>01-SSC-8933</t>
  </si>
  <si>
    <t>01-SSC-8934</t>
  </si>
  <si>
    <t>01-SSC-9301</t>
  </si>
  <si>
    <t>01-SSC-9302</t>
  </si>
  <si>
    <t>01-SSC-9412</t>
  </si>
  <si>
    <t>01-SSC-9413</t>
  </si>
  <si>
    <t>01-SSC-9415</t>
  </si>
  <si>
    <t>01-SSC-9416</t>
  </si>
  <si>
    <t>01-SSC-9406</t>
  </si>
  <si>
    <t>01-SSC-9407</t>
  </si>
  <si>
    <t>01-SSC-9409</t>
  </si>
  <si>
    <t>01-SSC-9410</t>
  </si>
  <si>
    <t>01-SSC-9400</t>
  </si>
  <si>
    <t>01-SSC-9401</t>
  </si>
  <si>
    <t>01-SSC-9403</t>
  </si>
  <si>
    <t>01-SSC-9404</t>
  </si>
  <si>
    <t>Includes a single replacement disk drive.  The drive capacity is 2TB.</t>
  </si>
  <si>
    <t>SonicWALL Appliance Replacement HD 2TB</t>
  </si>
  <si>
    <t>01-SSC-8469</t>
  </si>
  <si>
    <t>SonicWALL SRA Virtual Appliance with 5 User License</t>
  </si>
  <si>
    <t>01-SSC-9182</t>
  </si>
  <si>
    <t>SonicWALL SRA Virtual Appliance Add 5 User</t>
  </si>
  <si>
    <t>01-SSC-9183</t>
  </si>
  <si>
    <t>SonicWALL SRA Virtual Appliance Add 10 User</t>
  </si>
  <si>
    <t>01-SSC-9184</t>
  </si>
  <si>
    <t>SonicWALL SRA Virtual Appliance Add 25 User</t>
  </si>
  <si>
    <t>01-SSC-9185</t>
  </si>
  <si>
    <t>01-SSC-9186</t>
  </si>
  <si>
    <t>01-SSC-9187</t>
  </si>
  <si>
    <t>01-SSC-9188</t>
  </si>
  <si>
    <t>01-SSC-9189</t>
  </si>
  <si>
    <t>01-SSC-9190</t>
  </si>
  <si>
    <t>01-SSC-9191</t>
  </si>
  <si>
    <t>01-SSC-9192</t>
  </si>
  <si>
    <t>01-SSC-9193</t>
  </si>
  <si>
    <t>01-SSC-9194</t>
  </si>
  <si>
    <t>01-SSC-9195</t>
  </si>
  <si>
    <t>01-SSC-9196</t>
  </si>
  <si>
    <t>01-SSC-9197</t>
  </si>
  <si>
    <t>01-SSC-9198</t>
  </si>
  <si>
    <t>01-SSC-9199</t>
  </si>
  <si>
    <t>SRA Virtual Appliance</t>
  </si>
  <si>
    <t xml:space="preserve">SonicWALL Aventail E-Class SRA Virtual Appliance </t>
  </si>
  <si>
    <t xml:space="preserve">SonicWALL SRA Virtual Appliance </t>
  </si>
  <si>
    <t xml:space="preserve">SonicWALL Web Application Firewall 2 YEAR Subscription </t>
  </si>
  <si>
    <t xml:space="preserve">SonicWALL Web Application Firewall 3 YEAR Subscription </t>
  </si>
  <si>
    <t xml:space="preserve">Includes EX6000, 25 User License, Advanced EPC, Connect Mobile, NAM, Advanced Reporting and a 1-year E-Class Support 24x7 contract </t>
  </si>
  <si>
    <t xml:space="preserve">Includes EX6000, 50 User License, Advanced EPC, Connect Mobile, NAM, Advanced Reporting and a 1-year E-Class Support 24x7 contract </t>
  </si>
  <si>
    <t>Includes EX6000, 100 User License, Advanced EPC, Connect Mobile, NAM, Advanced Reporting and 1-year E-Class Support 24x7contract</t>
  </si>
  <si>
    <t xml:space="preserve">Includes EX7000, 250 User License, Advanced EPC, Connect Mobile, NAM, Advanced Reporting and a 1-year E-Class Support 24x7 contract </t>
  </si>
  <si>
    <t xml:space="preserve">Includes EX7000, 500 User License, Advanced EPC, Connect Mobile, NAM, Advanced Reporting and a 1-year E-Class Support 24x7 contract </t>
  </si>
  <si>
    <t>ES 25 &amp; 50 User Licenses</t>
  </si>
  <si>
    <t>ES 100 &amp; 250 User Licenses</t>
  </si>
  <si>
    <t>ES 500 &amp; 750 User Licenses</t>
  </si>
  <si>
    <t>ES 1,000 &amp; 2,000 User Licenses</t>
  </si>
  <si>
    <t>ES 5,000 &amp; 10,000 User Licenses</t>
  </si>
  <si>
    <t>01-SSC-9289</t>
  </si>
  <si>
    <t>SonicWALL SonicPoint-N Dual-Radio with PoE Injector</t>
  </si>
  <si>
    <t>01-SSC-9291</t>
  </si>
  <si>
    <t>4 Pack SonicWALL SonicPoint-N Dual-Radio w/o PoE Injector</t>
  </si>
  <si>
    <t>01-SSC-9293</t>
  </si>
  <si>
    <t>8 Pack SonicWALL SonicPoint-N Dual-Radio w/o PoE Injector</t>
  </si>
  <si>
    <t>01-SSC-5545</t>
  </si>
  <si>
    <t xml:space="preserve">SonicWALL 1 GbE 802.3at Gigabit PoE Injector </t>
  </si>
  <si>
    <t>01-SSC-8825</t>
  </si>
  <si>
    <t>01-SSC-8826</t>
  </si>
  <si>
    <t>SonicWALL 2 Port SFP Module</t>
  </si>
  <si>
    <t>01-SSC-7090</t>
  </si>
  <si>
    <t>01-SSC-7091</t>
  </si>
  <si>
    <t>01-SSC-7092</t>
  </si>
  <si>
    <t>01-SSC-7093</t>
  </si>
  <si>
    <t xml:space="preserve">SonicWALL NSA 5000 SonicOS Expanded License </t>
  </si>
  <si>
    <t>01-SSC-9442</t>
  </si>
  <si>
    <t>01-SSC-9440</t>
  </si>
  <si>
    <t>01-SSC-9452</t>
  </si>
  <si>
    <t>01-SSC-9453</t>
  </si>
  <si>
    <t>01-SSC-9454</t>
  </si>
  <si>
    <t>01-SSC-9449</t>
  </si>
  <si>
    <t>01-SSC-9450</t>
  </si>
  <si>
    <t>01-SSC-9451</t>
  </si>
  <si>
    <t>WAN Acceleration Enablers</t>
  </si>
  <si>
    <t>SonicWALL WAN Acceleration Enablers</t>
  </si>
  <si>
    <t>01-SSC-9175</t>
  </si>
  <si>
    <t>01-SSC-9176</t>
  </si>
  <si>
    <t>01-SSC-9177</t>
  </si>
  <si>
    <t>01-SSC-9178</t>
  </si>
  <si>
    <t>01-SSC-9265</t>
  </si>
  <si>
    <t>01-SSC-9266</t>
  </si>
  <si>
    <t>01-SSC-9267</t>
  </si>
  <si>
    <t>01-SSC-9268</t>
  </si>
  <si>
    <t>01-SSC-9269</t>
  </si>
  <si>
    <t>01-SSC-9270</t>
  </si>
  <si>
    <t>01-SSC-9271</t>
  </si>
  <si>
    <t>01-SSC-9272</t>
  </si>
  <si>
    <t>01-SSC-9274</t>
  </si>
  <si>
    <t>01-SSC-9275</t>
  </si>
  <si>
    <t>01-SSC-9277</t>
  </si>
  <si>
    <t>01-SSC-9278</t>
  </si>
  <si>
    <t>01-SSC-9279</t>
  </si>
  <si>
    <t>01-SSC-9775</t>
  </si>
  <si>
    <t>01-SSC-9777</t>
  </si>
  <si>
    <t>01-SSC-9780</t>
  </si>
  <si>
    <t>01-SSC-9781</t>
  </si>
  <si>
    <t>01-SSC-8950</t>
  </si>
  <si>
    <t>01-SSC-8951</t>
  </si>
  <si>
    <t>01-SSC-8952</t>
  </si>
  <si>
    <t>E-Class Support Required</t>
  </si>
  <si>
    <t>16-Cores 800Mhz, 4 GB RAM, 4xSFP GbE, 4 10/100/1000 GbE, 1 GbE HA Port, 2 USB, Dual Hot-Swap PS, Dual Hot-Swap Fan, Console</t>
  </si>
  <si>
    <t>01-SSC-8856</t>
  </si>
  <si>
    <t>SuperMassive E10800</t>
  </si>
  <si>
    <t>01-SSC-9554</t>
  </si>
  <si>
    <t>01-SSC-9555</t>
  </si>
  <si>
    <t>01-SSC-9556</t>
  </si>
  <si>
    <t>01-SSC-9557</t>
  </si>
  <si>
    <t>01-SSC-9558</t>
  </si>
  <si>
    <t>01-SSC-9559</t>
  </si>
  <si>
    <t>01-SSC-9560</t>
  </si>
  <si>
    <t>01-SSC-9561</t>
  </si>
  <si>
    <t>01-SSC-9562</t>
  </si>
  <si>
    <t>01-SSC-9563</t>
  </si>
  <si>
    <t>01-SSC-9564</t>
  </si>
  <si>
    <t>01-SSC-9565</t>
  </si>
  <si>
    <t>01-SSC-9566</t>
  </si>
  <si>
    <t>01-SSC-9567</t>
  </si>
  <si>
    <t>01-SSC-9568</t>
  </si>
  <si>
    <t>01-SSC-9569</t>
  </si>
  <si>
    <t>01-SSC-9570</t>
  </si>
  <si>
    <t>01-SSC-9571</t>
  </si>
  <si>
    <t>01-SSC-8881</t>
  </si>
  <si>
    <t>SuperMassive E10400</t>
  </si>
  <si>
    <t>01-SSC-9536</t>
  </si>
  <si>
    <t>01-SSC-9537</t>
  </si>
  <si>
    <t>01-SSC-9538</t>
  </si>
  <si>
    <t>01-SSC-9539</t>
  </si>
  <si>
    <t>01-SSC-9540</t>
  </si>
  <si>
    <t>01-SSC-9541</t>
  </si>
  <si>
    <t>01-SSC-9542</t>
  </si>
  <si>
    <t>01-SSC-9543</t>
  </si>
  <si>
    <t>01-SSC-9544</t>
  </si>
  <si>
    <t>01-SSC-9545</t>
  </si>
  <si>
    <t>01-SSC-9546</t>
  </si>
  <si>
    <t>01-SSC-9547</t>
  </si>
  <si>
    <t>01-SSC-9548</t>
  </si>
  <si>
    <t>01-SSC-9549</t>
  </si>
  <si>
    <t>01-SSC-9550</t>
  </si>
  <si>
    <t>01-SSC-9551</t>
  </si>
  <si>
    <t>01-SSC-9552</t>
  </si>
  <si>
    <t>01-SSC-9553</t>
  </si>
  <si>
    <t>01-SSC-8882</t>
  </si>
  <si>
    <t>SuperMassive E10200</t>
  </si>
  <si>
    <t>01-SSC-9518</t>
  </si>
  <si>
    <t>01-SSC-9519</t>
  </si>
  <si>
    <t>01-SSC-9520</t>
  </si>
  <si>
    <t>01-SSC-9521</t>
  </si>
  <si>
    <t>01-SSC-9522</t>
  </si>
  <si>
    <t>01-SSC-9523</t>
  </si>
  <si>
    <t>01-SSC-9524</t>
  </si>
  <si>
    <t>01-SSC-9525</t>
  </si>
  <si>
    <t>01-SSC-9526</t>
  </si>
  <si>
    <t>01-SSC-9527</t>
  </si>
  <si>
    <t>01-SSC-9528</t>
  </si>
  <si>
    <t>01-SSC-9529</t>
  </si>
  <si>
    <t>01-SSC-9530</t>
  </si>
  <si>
    <t>01-SSC-9531</t>
  </si>
  <si>
    <t>01-SSC-9532</t>
  </si>
  <si>
    <t>01-SSC-9533</t>
  </si>
  <si>
    <t>01-SSC-9534</t>
  </si>
  <si>
    <t>01-SSC-9535</t>
  </si>
  <si>
    <t>SonicWALL SuperMassive E10800</t>
  </si>
  <si>
    <t>SuperMassive E10800, 6 SFP+ 10GbE Ports, 16 SFP 1GbE Ports, Dual Fans, Dual AC Power Supplies</t>
  </si>
  <si>
    <t>01-SSC-9438</t>
  </si>
  <si>
    <t>01-SSC-9444</t>
  </si>
  <si>
    <t>01-SSC-9455</t>
  </si>
  <si>
    <t>01-SSC-9456</t>
  </si>
  <si>
    <t>01-SSC-9457</t>
  </si>
  <si>
    <t>01-SSC-9446</t>
  </si>
  <si>
    <t>01-SSC-9447</t>
  </si>
  <si>
    <t>01-SSC-9448</t>
  </si>
  <si>
    <t>SNWL Authorization Required</t>
  </si>
  <si>
    <t>SonicWALL SuperMassive E10400</t>
  </si>
  <si>
    <t>SuperMassive E10400, 6 SFP+ 10GbE Ports, 16 SFP 1GbE Ports, Dual Fans, Dual AC Power Supplies</t>
  </si>
  <si>
    <t>SonicWALL SuperMassive E10200</t>
  </si>
  <si>
    <t>SuperMassive E10200, 6 SFP+ 10GbE Ports, 16 SFP 1GbE Ports, Dual Fans, Dual AC Power Supplies</t>
  </si>
  <si>
    <t>01-SSC-9575</t>
  </si>
  <si>
    <t>01-SSC-9576</t>
  </si>
  <si>
    <t>01-SSC-9577</t>
  </si>
  <si>
    <t>On-site Installation and Configuration Services ensure your SuperMassive appliance is properly installed and configured.</t>
  </si>
  <si>
    <t>On-site Education and Training Services provide hands-on knowledge transfer between SonicWALL and your IT administrator.</t>
  </si>
  <si>
    <t>01-SSC-3378</t>
  </si>
  <si>
    <t xml:space="preserve"> SonicWALL Analyzer Reporting Software for TZ Class Products</t>
  </si>
  <si>
    <t>01-SSC-3379</t>
  </si>
  <si>
    <t xml:space="preserve"> SonicWALL Analyzer Reporting Software for NSA 220, 240, 250M, NSA 2400, PRO 1260, PRO 2040 Class Products</t>
  </si>
  <si>
    <t>01-SSC-3380</t>
  </si>
  <si>
    <t xml:space="preserve"> SonicWALL Analyzer Reporting Software for the NSA 3500, PRO 3060</t>
  </si>
  <si>
    <t>01-SSC-3381</t>
  </si>
  <si>
    <t xml:space="preserve"> SonicWALL Analyzer Reporting Software for the NSA 4500, PRO 4060, PRO 4100, PRO 5060</t>
  </si>
  <si>
    <t>01-SSC-3382</t>
  </si>
  <si>
    <t xml:space="preserve"> SonicWALL Analyzer Reporting Software for NSA E-Class and Supermassive Products</t>
  </si>
  <si>
    <t>01-SSC-3383</t>
  </si>
  <si>
    <t xml:space="preserve"> SonicWALL Analyzer Reporting Software for the CDP 210 and CDP 1440i</t>
  </si>
  <si>
    <t>01-SSC-3384</t>
  </si>
  <si>
    <t xml:space="preserve"> SonicWALL Analyzer Reporting Software for the CDP 220 and CDP 2440i</t>
  </si>
  <si>
    <t>01-SSC-3385</t>
  </si>
  <si>
    <t xml:space="preserve"> SonicWALL Analyzer Reporting Software for the CDP 5040B, CDP 5040, CDP 3440i</t>
  </si>
  <si>
    <t>01-SSC-3386</t>
  </si>
  <si>
    <t xml:space="preserve"> SonicWALL Analyzer Reporting Software for the CDP 6080B, CDP 6080, CDP 4440i</t>
  </si>
  <si>
    <t>01-SSC-3387</t>
  </si>
  <si>
    <t xml:space="preserve"> SonicWALL Analyzer Reporting Software for the SRA 1200, SRA Virtual Appliance, SSL-VPN 200</t>
  </si>
  <si>
    <t>01-SSC-3388</t>
  </si>
  <si>
    <t xml:space="preserve"> SonicWALL Analyzer Reporting Software for the SRA 4200, SSL-VPN 2000, SSL-VPN 4000</t>
  </si>
  <si>
    <t>01-SSC-3389</t>
  </si>
  <si>
    <t xml:space="preserve"> SonicWALL Analyzer Reporting Software for the SRA EX Class &amp; Aventail EX Class Products, E-Class SRA EX Virtual Appliance</t>
  </si>
  <si>
    <t>SKU</t>
  </si>
  <si>
    <t>DESCRIPTION</t>
  </si>
  <si>
    <t xml:space="preserve"> SonicWALL Analyzer Reporting Software </t>
  </si>
  <si>
    <t>Analyzer Reporting Software</t>
  </si>
  <si>
    <t>01-SSC-4002</t>
  </si>
  <si>
    <t>01-SSC-4003</t>
  </si>
  <si>
    <t>01-SSC-4401</t>
  </si>
  <si>
    <t>01-SSC-4511</t>
  </si>
  <si>
    <t>01-SSC-4512</t>
  </si>
  <si>
    <t>SonicWALL Analyzer Software</t>
  </si>
  <si>
    <t xml:space="preserve">SonicWALL Scrutinizer </t>
  </si>
  <si>
    <t>Remote Analyzer</t>
  </si>
  <si>
    <t>01-SSC-9750</t>
  </si>
  <si>
    <t>NSA 220</t>
  </si>
  <si>
    <t>SonicWALL NSA 220</t>
  </si>
  <si>
    <t>01-SSC-9752</t>
  </si>
  <si>
    <t>NSA 220 Wireless-N</t>
  </si>
  <si>
    <t>01-SSC-9744</t>
  </si>
  <si>
    <t>NSA 220 TotalSecure 1 Yr</t>
  </si>
  <si>
    <t>01-SSC-9745</t>
  </si>
  <si>
    <t>NSA 220 Wireless-N TotalSecure 1 Yr</t>
  </si>
  <si>
    <t>01-SSC-9732</t>
  </si>
  <si>
    <t>NSA 220 High Availability</t>
  </si>
  <si>
    <t>01-SSC-4659</t>
  </si>
  <si>
    <t>01-SSC-4660</t>
  </si>
  <si>
    <t>01-SSC-4612</t>
  </si>
  <si>
    <t>01-SSC-4613</t>
  </si>
  <si>
    <t>01-SSC-4614</t>
  </si>
  <si>
    <t>01-SSC-4618</t>
  </si>
  <si>
    <t>01-SSC-4619</t>
  </si>
  <si>
    <t>01-SSC-4620</t>
  </si>
  <si>
    <t>01-SSC-4624</t>
  </si>
  <si>
    <t>01-SSC-4625</t>
  </si>
  <si>
    <t>01-SSC-4626</t>
  </si>
  <si>
    <t>01-SSC-4630</t>
  </si>
  <si>
    <t>01-SSC-4631</t>
  </si>
  <si>
    <t>01-SSC-4632</t>
  </si>
  <si>
    <t>01-SSC-4642</t>
  </si>
  <si>
    <t>01-SSC-4643</t>
  </si>
  <si>
    <t>01-SSC-4644</t>
  </si>
  <si>
    <t>01-SSC-4648</t>
  </si>
  <si>
    <t>01-SSC-4649</t>
  </si>
  <si>
    <t>01-SSC-4650</t>
  </si>
  <si>
    <t>01-SSC-4654</t>
  </si>
  <si>
    <t>NSA 220 Series Stateful HA Upgrade</t>
  </si>
  <si>
    <t>01-SSC-9755</t>
  </si>
  <si>
    <t>NSA 250M</t>
  </si>
  <si>
    <t>SonicWALL NSA 250M</t>
  </si>
  <si>
    <t>01-SSC-9757</t>
  </si>
  <si>
    <t>NSA 250M Wireless-N</t>
  </si>
  <si>
    <t>01-SSC-9747</t>
  </si>
  <si>
    <t>NSA 250M TotalSecure 1 Yr</t>
  </si>
  <si>
    <t>01-SSC-9748</t>
  </si>
  <si>
    <t>NSA 250M Wireless-N TotalSecure 1 Yr</t>
  </si>
  <si>
    <t>01-SSC-9735</t>
  </si>
  <si>
    <t>NSA 250M High Availability</t>
  </si>
  <si>
    <t>01-SSC-4662</t>
  </si>
  <si>
    <t>01-SSC-4663</t>
  </si>
  <si>
    <t>01-SSC-4570</t>
  </si>
  <si>
    <t>01-SSC-4571</t>
  </si>
  <si>
    <t>01-SSC-4572</t>
  </si>
  <si>
    <t>01-SSC-4576</t>
  </si>
  <si>
    <t>01-SSC-4577</t>
  </si>
  <si>
    <t>01-SSC-4578</t>
  </si>
  <si>
    <t>01-SSC-4582</t>
  </si>
  <si>
    <t>01-SSC-4583</t>
  </si>
  <si>
    <t>01-SSC-4584</t>
  </si>
  <si>
    <t>01-SSC-4588</t>
  </si>
  <si>
    <t>01-SSC-4589</t>
  </si>
  <si>
    <t>01-SSC-4590</t>
  </si>
  <si>
    <t>01-SSC-4600</t>
  </si>
  <si>
    <t>01-SSC-4601</t>
  </si>
  <si>
    <t>01-SSC-4602</t>
  </si>
  <si>
    <t>01-SSC-4606</t>
  </si>
  <si>
    <t>01-SSC-4607</t>
  </si>
  <si>
    <t>01-SSC-4608</t>
  </si>
  <si>
    <t>01-SSC-4656</t>
  </si>
  <si>
    <t>NSA 250M Series Stateful HA Upgrade</t>
  </si>
  <si>
    <t>01-SSC-9785</t>
  </si>
  <si>
    <t>01-SSC-9786</t>
  </si>
  <si>
    <t>01-SSC-9787</t>
  </si>
  <si>
    <t>01-SSC-9788</t>
  </si>
  <si>
    <t>01-SSC-9789</t>
  </si>
  <si>
    <t>01-SSC-9790</t>
  </si>
  <si>
    <t>01-SSC-9791</t>
  </si>
  <si>
    <t>01-SSC-8829</t>
  </si>
  <si>
    <t>01-SSC-8827</t>
  </si>
  <si>
    <t>01-SSC-8828</t>
  </si>
  <si>
    <t>01-SSC-8830</t>
  </si>
  <si>
    <t>SonicWALL SFP/SFP+ Modules</t>
  </si>
  <si>
    <t>01-SSC-4957</t>
  </si>
  <si>
    <t>01-SSC-4958</t>
  </si>
  <si>
    <t>01-SSC-4959</t>
  </si>
  <si>
    <t>01-SSC-4960</t>
  </si>
  <si>
    <t>01-SSC-4951</t>
  </si>
  <si>
    <t>01-SSC-4952</t>
  </si>
  <si>
    <t>01-SSC-4953</t>
  </si>
  <si>
    <t>01-SSC-4954</t>
  </si>
  <si>
    <t>7 GE, 2 USB, 1 Console,  600 Mbps SPI, 150 Mbps VPN, 110 Mbps UTM/DPI</t>
  </si>
  <si>
    <t>Enables Stateful HA</t>
  </si>
  <si>
    <t>SonicWALL Wireless  Access Points</t>
  </si>
  <si>
    <t>NSA Series Modules</t>
  </si>
  <si>
    <t>SFP/SFP+ Modules</t>
  </si>
  <si>
    <t>(SonicPoint-Ni, SonicPoint-Ne, SonicPoint-N Dual Radio)</t>
  </si>
  <si>
    <t>T1/E1, ADSL Annex A, ADSL Annex B, 2 Port GE SFP, 4 Port GE Copper, 2 Port GE LAN Bypass</t>
  </si>
  <si>
    <t>Supported on NSA 2400MX, NSA 250M Series</t>
  </si>
  <si>
    <t>Go To Top</t>
  </si>
  <si>
    <t>01-SSC-9574</t>
  </si>
  <si>
    <t>SRA EX9000</t>
  </si>
  <si>
    <t>SonicWALL Aventail SRA EX9000</t>
  </si>
  <si>
    <t xml:space="preserve">SonicWALL Aventail SRA EX9000 Appliance Premium Add-Ons </t>
  </si>
  <si>
    <t xml:space="preserve">SonicWALL Aventail SRA Virtual Appliance Premium Add-Ons </t>
  </si>
  <si>
    <t>http://www.SonicWALL.com/us/products/E-Class_NSA_Series.html</t>
  </si>
  <si>
    <t>http://www.SonicWALL.com/us/products/NSA_Series.html</t>
  </si>
  <si>
    <t>http://www.SonicWALL.com/us/products/TZ_Series.html</t>
  </si>
  <si>
    <t>http://www.SonicWALL.com/us/products/email_security_anti-spam_comparison_197.html</t>
  </si>
  <si>
    <t>http://www.SonicWALL.com/us/products/12034.html</t>
  </si>
  <si>
    <t>SonicWALL SRA EX6000 Appliance Non-Premium Add-Ons</t>
  </si>
  <si>
    <t>http://www.SonicWALL.com/us/products/Endpoint_Security.html</t>
  </si>
  <si>
    <t>http://www.SonicWALL.com/us/products/2182.html</t>
  </si>
  <si>
    <t>SonicWALL Aventail Jump Start Service</t>
  </si>
  <si>
    <t>NSA 250M Support Bundle 8x5 (1 Yr)</t>
  </si>
  <si>
    <t>NSA 250M Wireless-N Support Bundle 8x5 (1 Yr)</t>
  </si>
  <si>
    <t>NSA 220 Support Bundle 8x5 (1 Yr)</t>
  </si>
  <si>
    <t>NSA 220 Wireless-N Support Bundle 8x5 (1 Yr)</t>
  </si>
  <si>
    <t>SonicWALL Comprehensive Gateway Security Suite For NSA E8510 (1 Yr)</t>
  </si>
  <si>
    <t>SonicWALL Comprehensive Gateway Security Suite For NSA E8510 (2 Yr)</t>
  </si>
  <si>
    <t>SonicWALL Comprehensive Gateway Security Suite For NSA E8500 (1 Yr)</t>
  </si>
  <si>
    <t>SonicWALL Comprehensive Gateway Security Suite For NSA E8500 (2 Yr)</t>
  </si>
  <si>
    <t>SonicWALL Comprehensive Gateway Security Suite For NSA E8500 (3 Yr)</t>
  </si>
  <si>
    <t>SonicWALL Gateway Anti-Malware, Intrusion Prevention and Application Control For NSA E8510 (1 Yr)</t>
  </si>
  <si>
    <t>SonicWALL Gateway Anti-Malware, Intrusion Prevention and Application Control For NSA E8510 (2 Yr)</t>
  </si>
  <si>
    <t>SonicWALL Gateway Anti-Malware, Intrusion Prevention and Application Control For NSA E8510 (3 Yr)</t>
  </si>
  <si>
    <t>SonicWALL Content Filtering Service Premium Business Edition For NSA E8510 (1 Yr)</t>
  </si>
  <si>
    <t>SonicWALL Content Filtering Service Premium Business Edition For NSA E8510 (2 Yr)</t>
  </si>
  <si>
    <t>SonicWALL Content Filtering Service Premium Business Edition For NSA E8510 (3 Yr)</t>
  </si>
  <si>
    <t>SonicWALL E-Class AC Power Supply 1U-B FRU</t>
  </si>
  <si>
    <t>SonicWALL E-Class DC Power Supply 1U-A FRU</t>
  </si>
  <si>
    <t>SonicWALL Analyzer Reporting Software For NSA 220, 240, 250M, NSA 2400, PRO 1260, PRO 2040 Class Products</t>
  </si>
  <si>
    <t>SonicWALL Analyzer Reporting Software For TZ Class Products</t>
  </si>
  <si>
    <t>CGSS - Application Control, Threat Prevention, CFS and Platinum 24x7 Support For E10800 (1 Yr)</t>
  </si>
  <si>
    <t>CGSS - Application Control, Threat Prevention, CFS and Platinum 24x7 Support For E10800 (2 Yr)</t>
  </si>
  <si>
    <t>CGSS - Application Control, Threat Prevention, CFS and Platinum 24x7 Support For E10800 (3 Yr)</t>
  </si>
  <si>
    <t>CGSS - Application Control, Threat Prevention, CFS and Platinum 24x7 Support For E10400 (1 Yr)</t>
  </si>
  <si>
    <t>CGSS - Application Control, Threat Prevention, CFS and Platinum 24x7 Support For E10400 (2 Yr)</t>
  </si>
  <si>
    <t>CGSS - Application Control, Threat Prevention, CFS and Platinum 24x7 Support For E10400 (3 Yr)</t>
  </si>
  <si>
    <t>CGSS - Application Control, Threat Prevention, CFS and Platinum 24x7 Support For E10200 (1 Yr)</t>
  </si>
  <si>
    <t>CGSS - Application Control, Threat Prevention, CFS and Platinum 24x7 Support For E10200 (2 Yr)</t>
  </si>
  <si>
    <t>CGSS - Application Control, Threat Prevention, CFS and Platinum 24x7 Support For E10200 (3 Yr)</t>
  </si>
  <si>
    <t>SonicWALL Email Security 300 Remote Analyzer Hardware Warranty - 1 Appliance (2 Yr)</t>
  </si>
  <si>
    <t>SonicWALL Email Security 500 Remote Analyzer Hardware Warranty - 1 Appliance (2 Yr)</t>
  </si>
  <si>
    <t>SonicWALL Email Security 6000 Remote Analyzer Hardware Warranty - 1 Appliance (2 Yr)</t>
  </si>
  <si>
    <t>SonicWALL Email Security 3300 Remote Analyzer Hardware Warranty - 1 Appliance (2 Yr)</t>
  </si>
  <si>
    <t>SonicWALL Email Security 4300 Remote Analyzer Hardware Warranty - 1 Appliance (2 Yr)</t>
  </si>
  <si>
    <t>SonicWALL Email Security ES8300 Remote Analyzer Hardware Warranty - 1 Appliance (2 Yr)</t>
  </si>
  <si>
    <t>SonicWALL TotalSecure Email Subscription 25 (2 Yr)</t>
  </si>
  <si>
    <t>SonicWALL TotalSecure Email Subscription 50 (2 Yr)</t>
  </si>
  <si>
    <t>SonicWALL TotalSecure Email Subscription 250 (2 Yr)</t>
  </si>
  <si>
    <t>SonicWALL TotalSecure Email Subscription 750 (2 Yr)</t>
  </si>
  <si>
    <t>SonicWALL TotalSecure Email Subscription 100 (2 Yr)</t>
  </si>
  <si>
    <t>SonicWALL Anti-Spam Desktop 5 User License (2 Yr) Subscription</t>
  </si>
  <si>
    <t>SonicWALL Anti-Spam Desktop 10 User License (2 Yr) Subscription</t>
  </si>
  <si>
    <t>SonicWALL Anti-Spam Desktop 25 User License (2 Yr) Subscription</t>
  </si>
  <si>
    <t>SonicWALL NSA E6500 Secure Upgrade Plus (2 Yr) CGSS</t>
  </si>
  <si>
    <t>SonicWALL UMA EM5000 Hardware Warranty - 1 Appliance (2 Yr)</t>
  </si>
  <si>
    <t>SonicWALL SRA 1200 Web Application Firewall (2 Yr)</t>
  </si>
  <si>
    <t>SonicWALL SRA Virtual Appliance Web Application Firewall (2 Yr)</t>
  </si>
  <si>
    <t>SonicWALL WXA 500 Live CD Software Subscription and Dynamic Support 24x7 (2 Yr)</t>
  </si>
  <si>
    <t>SonicWALL WXA 5000 Virtual Appliance Software Subscription and Dynamic Support 24x7 (2 Yr)</t>
  </si>
  <si>
    <t>SonicWALL TotalSecure Email Subscription 25 (3 Yr)</t>
  </si>
  <si>
    <t>SonicWALL TotalSecure Email Subscription 50 (3 Yr)</t>
  </si>
  <si>
    <t>SonicWALL TotalSecure Email Subscription 250 (3 Yr)</t>
  </si>
  <si>
    <t>SonicWALL TotalSecure Email Subscription 750 (3 Yr)</t>
  </si>
  <si>
    <t>SonicWALL TotalSecure Email Subscription 100 (3 Yr)</t>
  </si>
  <si>
    <t>SonicWALL Anti-Spam Desktop 5 User License (3 Yr) Subscription</t>
  </si>
  <si>
    <t>SonicWALL Anti-Spam Desktop 10 User License (3 Yr) Subscription</t>
  </si>
  <si>
    <t>SonicWALL Anti-Spam Desktop 25 User License (3 Yr) Subscription</t>
  </si>
  <si>
    <t>SonicWALL Email Security 3300 Remote Analyzer Hardware Warranty - 1 Appliance (3 Yr)</t>
  </si>
  <si>
    <t>SonicWALL Email Security 4300 Remote Analyzer Hardware Warranty - 1 Appliance (3 Yr)</t>
  </si>
  <si>
    <t>SonicWALL Email Security ES8300 Remote Analyzer Hardware Warranty - 1 Appliance (3 Yr)</t>
  </si>
  <si>
    <t>SonicWALL NSA E6500 Secure Upgrade Plus (3 Yr) CGSS</t>
  </si>
  <si>
    <t>SonicWALL UMA EM5000 Hardware Warranty - 1 Appliance (3 Yr)</t>
  </si>
  <si>
    <t>SonicWALL SRA 1200 Web Application Firewall (3 Yr)</t>
  </si>
  <si>
    <t>SonicWALL SRA Virtual Appliance Web Application Firewall (3 Yr)</t>
  </si>
  <si>
    <t>SonicWALL WXA 500 Live CD Software Subscription and Dynamic Support 24x7 (3 Yr)</t>
  </si>
  <si>
    <t>SonicWALL WXA 5000 Virtual Appliance Software Subscription and Dynamic Support 24x7 (3 Yr)</t>
  </si>
  <si>
    <t>SonicWALL Content Filtering Service Premium Business Edition For NSA E8500 Series (3 Yr)</t>
  </si>
  <si>
    <t>SonicWALL Content Filtering Service Premium Business Edition For NSA E7500 Series (3 Yr)</t>
  </si>
  <si>
    <t>SonicWALL Content Filtering Service Premium Business Edition For NSA E6500 Series (3 Yr)</t>
  </si>
  <si>
    <t>SonicWALL Content Filtering Service Premium Business Edition For NSA E5500 Series (3 Yr)</t>
  </si>
  <si>
    <t>SonicWALL Content Filtering Service Premium Business Edition For NSA 5000 (3 Yr)</t>
  </si>
  <si>
    <t>SonicWALL Content Filtering Service Premium Business Edition For NSA 4500 (3 Yr)</t>
  </si>
  <si>
    <t>SonicWALL Content Filtering Service Premium Business Edition For NSA 3500 (3 Yr)</t>
  </si>
  <si>
    <t>Content Filtering Service Premium Business Edition For NSA 250M Series (3 Yr)</t>
  </si>
  <si>
    <t>SonicWALL Content Filtering Service Premium Business Edition For NSA 240 Series (3 Yr)</t>
  </si>
  <si>
    <t>Content Filtering Service Premium Business Edition For NSA 220 Series (3 Yr)</t>
  </si>
  <si>
    <t>SonicWALL Content Filtering Service Premium Business Edition For TZ 210 (3 Yr)</t>
  </si>
  <si>
    <t>SonicWALL Content Filtering Service Premium Business Edition For TZ 100 (3 Yr)</t>
  </si>
  <si>
    <t>SonicWALL Content Filtering Service Premium Business Edition For NSA E8500 Series (2 Yr)</t>
  </si>
  <si>
    <t>SonicWALL Content Filtering Service Premium Business Edition For NSA E7500 Series (2 Yr)</t>
  </si>
  <si>
    <t>SonicWALL Content Filtering Service Premium Business Edition For NSA E6500 Series (2 Yr)</t>
  </si>
  <si>
    <t>SonicWALL Content Filtering Service Premium Business Edition For NSA E5500 Series (2 Yr)</t>
  </si>
  <si>
    <t>SonicWALL Content Filtering Service Premium Business Edition For NSA 5000 (2 Yr)</t>
  </si>
  <si>
    <t>SonicWALL Content Filtering Service Premium Business Edition For NSA 4500 (2 Yr)</t>
  </si>
  <si>
    <t>SonicWALL Content Filtering Service Premium Business Edition For NSA 3500 (2 Yr)</t>
  </si>
  <si>
    <t>Content Filtering Service Premium Business Edition For NSA 250M Series (2 Yr)</t>
  </si>
  <si>
    <t>SonicWALL Content Filtering Service Premium Business Edition For NSA 240 Series (2 Yr)</t>
  </si>
  <si>
    <t>Content Filtering Service Premium Business Edition For NSA 220 Series (2 Yr)</t>
  </si>
  <si>
    <t>SonicWALL Content Filtering Service Premium Business Edition For TZ 210 (2 Yr)</t>
  </si>
  <si>
    <t>SonicWALL Comprehensive Gateway Security Suite For TZ 200 Series (2 Yr)</t>
  </si>
  <si>
    <t>SonicWALL Content Filtering Service Premium Business Edition For TZ 200 (2 Yr)</t>
  </si>
  <si>
    <t>SonicWALL Content Filtering Service Premium Business Edition For TZ 100 (2 Yr)</t>
  </si>
  <si>
    <t>SonicWALL Content Filtering Service Premium Business Edition For NSA E8500 Series (1 Yr)</t>
  </si>
  <si>
    <t>SonicWALL Content Filtering Service Premium Business Edition For NSA E7500 Series (1 Yr)</t>
  </si>
  <si>
    <t>SonicWALL NSA E6500 GAV/IPS/Application Firewall (1 Yr) Bundle</t>
  </si>
  <si>
    <t>SonicWALL NSA E6500 TotalSecure (1 Yr)</t>
  </si>
  <si>
    <t>SonicWALL Content Filtering Service Premium Business Edition For NSA E6500 Series (1 Yr)</t>
  </si>
  <si>
    <t>SonicWALL Content Filtering Service Premium Business Edition For NSA E5500 Series (1 Yr)</t>
  </si>
  <si>
    <t>SonicWALL Anti-Spam Desktop 25 User License (1 Yr) Subscription</t>
  </si>
  <si>
    <t>SonicWALL Content Filtering Service Premium Business Edition For NSA 5000 (1 Yr)</t>
  </si>
  <si>
    <t>SonicWALL Content Filtering Service Premium Business Edition For NSA 4500 (1 Yr)</t>
  </si>
  <si>
    <t>SonicWALL Content Filtering Service Premium Business Edition For NSA 3500 (1 Yr)</t>
  </si>
  <si>
    <t>Content Filtering Service Premium Business Edition For NSA 250M Series (1 Yr)</t>
  </si>
  <si>
    <t>SonicWALL Content Filtering Service Premium Business Edition For NSA 240 Series (1 Yr)</t>
  </si>
  <si>
    <t>Content Filtering Service Premium Business Edition For NSA 220 Series (1 Yr)</t>
  </si>
  <si>
    <t>SonicWALL Content Filtering Service Premium Business Edition For TZ 210 (1 Yr)</t>
  </si>
  <si>
    <t>SonicWALL Comprehensive Gateway Security Suite For  TZ 200 Series (1 Yr)</t>
  </si>
  <si>
    <t>SonicWALL Content Filtering Service Premium Business Edition For TZ 200 (1 Yr)</t>
  </si>
  <si>
    <t>SonicWALL Content Filtering Service Premium Business Edition For TZ 100 (1 Yr)</t>
  </si>
  <si>
    <t>SonicWALL TotalSecure Email Subscription 750 (1 Yr)</t>
  </si>
  <si>
    <t>SonicWALL TotalSecure Email Subscription 250 (1 Yr)</t>
  </si>
  <si>
    <t>SonicWALL TotalSecure Email Subscription 100 (1 Yr)</t>
  </si>
  <si>
    <t>SonicWALL TotalSecure Email Subscription 50 (1 Yr)</t>
  </si>
  <si>
    <t>SonicWALL TotalSecure Email Subscription 25 (1 Yr)</t>
  </si>
  <si>
    <t>SonicWALL Email Security ES8300 Remote Analyzer Hardware Warranty - 1 Appliance (1 Yr)</t>
  </si>
  <si>
    <t>SonicWALL Email Security 4300 Remote Analyzer Hardware Warranty - 1 Appliance (1 Yr)</t>
  </si>
  <si>
    <t>SonicWALL Email Security 3300 Remote Analyzer Hardware Warranty - 1 Appliance (1 Yr)</t>
  </si>
  <si>
    <t>SonicWALL Email Security 6000 Remote Analyzer Hardware Warranty - 1 Appliance (1 Yr)</t>
  </si>
  <si>
    <t>SonicWALL Email Security 500 Remote Analyzer Hardware Warranty - 1 Appliance (1 Yr)</t>
  </si>
  <si>
    <t>SonicWALL Email Security 300 Remote Analyzer Hardware Warranty - 1 Appliance (1 Yr)</t>
  </si>
  <si>
    <t>SonicWALL SRA Add-On Web Application Firewall (1 Yr)</t>
  </si>
  <si>
    <t>SonicWALL SRA 1200 Web Application Firewall (1 Yr)</t>
  </si>
  <si>
    <t>SonicWALL SRA Virtual Appliance Web Application Firewall (1 Yr)</t>
  </si>
  <si>
    <t>SonicWALL Anti-Spam Desktop 5 User License (1 Yr) Subscription</t>
  </si>
  <si>
    <t>SonicWALL Anti-Spam Desktop 10 User License (1 Yr) Subscription</t>
  </si>
  <si>
    <t>SonicWALL WXA 5000 Virtual Appliance Software Subscription and Dynamic Support 24x7 (1 Yr)</t>
  </si>
  <si>
    <t>SonicWALL WXA 500 Live CD Software Subscription and Dynamic Support 24x7 (1 Yr)</t>
  </si>
  <si>
    <t>SonicWALL UMA EM5000 Hardware Warranty - 1 Appliance (1 Yr)</t>
  </si>
  <si>
    <t>SonicWALL Content Filtering Service Premium Business Edition For PRO 5060 (1 Yr)</t>
  </si>
  <si>
    <t>SonicWALL Content Filtering Service Premium Business Edition For PRO 4100 (1 Yr)</t>
  </si>
  <si>
    <t>SonicWALL Content Filtering Service Premium Business Edition For  PRO 1260, 2040, 3060, 4060 (1 Yr)</t>
  </si>
  <si>
    <t>SonicWALL Content Filtering Service Premium Business Edition For TZ 170/TZ 180/TZ 190 Series (1 Yr)</t>
  </si>
  <si>
    <t>SonicWALL 1-Port ADSL ANNEX A MODULE M1</t>
  </si>
  <si>
    <t>SonicWALL 1-Port ADSL ANNEX B MODULE M1</t>
  </si>
  <si>
    <t>SonicWALL 1-Port T1/E1 MODULE M1</t>
  </si>
  <si>
    <t>SonicWALL 2-Port GBE WITH LAN BYPASS MODULE M1</t>
  </si>
  <si>
    <t xml:space="preserve">16 core, 8 Gbe+ 1 HA Ports, 5.0 Gbps SPI, 2.7 Gbps VPN, 1.59 Gbps UTM </t>
  </si>
  <si>
    <t>SonicWALL NSA E8500 E-Class Support Bundle (1 Yr)</t>
  </si>
  <si>
    <t>SonicWALL NSA E6500  E-Class Support Bundle (1 Yr)</t>
  </si>
  <si>
    <t>Comprehensive Anti-Spam Service For NSA 250M (1 Yr)</t>
  </si>
  <si>
    <t>Comprehensive Anti-Spam Service For NSA 250M (2 Yr)</t>
  </si>
  <si>
    <t>Comprehensive Anti-Spam Service For NSA 250M (3 Yr)</t>
  </si>
  <si>
    <t>Comprehensive Anti-Spam Service For NSA 220 (1 Yr)</t>
  </si>
  <si>
    <t>Comprehensive Anti-Spam Service For NSA 220 (2 Yr)</t>
  </si>
  <si>
    <t>Comprehensive Anti-Spam Service For NSA 220 (3 Yr)</t>
  </si>
  <si>
    <t>SonicWALL Comprehensive Anti-Spam Service For TZ 100 Series (1 Yr)</t>
  </si>
  <si>
    <t>SonicWALL Comprehensive Anti-Spam Service For TZ 100 Series (2 Yr)</t>
  </si>
  <si>
    <t>SonicWALL Comprehensive Anti-Spam Service For TZ 200 Series (1 Yr)</t>
  </si>
  <si>
    <t>SonicWALL Comprehensive Anti-Spam Service For TZ 200 Series (2 Yr)</t>
  </si>
  <si>
    <t>SonicWALL Comprehensive Anti-Spam Service For TZ 210 Series (1 Yr)</t>
  </si>
  <si>
    <t>SonicWALL Comprehensive Anti-Spam Service For TZ 210 Series (2 Yr)</t>
  </si>
  <si>
    <t>SonicWALL Comprehensive Anti-Spam Service For TZ 210 Series (3 Yr)</t>
  </si>
  <si>
    <t>SonicWALL Comprehensive Anti-Spam Service For NSA 240 (1 Yr)</t>
  </si>
  <si>
    <t>SonicWALL Comprehensive Anti-Spam Service For NSA 240 (2 Yr)</t>
  </si>
  <si>
    <t>SonicWALL Comprehensive Anti-Spam Service For NSA 240 (3 Yr)</t>
  </si>
  <si>
    <t>SonicWALL Comprehensive Anti-Spam Service For NSA 2400 Series (1 Yr)</t>
  </si>
  <si>
    <t>SonicWALL Comprehensive Anti-Spam Service For NSA 2400 Series (2 Yr)</t>
  </si>
  <si>
    <t>SonicWALL Comprehensive Anti-Spam Service For NSA 2400 Series (3 Yr)</t>
  </si>
  <si>
    <t>SonicWALL Comprehensive Anti-Spam Service For NSA 3500 (1 Yr)</t>
  </si>
  <si>
    <t>SonicWALL Comprehensive Anti-Spam Service For NSA 3500 (2 Yr)</t>
  </si>
  <si>
    <t>SonicWALL Comprehensive Anti-Spam Service For NSA 3500 (3 Yr)</t>
  </si>
  <si>
    <t>SonicWALL Comprehensive Anti-Spam Service For NSA 4500 (1 Yr)</t>
  </si>
  <si>
    <t>SonicWALL Comprehensive Anti-Spam Service For NSA 4500 (2 Yr)</t>
  </si>
  <si>
    <t>SonicWALL Comprehensive Anti-Spam Service For NSA 4500 (3 Yr)</t>
  </si>
  <si>
    <t>SonicWALL Comprehensive Anti-Spam Service For NSA 5000 (1 Yr)</t>
  </si>
  <si>
    <t>SonicWALL Comprehensive Anti-Spam Service For NSA 5000 (2 Yr)</t>
  </si>
  <si>
    <t>SonicWALL Comprehensive Anti-Spam Service For NSA 5000 (3 Yr)</t>
  </si>
  <si>
    <t>SonicWALL Comprehensive Anti-Spam Service For NSA E5500 (1 Yr)</t>
  </si>
  <si>
    <t>SonicWALL Comprehensive Anti-Spam Service For NSA E5500 (2 Yr)</t>
  </si>
  <si>
    <t>SonicWALL Comprehensive Anti-Spam Service For NSA E5500 (3 Yr)</t>
  </si>
  <si>
    <t>SonicWALL Comprehensive Anti-Spam Service For NSA E6500 (1 Yr)</t>
  </si>
  <si>
    <t>SonicWALL Comprehensive Anti-Spam Service For NSA E6500 (2 Yr)</t>
  </si>
  <si>
    <t>SonicWALL Comprehensive Anti-Spam Service For NSA E6500 (3 Yr)</t>
  </si>
  <si>
    <t>SonicWALL Comprehensive Anti-Spam Service For NSA E7500 (1 Yr)</t>
  </si>
  <si>
    <t>SonicWALL Comprehensive Anti-Spam Service For NSA E7500 (2 Yr)</t>
  </si>
  <si>
    <t>SonicWALL Comprehensive Anti-Spam Service For NSA E7500 (3 Yr)</t>
  </si>
  <si>
    <t>SonicWALL Comprehensive Anti-Spam Service For NSA E8500 (1 Yr)</t>
  </si>
  <si>
    <t>SonicWALL Comprehensive Anti-Spam Service For NSA E8500 (2 Yr)</t>
  </si>
  <si>
    <t>SonicWALL Comprehensive Anti-Spam Service For NSA E8500 (3 Yr)</t>
  </si>
  <si>
    <t>SonicWALL Comprehensive Anti-Spam Service For NSA E8510 (1 Yr)</t>
  </si>
  <si>
    <t>SonicWALL Comprehensive Anti-Spam Service For NSA E8510 (2 Yr)</t>
  </si>
  <si>
    <t>SonicWALL Comprehensive Anti-Spam Service For NSA E8510 (3 Yr)</t>
  </si>
  <si>
    <t>BEST VALUE: Comprehensive Gateway Security Suite includes - Gateway Anti-Virus, Anti-Spyware, Intrusion Prevention and Application Firewall Service, as well as Content Filtering Premium Services, and 24x7 Support with Firmware Updates.</t>
  </si>
  <si>
    <t>COMPREHENSIVE ANTI-SPAM Service 2.0</t>
  </si>
  <si>
    <t>SonicWALL 4x2TB Disk Upgrade Pack</t>
  </si>
  <si>
    <t>25 User Pack SUBSCRIPTIONS</t>
  </si>
  <si>
    <t xml:space="preserve"> 50 User Pack SUBSCRIPTIONS</t>
  </si>
  <si>
    <t>100 User Pack SUBSCRIPTIONS</t>
  </si>
  <si>
    <t>250 User Pack SUBSCRIPTIONS</t>
  </si>
  <si>
    <t>500 User Pack SUBSCRIPTIONS</t>
  </si>
  <si>
    <t>750 User Pack SUBSCRIPTIONS</t>
  </si>
  <si>
    <t>10,000  User Pack SUBSCRIPTIONS</t>
  </si>
  <si>
    <t>10 concurrent User production License (Additive- 500 User Maximum)</t>
  </si>
  <si>
    <t>25 concurrent User production License (Additive- 500 User Maximum)</t>
  </si>
  <si>
    <t>100 concurrent User production License (Additive- 500 User Maximum)</t>
  </si>
  <si>
    <t>Content Filtering Premium Business Edition For E10800 (1 Yr)</t>
  </si>
  <si>
    <t>Content Filtering Premium Business Edition For E10800 (2 Yr)</t>
  </si>
  <si>
    <t>Content Filtering Premium Business Edition For E10800 (3 Yr)</t>
  </si>
  <si>
    <t>Application Intelligence, Application Control, App Flow Visualization For  E10800 (1 Yr)</t>
  </si>
  <si>
    <t>Application Intelligence, Application Control, App Flow Visualization For  E10800 (2 Yr)</t>
  </si>
  <si>
    <t>Application Intelligence, Application Control, App Flow Visualization For  E10800 (3 Yr)</t>
  </si>
  <si>
    <t>Platinum 24x7 Support For SuperMassive E10800 (1 Yr)</t>
  </si>
  <si>
    <t>Platinum 24x7 Support For SuperMassive E10800 (2 Yr)</t>
  </si>
  <si>
    <t>Platinum 24x7 Support For SuperMassive E10800 (3 Yr)</t>
  </si>
  <si>
    <t>SFP/SFP+ Modules For E-Class/SuperMassive Series</t>
  </si>
  <si>
    <t>Content Filtering Premium Business Edition For E10400 (1 Yr)</t>
  </si>
  <si>
    <t>Content Filtering Premium Business Edition For E10400 (2 Yr)</t>
  </si>
  <si>
    <t>Content Filtering Premium Business Edition For E10400 (3 Yr)</t>
  </si>
  <si>
    <t>Application Intelligence, Application Control, App Flow Visualization For  E10400 (1 Yr)</t>
  </si>
  <si>
    <t>Application Intelligence, Application Control, App Flow Visualization For  E10400 (2 Yr)</t>
  </si>
  <si>
    <t>Application Intelligence, Application Control, App Flow Visualization For  E10400 (3 Yr)</t>
  </si>
  <si>
    <t>Content Filtering Premium Business Edition For E10200 (1 Yr)</t>
  </si>
  <si>
    <t>Content Filtering Premium Business Edition For E10200 (2 Yr)</t>
  </si>
  <si>
    <t>Content Filtering Premium Business Edition For E10200 (3 Yr)</t>
  </si>
  <si>
    <t>Application Intelligence, Application Control, App Flow Visualization For  E10200 (1 Yr)</t>
  </si>
  <si>
    <t>Application Intelligence, Application Control, App Flow Visualization For  E10200 (2 Yr)</t>
  </si>
  <si>
    <t>Application Intelligence, Application Control, App Flow Visualization For  E10200 (3 Yr)</t>
  </si>
  <si>
    <t>Platinum 24x7 Support For SuperMassive E10200 (1 Yr)</t>
  </si>
  <si>
    <t>Platinum 24x7 Support For SuperMassive E10200 (2 Yr)</t>
  </si>
  <si>
    <t>Platinum 24x7 Support For SuperMassive E10200 (3 Yr)</t>
  </si>
  <si>
    <t>SonicWALL E-Class Support 24x7 For NSA E8510 (1 Yr)</t>
  </si>
  <si>
    <t>SonicWALL E-Class Support 24x7 For NSA E8510 (2 Yr)</t>
  </si>
  <si>
    <t>Field Replaceable AC Power Supply For E8500, EX6000 or EX7000</t>
  </si>
  <si>
    <t>Field Replaceable DC Power Supply For E8500, EX6000 or EX7000</t>
  </si>
  <si>
    <t>Field Replaceable Fan Module For E8500, EX6000 or EX7000</t>
  </si>
  <si>
    <t>SonicWALL Gateway Anti-Virus, Anti-Spyware and Intrusion Prevention Service For NSA E8500 Series (1 Yr)</t>
  </si>
  <si>
    <t>SonicWALL Gateway Anti-Virus, Anti-Spyware and Intrusion Prevention Service For NSA E8500 Series (2 Yr)</t>
  </si>
  <si>
    <t>SonicWALL Gateway Anti-Virus, Anti-Spyware and Intrusion Prevention Service For NSA E8500 Series (3 Yr)</t>
  </si>
  <si>
    <t xml:space="preserve">Provides URL filtering allowing organizations to manage productivity and security For online activities using 56 unique categories.  </t>
  </si>
  <si>
    <t>SonicWALL E-Class Support 24x7 For NSA E8500 (1 Yr)</t>
  </si>
  <si>
    <t>SonicWALL E-Class Support 24x7 For NSA E8500 (2 Yr)</t>
  </si>
  <si>
    <t>SonicWALL E-Class Support 24x7 For NSA E8500 (3 Yr)</t>
  </si>
  <si>
    <t>See below For more wireless connectivity options.</t>
  </si>
  <si>
    <t>SonicWALL Gateway Anti-Virus, Anti-Spyware and Intrusion Prevention Service For NSA E7500 Series (1 Yr)</t>
  </si>
  <si>
    <t>SonicWALL Gateway Anti-Virus, Anti-Spyware and Intrusion Prevention Service For NSA E7500 Series (2 Yr)</t>
  </si>
  <si>
    <t>SonicWALL Gateway Anti-Virus, Anti-Spyware and Intrusion Prevention Service For NSA E7500 Series (3 Yr)</t>
  </si>
  <si>
    <t>SonicWALL Gateway Anti-Virus, Anti-Spyware and Intrusion Prevention Service For NSA E6500 Series (1 Yr)</t>
  </si>
  <si>
    <t>SonicWALL Gateway Anti-Virus, Anti-Spyware and Intrusion Prevention Service For NSA E6500 Series (2 Yr)</t>
  </si>
  <si>
    <t>SonicWALL Gateway Anti-Virus, Anti-Spyware and Intrusion Prevention Service For NSA E6500 Series (3 Yr)</t>
  </si>
  <si>
    <t>SonicWALL E-Class Support 24x7 For NSA E6500 (1 Yr)</t>
  </si>
  <si>
    <t>SonicWALL E-Class Support 24x7 For NSA E6500 (2 Yr)</t>
  </si>
  <si>
    <t>SonicWALL E-Class Support 24x7 For NSA E6500 (3 Yr)</t>
  </si>
  <si>
    <t>SonicWALL Gateway Anti-Virus, Anti-Spyware and Intrusion Prevention Service For NSA E5500 Series (1 Yr)</t>
  </si>
  <si>
    <t>SonicWALL Gateway Anti-Virus, Anti-Spyware and Intrusion Prevention Service For NSA E5500 Series (2 Yr)</t>
  </si>
  <si>
    <t>SonicWALL Gateway Anti-Virus, Anti-Spyware and Intrusion Prevention Service For NSA E5500 Series (3 Yr)</t>
  </si>
  <si>
    <t>SonicWALL E-Class Support 24x7 For NSA E5500 (1 Yr)</t>
  </si>
  <si>
    <t>SonicWALL E-Class Support 24x7 For NSA E5500 (2 Yr)</t>
  </si>
  <si>
    <t>SonicWALL Gateway Anti-Virus, Anti-Spyware and Intrusion Prevention Service For NSA 5000 (1 Yr)</t>
  </si>
  <si>
    <t>SonicWALL Gateway Anti-Virus, Anti-Spyware and Intrusion Prevention Service For NSA 5000 (2 Yr)</t>
  </si>
  <si>
    <t>SonicWALL Gateway Anti-Virus, Anti-Spyware and Intrusion Prevention Service For NSA 5000 (3 Yr)</t>
  </si>
  <si>
    <t xml:space="preserve">Provides URL filtering allowing organizations to manage productivity and security For online activities. </t>
  </si>
  <si>
    <t>SonicWALL Dynamic Support 8x5 For NSA 5000 (1 Yr)</t>
  </si>
  <si>
    <t>SonicWALL Dynamic Support 24x7 For NSA 5000 (1 Yr)</t>
  </si>
  <si>
    <t>License For NSA 3500/4500/5000</t>
  </si>
  <si>
    <t>SonicWALL Gateway Anti-Virus, Anti-Spyware and Intrusion Prevention Service For NSA 4500 (1 Yr)</t>
  </si>
  <si>
    <t>SonicWALL Gateway Anti-Virus, Anti-Spyware and Intrusion Prevention Service For NSA 4500 (2 Yr)</t>
  </si>
  <si>
    <t>SonicWALL Gateway Anti-Virus, Anti-Spyware and Intrusion Prevention Service For NSA 4500 (3 Yr)</t>
  </si>
  <si>
    <t>SonicWALL Dynamic Support 8x5 For NSA 4500 (1 Yr)</t>
  </si>
  <si>
    <t>SonicWALL Dynamic Support 8x5 For NSA 4500 (2 Yr)</t>
  </si>
  <si>
    <t>SonicWALL Dynamic Support 24x7 For NSA 4500 (1 Yr)</t>
  </si>
  <si>
    <t>SonicWALL Dynamic Support 24x7 For NSA 4500 (2 Yr)</t>
  </si>
  <si>
    <t>SonicWALL Gateway Anti-Virus, Anti-Spyware and Intrusion Prevention Service For NSA 3500 (1 Yr)</t>
  </si>
  <si>
    <t>SonicWALL Gateway Anti-Virus, Anti-Spyware and Intrusion Prevention Service For NSA 3500 (2 Yr)</t>
  </si>
  <si>
    <t>SonicWALL Gateway Anti-Virus, Anti-Spyware and Intrusion Prevention Service For NSA 3500 (3 Yr)</t>
  </si>
  <si>
    <t>SonicWALL Dynamic Support 8x5 For NSA 3500 (1 Yr)</t>
  </si>
  <si>
    <t>SonicWALL Dynamic Support 8x5 For NSA 3500 (2 Yr)</t>
  </si>
  <si>
    <t>SonicWALL Dynamic Support 24x7 For NSA 3500 (1 Yr)</t>
  </si>
  <si>
    <t>SonicWALL Dynamic Support 24x7 For NSA 3500 (2 Yr)</t>
  </si>
  <si>
    <t>SonicWALL Premium Content Filtering Service For NSA 2400 Series (1 Yr)</t>
  </si>
  <si>
    <t>SonicWALL Premium Content Filtering Service For NSA 2400 Series (2 Yr)</t>
  </si>
  <si>
    <t>SonicWALL Premium Content Filtering Service For NSA 2400 Series (3 Yr)</t>
  </si>
  <si>
    <t>SonicWALL Dynamic Support 8x5 For 2400 Series (1 Yr)</t>
  </si>
  <si>
    <t>SonicWALL Dynamic Support 24x7 For 2400 Series (1 Yr)</t>
  </si>
  <si>
    <t>2 core,5 GE Ports, 2 USB, 1 Console,  750 Mbps SPI, 200 Mbps VPN, 130 Mbps UTM/DPI, Module Slot For ADSL/T1/SFP/etc</t>
  </si>
  <si>
    <t>Modules For NSA 250M</t>
  </si>
  <si>
    <t>SonicWALL Gateway Anti-Virus, Anti-Spyware and Intrusion Prevention Service For TZ 210 (1 Yr)</t>
  </si>
  <si>
    <t>SonicWALL Gateway Anti-Virus, Anti-Spyware and Intrusion Prevention Service For TZ 210 (2 Yr)</t>
  </si>
  <si>
    <t>SonicWALL Gateway Anti-Virus, Anti-Spyware and Intrusion Prevention Service For TZ 210 (3 Yr)</t>
  </si>
  <si>
    <t>Provides URL filtering allowing organizations to manage productivity and security For online activites.</t>
  </si>
  <si>
    <t>SonicWALL Dynamic Support 24x7 For TZ 210 (1 Yr)</t>
  </si>
  <si>
    <t>SonicWALL Dynamic Support 8x5 For TZ 210 (1 Yr)</t>
  </si>
  <si>
    <t>SonicWALL Gateway Anti-Virus, Spyware and Intrusion Prevention Service For TZ 200 Series (2 Yr)</t>
  </si>
  <si>
    <t>SonicWALL Gateway Anti-Virus, Spyware and Intrusion Prevention Service For TZ 200 Series (3 Yr)</t>
  </si>
  <si>
    <t>SonicWALL Dynamic Support 24x7 For TZ 200 Series (1 Yr)</t>
  </si>
  <si>
    <t>SonicWALL Dynamic Support 24x7 For TZ 200 Series (2 Yr)</t>
  </si>
  <si>
    <t>SonicWALL Dynamic Support 8x5 For TZ 200 Series (2 Yr)</t>
  </si>
  <si>
    <t>SonicWALL Gateway Anti-Virus, Spyware and Intrusion Prevention Service For TZ 100 Series (2 Yr)</t>
  </si>
  <si>
    <t>SonicWALL Gateway Anti-Virus, Spyware and Intrusion Prevention Service For TZ 100 Series (3 Yr)</t>
  </si>
  <si>
    <t>SonicWALL Dynamic Support 24x7 For TZ 100 Series (1 Yr)</t>
  </si>
  <si>
    <t>SonicWALL Dynamic Support 24x7 For TZ 100 Series (2 Yr)</t>
  </si>
  <si>
    <t>SonicWALL Dynamic Support 8x5 For TZ 100 Series (2 Yr)</t>
  </si>
  <si>
    <t xml:space="preserve">Requires: MS Windows Server 2000, 2003, or 2008.  PlatForm Minimums, CPU: 2.66Ghz, RAM: 1 GB, Hard Drive: 40 GB </t>
  </si>
  <si>
    <t>Perpetual License For one server.  Requires Email Security Subscription .</t>
  </si>
  <si>
    <t>EMAIL SECURITY For MICROSOFT WINDOWS SBS</t>
  </si>
  <si>
    <t>Email Security For Microsoft Windows SBS - Renewal/Upgrade - 25 User (1 Yr)</t>
  </si>
  <si>
    <t>Email Security For Microsoft Windows SBS - Renewal/Upgrade - 25 User (2 Yr)</t>
  </si>
  <si>
    <t>Email Security For Microsoft Windows SBS - Renewal/Upgrade - 25 User (3 Yr)</t>
  </si>
  <si>
    <t>Remote Start-up and Configuration Service For Email Security Appliances</t>
  </si>
  <si>
    <t>SonicWALL Dynamic Support 8x5 For CDP 6080B(1 Yr)</t>
  </si>
  <si>
    <t>SonicWALL Dynamic Support 8x5 For CDP 6080B  (2 Yr)</t>
  </si>
  <si>
    <t>SonicWALL Dynamic Support 24x7 For CDP 6080B (1 Yr)</t>
  </si>
  <si>
    <t>SonicWALL Dynamic Support 24x7 For CDP 6080B (2 Yr)</t>
  </si>
  <si>
    <t>SonicWALL Dynamic Support 8x5 For CDP 5040B  (1 Yr)</t>
  </si>
  <si>
    <t>SonicWALL Dynamic Support 8x5 For CDP 5040B  (2 Yr)</t>
  </si>
  <si>
    <t>SonicWALL Dynamic Support 24x7 For CDP 5040B  (1 Yr)</t>
  </si>
  <si>
    <t>SonicWALL Dynamic Support 24x7 For CDP 5040B  (2 Yr)</t>
  </si>
  <si>
    <t>SonicWALL Dynamic Support 8x5 For CDP 220  (1 Yr)</t>
  </si>
  <si>
    <t>SonicWALL Dynamic Support 8x5 For CDP 220 (2 Yr)</t>
  </si>
  <si>
    <t>SonicWALL Dynamic Support 24x7 For CDP 220 (1 Yr)</t>
  </si>
  <si>
    <t>SonicWALL Dynamic Support 24x7 For CDP 220 (2 Yr)</t>
  </si>
  <si>
    <t>SonicWALL Dynamic Support 24x7 For CDP 210 (1 Yr)</t>
  </si>
  <si>
    <t>SonicWALL Dynamic Support 24x7 For CDP 210 (2 Yr)</t>
  </si>
  <si>
    <t>SonicWALL Dynamic Support 8x5 For CDP 210  (1 Yr)</t>
  </si>
  <si>
    <t>SonicWALL Dynamic Support 8x5 For CDP 210 (2 Yr)</t>
  </si>
  <si>
    <t>Non-premium add-on module For Advanced Endpoint Control</t>
  </si>
  <si>
    <t>Non-premium add-on module For Connect Mobile</t>
  </si>
  <si>
    <t>Non-premium add-on module For Native Access Module</t>
  </si>
  <si>
    <t>Premium add-on For Virtual Assist 10 User</t>
  </si>
  <si>
    <t>Premium add-on For Virtual Assist 25 User</t>
  </si>
  <si>
    <t>Premium add-on For Virtual Assist 50 User</t>
  </si>
  <si>
    <t>Premium add-on For Virtual Assist 100 User</t>
  </si>
  <si>
    <t>This PoE Injector is required For SonicPoint-N Dual Radio.  802.3af PoE injector is not Supported For SonicPoint-N Dual Radio</t>
  </si>
  <si>
    <t>SonicWALL Dynamic Support 24x7 For WXA 4000 (1 Yr)</t>
  </si>
  <si>
    <t xml:space="preserve">SonicWALL Dynamic Support 24x7 For WXA 4000 (2 Yr) </t>
  </si>
  <si>
    <t xml:space="preserve">SonicWALL Dynamic Support 24x7  For WXA 4000 (3 Yr) </t>
  </si>
  <si>
    <t>SonicWALL Dynamic Support 24x7 For WXA 2000 (1 Yr)</t>
  </si>
  <si>
    <t>SonicWALL Dynamic Support 24x7 For WXA 2000 (2 Yr)</t>
  </si>
  <si>
    <t>SonicWALL Dynamic Support 24x7 For WXA 2000 (3 Yr)</t>
  </si>
  <si>
    <t>SonicWALL GMS E-Class 24x7 Software Support For 1 Node (1 Yr)</t>
  </si>
  <si>
    <t>SonicWALL GMS E-Class 24x7 Software Support For 1 Node (2 Yr)</t>
  </si>
  <si>
    <t>SonicWALL GMS E-Class 24x7 Software Support For 1 Node (3 Yr)</t>
  </si>
  <si>
    <t>SonicWALL Platinum Installation and Configuration Services For SuperMassive E10000 Series (1 Day)</t>
  </si>
  <si>
    <t>SonicWALL Platinum Training and Education Services For SuperMassive E10000 Series (1 Day)</t>
  </si>
  <si>
    <t>SonicWALL Migration Services For SuperMassive E10000 Series (1 Day)</t>
  </si>
  <si>
    <t xml:space="preserve">SonicWALL Gateway Anti-Virus, Anti-Spyware and Intrusion Prevention Service For PRO 5060 (1 Yr) </t>
  </si>
  <si>
    <t>SonicWALL Content Filtering Service Standard Edition For PRO 5060 (1 Yr)</t>
  </si>
  <si>
    <t xml:space="preserve">SonicWALL Gateway Anti-Virus, Anti-Spyware and Intrusion Prevention Service For PRO 4100 (1 Yr) </t>
  </si>
  <si>
    <t>SonicWALL Content Filtering Service Standard Edition For PRO 4100 (1 Yr)</t>
  </si>
  <si>
    <t>SonicWALL Gateway Anti-Virus, Anti-Spyware and Intrusion Prevention Service For PRO 4060 (1 Yr)</t>
  </si>
  <si>
    <t>SonicWALL Content Filtering Service Standard Edition For PRO 1260, 2040, 3060, 4060 (1 Yr)</t>
  </si>
  <si>
    <t>SonicWALL Gateway Anti-Virus, Anti-Spyware and Intrusion Prevention Service For PRO 3060 (1 Yr)</t>
  </si>
  <si>
    <t xml:space="preserve">SonicWALL Gateway Anti-Virus, Anti-Spyware and Intrusion Prevention Service For PRO 2040 (1 Yr) </t>
  </si>
  <si>
    <t xml:space="preserve">SonicWALL Gateway Anti-Virus, Anti-Spyware and Intrusion Prevention Service For PRO 1260 (1 Yr) </t>
  </si>
  <si>
    <t xml:space="preserve">SonicWALL Gateway Anti-Virus, Anti-Spyware and Intrusion Prevention Service For TZ 170/TZ 190 Series Unrestricted Node (1 Yr) </t>
  </si>
  <si>
    <t>SonicWALL Content Filtering Service Standard Edition For TZ 170, TZ 190 UR (1 Yr)</t>
  </si>
  <si>
    <t xml:space="preserve">SonicWALL Gateway Anti-Virus, Anti-Spyware and Intrusion Prevention Service For TZ 180 Series 10 and 25 Node (1 Yr) </t>
  </si>
  <si>
    <t>SonicWALL Content Filtering Service Standard Edition For TZ 180 Series 10 &amp; 25 Node (1 Yr)</t>
  </si>
  <si>
    <t xml:space="preserve">SonicWALL Gateway Anti-Virus, Anti-Spyware and Intrusion Prevention Service For TZ 180 Series Unrestricted Node (1 Yr) </t>
  </si>
  <si>
    <t xml:space="preserve">SonicWALL Gateway Anti-Virus, Anti-Spyware and Intrusion Prevention Service For TZ 170 Series 10 and 25 Node (1 Yr) </t>
  </si>
  <si>
    <t>SonicWALL Content Filtering Service Standard Edition For TZ 170 10 &amp; 25 Node (1 Yr)</t>
  </si>
  <si>
    <t>SonicWALL Content Filtering Service Standard Edition For TZ 170, TZ 190 Unrestricted Node (1 Yr)</t>
  </si>
  <si>
    <t xml:space="preserve">SonicWALL Gateway Anti-Virus, Anti-Spyware and Intrusion Prevention Service For TZ 150 Series (1 Yr) </t>
  </si>
  <si>
    <t>SonicWALL Content Filtering Service Standard Edition For TZ 150 (1 Yr)</t>
  </si>
  <si>
    <t>SonicWALL Content Filtering Service For SOHO3 Series/TELE3 Series/SOHO TZW (50 Node) (1 Yr)</t>
  </si>
  <si>
    <t>SonicWALL Content Filtering Service For SOHO3 Series/TELE3 Series/SOHO TZW (25 Node) (1 Yr)</t>
  </si>
  <si>
    <t>SonicWALL Content Filtering Service For SOHO3 Series/TELE3 Series/SOHO TZW (10 Node) (1 Yr)</t>
  </si>
  <si>
    <t>SonicWALL Content Filtering Service For SOHO3 Series/TELE3 Series/SOHO TZW (5 Node) (1 Yr)</t>
  </si>
  <si>
    <t>SonicWALL Content Filtering Service For SOHO3 Series/TELE3 Series/SOHO TZW (Unlimited Node) / PRO 100/200/230/300/330, GX  (1 Yr)</t>
  </si>
  <si>
    <t>SonicWALL VPN For SOHO3</t>
  </si>
  <si>
    <t>Platinum 24x7 Support For SuperMassive E10400 (1 Yr)</t>
  </si>
  <si>
    <t>Platinum 24x7 Support For SuperMassive E10400 (2 Yr)</t>
  </si>
  <si>
    <t>Platinum 24x7 Support For SuperMassive E10400 (3 Yr)</t>
  </si>
  <si>
    <t>SonicWALL EX-2500 TO SRA EX7000 Upgrade</t>
  </si>
  <si>
    <t>(1 Yr) Web Application Firewall subscription.</t>
  </si>
  <si>
    <t>Includes: NSA E6500 appliance + (1 Yr) of Comprehensive Gateway Security Suite.</t>
  </si>
  <si>
    <t>Includes: NSA E6500 appliance and (1 Yr) of GAV/IPS.  Requires E-Class Support 24x7 subscription.</t>
  </si>
  <si>
    <t>Includes: NSA E8500 Appliance, (1 Yr) of GAV/IPS/Application Intelligence &amp; Control, Perpetual DPI-SSL License</t>
  </si>
  <si>
    <t xml:space="preserve">SonicWALL Web Application Firewall (1 Yr) Subscription </t>
  </si>
  <si>
    <t>SonicWALL WXA 500 Live CD with (1 Yr) of Software subscription and Dynamic Support 24x7</t>
  </si>
  <si>
    <t>SonicWALL WXA 2000 with (1 Yr) of Dynamic Support 24x7</t>
  </si>
  <si>
    <t>SonicWALL WXA 4000 with (1 Yr) of Dynamic Support 24x7</t>
  </si>
  <si>
    <t>SonicWALL WXA 5000 with (1 Yr) of Software subscription and Dynamic Support 24x7</t>
  </si>
  <si>
    <t>License to Upgrade a 5 node Scrutinizer with Flow Analytics Module softwre License to a 25 node License.</t>
  </si>
  <si>
    <t>SonicWALL NSA E8500 TotalSecure Bundle (1 Yr)</t>
  </si>
  <si>
    <t>Remote Start-up and Configuration Service For Email Security Appliances provides Secure remote configuration of SonicWALL Email Security appliances.</t>
  </si>
  <si>
    <t xml:space="preserve">SonicWALL SRA Virtual Appliance 10 Day 50-User Spike License                                                      </t>
  </si>
  <si>
    <t xml:space="preserve">SonicWALL SRA 1200 10 Day 50-User Spike License                                                </t>
  </si>
  <si>
    <t xml:space="preserve">SonicWALL SRA 4200 10 Day 250-User Spike License                                             </t>
  </si>
  <si>
    <t xml:space="preserve">SonicWALL SRA 4200 10 Day 500-User Spike License                                                                                                                     </t>
  </si>
  <si>
    <t>SonicWALL SOHO3 Node Upgrade - 10 Node To 50 Node</t>
  </si>
  <si>
    <t>SonicWALL SOHO3 Node Upgrade - 50 Node To Unlimited Node</t>
  </si>
  <si>
    <t>SonicWALL SOHO3 Node Upgrade - 25 Node To 50 Node</t>
  </si>
  <si>
    <t>SonicWALL TELE2/TELE3/TELE3 TZ/ TELE3 TZX Node Upgrade - 5 Node To 10 Node Upgrade</t>
  </si>
  <si>
    <t>SonicWALL SOHO3/TELE3 SP Node Upgrade - 25 Node To Unlimited Node</t>
  </si>
  <si>
    <t>SonicWALL SOHO3/TELE3 SP Node Upgrade - 10 Node To 25 Node</t>
  </si>
  <si>
    <t>SonicWALL Virtual Assist For UTM Appliance Up To 1 Concurrent Technician</t>
  </si>
  <si>
    <t>SonicWALL Virtual Assist For UTM Appliance Up To 5 Concurrent Technician</t>
  </si>
  <si>
    <t>SonicWALL Virtual Assist For UTM Appliance Up To 10 Concurrent Technician</t>
  </si>
  <si>
    <t>SonicWALL Virtual Assist For UTM Appliance Up To 25 Concurrent Technician</t>
  </si>
  <si>
    <t>Node Upgrade: SonicWALL TZ 170/ TZ 180 25 To Unrestricted Node Upgrade</t>
  </si>
  <si>
    <t>Intrusion Prevention and Anti-Malware For E10200 (1 Yr)</t>
  </si>
  <si>
    <t>Intrusion Prevention and Anti-Malware For E10200 (2 Yr)</t>
  </si>
  <si>
    <t>Intrusion Prevention and Anti-Malware For E10200 (3 Yr)</t>
  </si>
  <si>
    <t>Intrusion Prevention and Anti-Malware For E10400 (1 Yr)</t>
  </si>
  <si>
    <t>Intrusion Prevention and Anti-Malware For E10400 (2 Yr)</t>
  </si>
  <si>
    <t>Intrusion Prevention and Anti-Malware For E10400 (3 Yr)</t>
  </si>
  <si>
    <t>Intrusion Prevention and Anti-Malware For E10800 (1 Yr)</t>
  </si>
  <si>
    <t>Intrusion Prevention and Anti-Malware For E10800 (2 Yr)</t>
  </si>
  <si>
    <t>Intrusion Prevention and Anti-Malware For E10800 (3 Yr)</t>
  </si>
  <si>
    <t>Intrusion Prevention, Application Control and Anti-Malware For  E10200 (1 Yr)</t>
  </si>
  <si>
    <t>Intrusion Prevention, Application Control and Anti-Malware For  E10200 (2 Yr)</t>
  </si>
  <si>
    <t>Intrusion Prevention, Application Control and Anti-Malware For  E10200 (3 Yr)</t>
  </si>
  <si>
    <t>Intrusion Prevention, Application Control and Anti-Malware For E10400 (1 Yr)</t>
  </si>
  <si>
    <t>Intrusion Prevention, Application Control and Anti-Malware For  E10400 (2 Yr)</t>
  </si>
  <si>
    <t>Intrusion Prevention, Application Control and Anti-Malware For  E10400 (3 Yr)</t>
  </si>
  <si>
    <t>Intrusion Prevention, Application Control and Anti-Malware For  E10800 (1 Yr)</t>
  </si>
  <si>
    <t>Intrusion Prevention, Application Control and Anti-Malware For  E10800 (2 Yr)</t>
  </si>
  <si>
    <t>Intrusion Prevention, Application Control and Anti-Malware For  E10800 (3 Yr)</t>
  </si>
  <si>
    <t>SonicWALL NSA E8500 GAV/IPS (1 Yr) Bundle</t>
  </si>
  <si>
    <t>SonicWALL Analyzer Reporting Software For NSA E-Class and SuperMassive Products</t>
  </si>
  <si>
    <t>Premium add-on For Advanced Reporting</t>
  </si>
  <si>
    <t>SonicWALL Gateway Anti-Virus, Spyware and Intrusion Prevention Service For TZ 200 Series (1 Yr)</t>
  </si>
  <si>
    <t>SonicWALL Gateway Anti-Virus, Spyware and Intrusion Prevention Service For TZ 100 Series (1 Yr)</t>
  </si>
  <si>
    <t>SonicWALL Dynamic Support 8x5 For TZ 200 Series (1 Yr)</t>
  </si>
  <si>
    <t>SonicWALL Dynamic Support 8x5 For TZ 100 Series (1 Yr)</t>
  </si>
  <si>
    <t>SonicWALL Aventail E-Class SRA EX9000 Base Appliance With Administrator Test License</t>
  </si>
  <si>
    <t>SonicWALL SRA EX6000 Base Appliance With Administration Test License</t>
  </si>
  <si>
    <t>SonicWALL SRA EX7000 Base Appliance With Administration Test License</t>
  </si>
  <si>
    <t>NSA 250M Secure Upgrade 2 Years</t>
  </si>
  <si>
    <t>NSA 250M Wireless-N Secure Upgrade 2 Years</t>
  </si>
  <si>
    <t>NSA 220 Secure Upgrade 2 Years</t>
  </si>
  <si>
    <t>NSA 220 Wireless-N Secure Upgrade 2 Years</t>
  </si>
  <si>
    <t>NSA 220 Secure Upgrade 3 Years</t>
  </si>
  <si>
    <t>NSA 220 Wireless-N Secure Upgrade 3 Years</t>
  </si>
  <si>
    <t>NSA 250M Secure Upgrade 3 Years</t>
  </si>
  <si>
    <t>NSA 250M Wireless-N Secure Upgrade 3 Years</t>
  </si>
  <si>
    <t>SRA 1200 24x7 For Up To 50u 1 YR</t>
  </si>
  <si>
    <t>SRA 1200 24x7 For Up To 25u 1 YR</t>
  </si>
  <si>
    <t>SRA 1200 8x5 For Up To 25u 1 YR</t>
  </si>
  <si>
    <t>SRA 1200 8x5 Up To 50u 1 YR</t>
  </si>
  <si>
    <t xml:space="preserve">SonicWALL Gateway Anti-Virus and Intrusion Prevention Service For NSA 2400 Series (1 Yr) </t>
  </si>
  <si>
    <t>SonicWALL Gateway Anti-Virus and Intrusion Prevention Service For NSA 2400 Series (2 Yr)</t>
  </si>
  <si>
    <t>SonicWALL Gateway Anti-Virus and Intrusion Prevention Service For NSA 2400 Series (3 Yr)</t>
  </si>
  <si>
    <t>Includes 8x5 telephone, email and Web-based Support, Software and firmware updates, Advance Exchange hardware replacement, access to electronic Support tools and moderated discussion groups.</t>
  </si>
  <si>
    <t>Includes 24x7 telephone, email and Web-based Support, Software and firmware updates, Advance Exchange hardware replacement, access to electronic Support tools and moderated discussion groups.</t>
  </si>
  <si>
    <t>The SRA Virtual Appliance provides small to medium-sized businesses with an afFordable, Secure remote access solution that requires no pre-installed client Software and is easy-to-deploy, manage and use.</t>
  </si>
  <si>
    <t>Includes 24x7 telephone, email and Web-based Support, Software/firmware updates, Advance Exchange hardware replacement.</t>
  </si>
  <si>
    <t>E-Class Support 24x7 is a required purchase with all SonicWALL E-Class NSA Series appliances.  Includes 24x7 access to a team of senior Support engineers, Software and firmware updates, Advance Exchange hardware replacement, access to electronic Support tools and invitations to beta programs.</t>
  </si>
  <si>
    <t>EMAIL SECURITY Software</t>
  </si>
  <si>
    <t>Software</t>
  </si>
  <si>
    <t>Allows usage of Express cards with The NSA 240.</t>
  </si>
  <si>
    <t>SonicWALL Analyzer Reporting Software For The NSA 3500, PRO 3060</t>
  </si>
  <si>
    <t>SonicWALL Analyzer Reporting Software For The NSA 4500, PRO 4060, PRO 4100, PRO 5060</t>
  </si>
  <si>
    <t>SonicWALL Analyzer Reporting Software For The CDP 210 and CDP 1440i</t>
  </si>
  <si>
    <t>SonicWALL Analyzer Reporting Software For The CDP 220 and CDP 2440i</t>
  </si>
  <si>
    <t>SonicWALL Analyzer Reporting Software For The CDP 5040B, CDP 5040, CDP 3440i</t>
  </si>
  <si>
    <t>SonicWALL Analyzer Reporting Software For The CDP 6080B, CDP 6080, CDP 4440i</t>
  </si>
  <si>
    <t>SonicWALL Analyzer Reporting Software For The SRA 1200, SRA Virtual Appliance, SSL-VPN 200</t>
  </si>
  <si>
    <t>SonicWALL Analyzer Reporting Software For The SRA 4200, SSL-VPN 2000, SSL-VPN 4000</t>
  </si>
  <si>
    <t>SonicWALL Analyzer Reporting Software For The SRA EX Class &amp; Aventail EX Class Products, E-Class SRA EX Virtual Appliance</t>
  </si>
  <si>
    <t>Gateway Anti-Malware, Intrusion Prevention and Application Control For The NSA 250M Series (1 Yr)</t>
  </si>
  <si>
    <t>Gateway Anti-Malware, Intrusion Prevention and Application Control For The NSA 250M Series (2 Yr)</t>
  </si>
  <si>
    <t>Gateway Anti-Malware, Intrusion Prevention and Application Control For The NSA 250M Series (3 Yr)</t>
  </si>
  <si>
    <t>Dynamic Support 8x5 For The NSA 250M Series (1 Yr)</t>
  </si>
  <si>
    <t>Dynamic Support 8x5 For The NSA 250M Series (2 Yr)</t>
  </si>
  <si>
    <t>Dynamic Support 8x5 For The NSA 250M Series (3 Yr)</t>
  </si>
  <si>
    <t>Dynamic Support 24x7 For The NSA 250M Series (1 Yr)</t>
  </si>
  <si>
    <t>Dynamic Support 24x7 For The NSA 250M Series (2 Yr)</t>
  </si>
  <si>
    <t>Dynamic Support 24x7 For The NSA 250M Series (3 Yr)</t>
  </si>
  <si>
    <t>Comprehensive Gateway Security Suite Bundle For The NSA 250M Series (1 Yr)</t>
  </si>
  <si>
    <t>Comprehensive Gateway Security Suite Bundle For The NSA 250M Series (2 Yr)</t>
  </si>
  <si>
    <t>Comprehensive Gateway Security Suite Bundle For The NSA 250M Series (3 Yr)</t>
  </si>
  <si>
    <t>Gateway Anti-Malware, Intrusion Prevention and Application Control For The NSA 220 Series (1 Yr)</t>
  </si>
  <si>
    <t>Gateway Anti-Malware, Intrusion Prevention and Application Control For The NSA 220 Series (2 Yr)</t>
  </si>
  <si>
    <t>Gateway Anti-Malware, Intrusion Prevention and Application Control For The NSA 220 Series (3 Yr)</t>
  </si>
  <si>
    <t>Dynamic Support 8x5 For The NSA 220 Series (1 Yr)</t>
  </si>
  <si>
    <t>Dynamic Support 8x5 For The NSA 220 Series (2 Yr)</t>
  </si>
  <si>
    <t>Dynamic Support 8x5 For The NSA 220 Series (3 Yr)</t>
  </si>
  <si>
    <t>Dynamic Support 24x7 For The NSA 220 Series (1 Yr)</t>
  </si>
  <si>
    <t>Dynamic Support 24x7 For The NSA 220 Series (2 Yr)</t>
  </si>
  <si>
    <t>Dynamic Support 24x7 For The NSA 220 Series (3 Yr)</t>
  </si>
  <si>
    <t>Comprehensive Gateway Security Suite Bundle For The NSA 220 Series (1 Yr)</t>
  </si>
  <si>
    <t>Comprehensive Gateway Security Suite Bundle For The NSA 220 Series (2 Yr)</t>
  </si>
  <si>
    <t>Comprehensive Gateway Security Suite Bundle For The NSA 220 Series (3 Yr)</t>
  </si>
  <si>
    <t>SonicWALL Gateway Anti-Virus/Spyware, Intrusion Prevention Service For The NSA 240 Series (1 Yr)</t>
  </si>
  <si>
    <t>SonicWALL Gateway Anti-Virus/Spyware, Intrusion Prevention Service For The NSA 240 Series (2 Yr)</t>
  </si>
  <si>
    <t>SonicWALL Gateway Anti-Virus/Spyware, Intrusion Prevention Service For The NSA 240 Series (3 Yr)</t>
  </si>
  <si>
    <t xml:space="preserve">Upgrades The NSA 3500 to Support Active / Passive with Statesync For seamless failover between two NSA 3500s </t>
  </si>
  <si>
    <t>Includes a 10 Node GMS Reporting and Management Software License and (1 Yr) of hardware maintenance providing Advance Exchange hardware replacement in The event of failure.</t>
  </si>
  <si>
    <t>Includes 24x7 telephone, email and Web-based Support, Software updates, access to electronic Support tools and moderated discussion groups.  Support only applies to GMS Software, not to The managed appliances.  If GMS is deployed on one or more UMA EM5000 devices, The UMA EM5000 devices are also covered under The Support contract.  Hardware maintenance For UMA EM5000 devices is sold separately</t>
  </si>
  <si>
    <t>Includes 24x7 telephone, email and Web-based Support, Software and firmware updates, Advance Exchange hardware replacement For devices under management (excluding E-Class appliances), access to electronic Support tools and moderated discussion groups. Support is For both GMS Software and The managed appliances, excluding E-Class appliances.  If GMS is deployed on one or more UMA EM5000 devices, The UMA EM5000 devices are also covered under The Support contract.  Hardware maintenance For UMA EM5000 devices is sold separately</t>
  </si>
  <si>
    <t>Remote Start-up and Configuration Service For The TZ Series</t>
  </si>
  <si>
    <t>SonicWALL Dynamic Support 8x5 For The NSA 240 Series (1 Yr)</t>
  </si>
  <si>
    <t>SonicWALL Dynamic Support 24x7 For The NSA 240 Series (1 Yr)</t>
  </si>
  <si>
    <t>SonicWALL 4 Port GbE Module (For The NSA 2400MX Only)</t>
  </si>
  <si>
    <t>Supported on NSA 2400MX Only, Not applicable For The NSA250M</t>
  </si>
  <si>
    <t>License to enable SSL Decryption (DPI-SSL) For The NSA 2400</t>
  </si>
  <si>
    <t>Includes a 4-Disk Pack Upgrade that doubles The storage capacity of The CDP 6080B Appliance.</t>
  </si>
  <si>
    <t>SonicWALL Dynamic Support 24x7 For The WXA 2000 provides 24x7 phone, email and Web-based Support and firmware updates</t>
  </si>
  <si>
    <t>SonicWALL Dynamic Support 24x7 For The WXA 4000 provides 24x7 phone, email and Web-based Support and firmware updates</t>
  </si>
  <si>
    <t>Migration Services simplify and accelerate The transition from your existing firewall to your new SuperMassive solution.</t>
  </si>
  <si>
    <t>Expansion modules For The NSA 2400 MX</t>
  </si>
  <si>
    <t>Remote Start-up and Configuration Service For The TZ Series provides Secure remote configuration of SonicWALL TZ Series appliances.</t>
  </si>
  <si>
    <t>This renewable subscription only needs to be ordered For a SonicWALL Email Security Appliance that is set-up as a "Remote Analyzer."  This subscription allows The covered SonicWALL Appliance system to obtain hardware warranty Support coverage from SonicWALL including RMA Services as appropriate.  Failure to have such coverage will mean that The uncovered SonicWALL Appliance which is being used as a "Remote Analyzer" will have NO hardware warranty coverage and will not be afForded RMA Services.</t>
  </si>
  <si>
    <t>Hardware Maintenance For The SonicWALL UMA EM5000 provides Advance Exchange hardware replacement in The event of failure.  Hardware warranty contracts are specific to an appliance and cannot be shared among appliances.</t>
  </si>
  <si>
    <t>SonicWALL PoE Injector 802.3af Gigabit N</t>
  </si>
  <si>
    <t>SonicWALL Content Filtering Service Premium Business Edition Upgrade For CGSS On The TZ 180/190 (1 Yr)</t>
  </si>
  <si>
    <t>Provides The CFS Premium Business Edition Upgrade to customers running CGSS On any TZ 180 or TZ 190 Series Appliance.</t>
  </si>
  <si>
    <t>Provides The CFS Premium Business Edition Upgrade to customers running CGSS On any TZ 180 or TZ 190 Series Appliances.</t>
  </si>
  <si>
    <t>1,000 User Pack SUBSCRIPTIONS</t>
  </si>
  <si>
    <t>SonicWALL SRA EX7000 with 1,000 User License Bundle</t>
  </si>
  <si>
    <t xml:space="preserve">Includes EX7000, 1,000 User License, Advanced EPC, Connect Mobile, NAM, Advanced Reporting and a 1-year E-Class Support 24x7 contract </t>
  </si>
  <si>
    <t>SonicWALL SRA EX7000 with 2,000 User License Bundle</t>
  </si>
  <si>
    <t xml:space="preserve">Includes EX7000, 2,000 User License, Advanced EPC, Connect Mobile, NAM, Advanced Reporting and a 1-year E-Class Support 24x7 contract </t>
  </si>
  <si>
    <t>2,000 User Pack SUBSCRIPTIONS</t>
  </si>
  <si>
    <t>5,000 User Pack SUBSCRIPTIONS</t>
  </si>
  <si>
    <t>The Comprehensive Anti-Spam Service is recommended For Up To 250 User.</t>
  </si>
  <si>
    <t>Note: Requires Email Protection subscription or Total Secure subscriptions For The Number of physical User. "Made In America" Compliant.</t>
  </si>
  <si>
    <t>SonicWALL Email Protection Subscription and Dynamic Support 8x5 - 25 User (1 Yr)</t>
  </si>
  <si>
    <t>Subscriptions are avaiLable in User Packs of 25, 50, 100, 250, 500, 750, 1000, 2000, 5000 and  10,000.  User Packs For any subscription can be quantity stacked; e.g. 125 User = 100 User Pack + 25 User Pack. Requires Email Security Appliance or Email Software License.</t>
  </si>
  <si>
    <t>SonicWALL Email Protection Subscription and Dynamic Support 8x5 - 25 User (2 Yr)</t>
  </si>
  <si>
    <t>SonicWALL Email Protection Subscription and Dynamic Support 8x5 - 25 User  (3 Yr)</t>
  </si>
  <si>
    <t>SonicWALL Email Protection Subscription and Dynamic Support 24x7 - 25 User  (1 Yr)</t>
  </si>
  <si>
    <t>SonicWALL Email Protection Subscription and Dynamic Support 24x7 - 25 User  (2 Yr)</t>
  </si>
  <si>
    <t>SonicWALL Email Protection Subscription and Dynamic Support 24x7 - 25 User (3 Yr)</t>
  </si>
  <si>
    <t>SonicWALL Email Compliance Subscription - 25 User (1 Yr)</t>
  </si>
  <si>
    <t>SonicWALL Email Compliance Subscription - 25 User (2 Yr)</t>
  </si>
  <si>
    <t>SonicWALL Email Compliance Subscription - 25 User (3 Yr)</t>
  </si>
  <si>
    <t>SonicWALL Email Anti-Virus (McAfee and SonicWALL Time Zero) - 25 User - (1 Yr)</t>
  </si>
  <si>
    <t>SonicWALL Email Anti-Virus (McAfee and SonicWALL Time Zero) - 25 User - (2 Yr)</t>
  </si>
  <si>
    <t>SonicWALL Email Anti-Virus (McAfee and SonicWALL Time Zero) - 25 User - (3 Yr)</t>
  </si>
  <si>
    <t>SonicWALL Email Protection Subscription and Dynamic Support 8x5 - 50 User - 1 Server (1 Yr)</t>
  </si>
  <si>
    <t>Subscriptions are avaiLable in User Packs of 25, 50, 100, 250, 500, 750, 1000, 2000, 5000 and 10,000.  User Packs For any subscription can be quantity stacked; e.g. 125 User = 100 User Pack + 25 User Pack. Requires Email Security Appliance or Email Software License.</t>
  </si>
  <si>
    <t>SonicWALL Email Protection Subscription and Dynamic Support 8x5 - 50 User - 1 Server (2 Yr)</t>
  </si>
  <si>
    <t>SonicWALL Email Protection Subscription and Dynamic Support 8x5 - 50 User - 1 Server (3 Yr)</t>
  </si>
  <si>
    <t>SonicWALL Email Protection Subscription and Dynamic Support 24x7 - 50 User - 1 Server (1 Yr)</t>
  </si>
  <si>
    <t>SonicWALL Email Protection Subscription and Dynamic Support 24x7 - 50 User - 1 Server (2 Yr)</t>
  </si>
  <si>
    <t>SonicWALL Email Protection Subscription and Dynamic Support 24x7 - 50 User - 1 Server (3 Yr)</t>
  </si>
  <si>
    <t>SonicWALL Email Compliance Subscription - 50 User - 1 Server (1 Yr)</t>
  </si>
  <si>
    <t>SonicWALL Email Compliance Subscription - 50 User - 1 Server (2 Yr)</t>
  </si>
  <si>
    <t>SonicWALL Email Compliance Subscription - 50 User - 1 Server (3 Yr)</t>
  </si>
  <si>
    <t>SonicWALL Email Anti-Virus (McAfee and SonicWALL Time Zero) - 50 User - 1 Server (1 Yr)</t>
  </si>
  <si>
    <t>SonicWALL Email Anti-Virus (McAfee and SonicWALL Time Zero) - 50 User - 1 Server (2 Yr)</t>
  </si>
  <si>
    <t>SonicWALL Email Anti-Virus (McAfee and SonicWALL Time Zero) - 50 User - 1 Server (3 Yr)</t>
  </si>
  <si>
    <t>SonicWALL Email Protection Subscription and Dynamic Support 8x5 - 100 User - 1 Server (1 Yr)</t>
  </si>
  <si>
    <t>SonicWALL Email Protection Subscription and Dynamic Support 8x5 - 100 User - 1 Server (2 Yr)</t>
  </si>
  <si>
    <t>SonicWALL Email Protection Subscription and Dynamic Support 8x5 - 100 User - 1 Server (3 Yr)</t>
  </si>
  <si>
    <t>SonicWALL Email Protection Subscription and Dynamic Support 24x7 - 100 User - 1 Server (1 Yr)</t>
  </si>
  <si>
    <t>SonicWALL Email Protection Subscription and Dynamic Support 24x7 - 100 User - 1 Server (2 Yr)</t>
  </si>
  <si>
    <t>SonicWALL Email Protection Subscription and Dynamic Support 24x7 - 100 User - 1 Server (3 Yr)</t>
  </si>
  <si>
    <t>SonicWALL Email Compliance Subscription - 100 User - 1 Server (1 Yr)</t>
  </si>
  <si>
    <t>SonicWALL Email Compliance Subscription - 100 User - 1 Server (2 Yr)</t>
  </si>
  <si>
    <t>SonicWALL Email Compliance Subscription - 100 User - 1 Server (3 Yr)</t>
  </si>
  <si>
    <t>SonicWALL Email Anti-Virus (McAfee and SonicWALL Time Zero) - 100 User - 1 Server (1 Yr)</t>
  </si>
  <si>
    <t>SonicWALL Email Anti-Virus (McAfee and SonicWALL Time Zero) - 100 User - 1 Server (2 Yr)</t>
  </si>
  <si>
    <t>SonicWALL Email Anti-Virus (McAfee and SonicWALL Time Zero) - 100 User - 1 Server (3 Yr)</t>
  </si>
  <si>
    <t>SonicWALL Email Protection Subscription and Dynamic Support 8x5 - 250 User - 1 Server (1 Yr)</t>
  </si>
  <si>
    <t>SonicWALL Email Protection Subscription and Dynamic Support 8x5 - 250 User - 1 Server (2 Yr)</t>
  </si>
  <si>
    <t>SonicWALL Email Protection Subscription and Dynamic Support 8x5 - 250 User - 1 Server (3 Yr)</t>
  </si>
  <si>
    <t>SonicWALL Email Protection Subscription and Dynamic Support 24x7 - 250 User - 1 Server (1 Yr)</t>
  </si>
  <si>
    <t>SonicWALL Email Protection Subscription and Dynamic Support 24x7 - 250 User - 1 Server (2 Yr)</t>
  </si>
  <si>
    <t>SonicWALL Email Protection Subscription and Dynamic Support 24x7 - 250 User - 1 Server (3 Yr)</t>
  </si>
  <si>
    <t>SonicWALL Email Compliance Subscription - 250 User - 1 Server (1 Yr)</t>
  </si>
  <si>
    <t>SonicWALL Email Compliance Subscription - 250 User - 1 Server (2 Yr)</t>
  </si>
  <si>
    <t>SonicWALL Email Compliance Subscription - 250 User - 1 Server (3 Yr)</t>
  </si>
  <si>
    <t>SonicWALL Email Anti-Virus (McAfee and SonicWALL Time Zero) - 250 User - 1 Server (1 Yr)</t>
  </si>
  <si>
    <t>SonicWALL Email Anti-Virus (McAfee and SonicWALL Time Zero) - 250 User - 1 Server (2 Yr)</t>
  </si>
  <si>
    <t>SonicWALL Email Anti-Virus (McAfee and SonicWALL Time Zero) - 250 User - 1 Server (3 Yr)</t>
  </si>
  <si>
    <t>SonicWALL Email Protection Subscription and Dynamic Support 8x5 - 500 User - 1 Server (1 Yr)</t>
  </si>
  <si>
    <t>SonicWALL Email Protection Subscription and Dynamic Support 8x5 - 500 User - 1 Server (2 Yr)</t>
  </si>
  <si>
    <t>SonicWALL Email Protection Subscription and Dynamic Support 8x5 - 500 User - 1 Server (3 Yr)</t>
  </si>
  <si>
    <t>SonicWALL Email Protection Subscription and Dynamic Support 24x7 - 500 User - 1 Server (1 Yr)</t>
  </si>
  <si>
    <t>SonicWALL Email Protection Subscription and Dynamic Support 24x7 - 500 User - 1 Server (2 Yr)</t>
  </si>
  <si>
    <t>SonicWALL Email Protection Subscription and Dynamic Support 24x7 - 500 User - 1 Server (3 Yr)</t>
  </si>
  <si>
    <t>SonicWALL Email Compliance Subscription - 500 User - 1 Server (1 Yr)</t>
  </si>
  <si>
    <t>SonicWALL Email Compliance Subscription - 500 User - 1 Server (2 Yr)</t>
  </si>
  <si>
    <t>SonicWALL Email Compliance Subscription - 500 User - 1 Server (3 Yr)</t>
  </si>
  <si>
    <t>SonicWALL Email Anti-Virus (McAfee and SonicWALL Time Zero) - 500 User - 1 Server (1 Yr)</t>
  </si>
  <si>
    <t>SonicWALL Email Anti-Virus (McAfee and SonicWALL Time Zero) - 500 User - 1 Server (2 Yr)</t>
  </si>
  <si>
    <t>SonicWALL Email Anti-Virus (McAfee and SonicWALL Time Zero) - 500 User - 1 Server (3 Yr)</t>
  </si>
  <si>
    <t>SonicWALL Email Protection Subscription and Dynamic Support 8x5 - 750 User - 1 Server (1 Yr)</t>
  </si>
  <si>
    <t>SonicWALL Email Protection Subscription and Dynamic Support 8x5 - 750 User - 1 Server (2 Yr)</t>
  </si>
  <si>
    <t>SonicWALL Email Protection Subscription and Dynamic Support 8x5 - 750 User - 1 Server (3 Yr)</t>
  </si>
  <si>
    <t>SonicWALL Email Protection Subscription and Dynamic Support 24x7 - 750 User - 1 Server (1 Yr)</t>
  </si>
  <si>
    <t>SonicWALL Email Protection Subscription and Dynamic Support 24x7 - 750 User - 1 Server (2 Yr)</t>
  </si>
  <si>
    <t>SonicWALL Email Protection Subscription and Dynamic Support 24x7 - 750 User - 1 Server (3 Yr)</t>
  </si>
  <si>
    <t>SonicWALL Email Compliance Subscription - 750 User - 1 Server (1 Yr)</t>
  </si>
  <si>
    <t>SonicWALL Email Compliance Subscription - 750 User - 1 Server (2 Yr)</t>
  </si>
  <si>
    <t>SonicWALL Email Compliance Subscription - 750 User - 1 Server (3 Yr)</t>
  </si>
  <si>
    <t>SonicWALL Email Anti-Virus (McAfee and SonicWALL Time Zero) - 750 User - 1 Server (1 Yr)</t>
  </si>
  <si>
    <t>SonicWALL Email Anti-Virus (McAfee and SonicWALL Time Zero) - 750 User - 1 Server (2 Yr)</t>
  </si>
  <si>
    <t>SonicWALL Email Anti-Virus (McAfee and SonicWALL Time Zero) - 750 User - 1 Server (3 Yr)</t>
  </si>
  <si>
    <t>SonicWALL Email Protection Subscription and Dynamic Support 8x5 - 1,000 User - 1 Server (1 Yr)</t>
  </si>
  <si>
    <t>SonicWALL Email Protection Subscription and Dynamic Support 8x5 - 1,000 User - 1 Server (2 Yr)</t>
  </si>
  <si>
    <t>SonicWALL Email Protection Subscription and Dynamic Support 8x5 - 1,000 User - 1 Server (3 Yr)</t>
  </si>
  <si>
    <t>SonicWALL Email Protection Subscription and Dynamic Support 24x7 - 1,000 User - 1 Server (1 Yr)</t>
  </si>
  <si>
    <t>SonicWALL Email Protection Subscription and Dynamic Support 24x7 - 1,000 User - 1 Server (2 Yr)</t>
  </si>
  <si>
    <t>SonicWALL Email Protection Subscription and Dynamic Support 24x7 - 1,000 User - 1 Server (3 Yr)</t>
  </si>
  <si>
    <t>SonicWALL Email Compliance Subscription - 1,000 User - 1 Server (1 Yr)</t>
  </si>
  <si>
    <t>SonicWALL Email Compliance Subscription - 1,000 User - 1 Server (2 Yr)</t>
  </si>
  <si>
    <t>SonicWALL Email Compliance Subscription - 1,000 User - 1 Server (3 Yr)</t>
  </si>
  <si>
    <t>SonicWALL Email Anti-Virus (McAfee and SonicWALL Time Zero) - 1,000 User - 1 Server (1 Yr)</t>
  </si>
  <si>
    <t>SonicWALL Email Anti-Virus (McAfee and SonicWALL Time Zero) - 1,000 User - 1 Server (2 Yr)</t>
  </si>
  <si>
    <t>SonicWALL Email Anti-Virus (McAfee and SonicWALL Time Zero) - 1,000 User - 1 Server (3 Yr)</t>
  </si>
  <si>
    <t>SonicWALL Email Protection Subscription and Dynamic Support 8x5 - 2,000 User - 1 Server (1 Yr)</t>
  </si>
  <si>
    <t>SonicWALL Email Protection Subscription and Dynamic Support 8x5 - 2,000 User - 1 Server (2 Yr)</t>
  </si>
  <si>
    <t>SonicWALL Email Protection Subscription and Dynamic Support 8x5 - 2,000 User - 1 Server (3 Yr)</t>
  </si>
  <si>
    <t>SonicWALL Email Protection Subscription and Dynamic Support 24x7 - 2,000 User - 1 Server (1 Yr)</t>
  </si>
  <si>
    <t>SonicWALL Email Protection Subscription and Dynamic Support 24x7 - 2,000 User - 1 Server (2 Yr)</t>
  </si>
  <si>
    <t>SonicWALL Email Protection Subscription and Dynamic Support 24x7 - 2,000 User - 1 Server (3 Yr)</t>
  </si>
  <si>
    <t>SonicWALL Email Compliance Subscription - 2,000 User - 1 Server (1 Yr)</t>
  </si>
  <si>
    <t>SonicWALL Email Compliance Subscription - 2,000 User - 1 Server (2 Yr)</t>
  </si>
  <si>
    <t>SonicWALL Email Compliance Subscription - 2,000 User - 1 Server (3 Yr)</t>
  </si>
  <si>
    <t>SonicWALL Email Anti-Virus (McAfee and SonicWALL Time Zero) - 2,000 User - 1 Server (1 Yr)</t>
  </si>
  <si>
    <t>SonicWALL Email Anti-Virus (McAfee and SonicWALL Time Zero) - 2,000 User - 1 Server (2 Yr)</t>
  </si>
  <si>
    <t>SonicWALL Email Anti-Virus (McAfee and SonicWALL Time Zero) - 2,000 User - 1 Server (3 Yr)</t>
  </si>
  <si>
    <t>SonicWALL Email Protection Subscription and Dynamic Support 8x5 - 5,000 User - 1 Server (1 Yr)</t>
  </si>
  <si>
    <t>SonicWALL Email Protection Subscription and Dynamic Support 8x5 - 5,000 User - 1 Server (2 Yr)</t>
  </si>
  <si>
    <t>SonicWALL Email Protection Subscription and Dynamic Support 8x5 - 5,000 User - 1 Server (3 Yr)</t>
  </si>
  <si>
    <t>SonicWALL Email Protection Subscription and Dynamic Support 24x7 - 5,000 User - 1 Server (1 Yr)</t>
  </si>
  <si>
    <t>SonicWALL Email Protection Subscription and Dynamic Support 24x7 - 5,000 User - 1 Server (2 Yr)</t>
  </si>
  <si>
    <t>SonicWALL Email Protection Subscription and Dynamic Support 24x7 - 5,000 User - 1 Server (3 Yr)</t>
  </si>
  <si>
    <t>SonicWALL Email Compliance Subscription - 5,000 User - 1 Server (1 Yr)</t>
  </si>
  <si>
    <t>SonicWALL Email Compliance Subscription - 5,000 User - 1 Server (2 Yr)</t>
  </si>
  <si>
    <t>SonicWALL Email Compliance Subscription - 5,000 User - 1 Server (3 Yr)</t>
  </si>
  <si>
    <t>SonicWALL Email Anti-Virus (McAfee and SonicWALL Time Zero) - 5,000 User - 1 Server (1 Yr)</t>
  </si>
  <si>
    <t>SonicWALL Email Anti-Virus (McAfee and SonicWALL Time Zero) - 5,000 User - 1 Server (2 Yr)</t>
  </si>
  <si>
    <t>SonicWALL Email Anti-Virus (McAfee and SonicWALL Time Zero) - 5,000 User - 1 Server (3 Yr)</t>
  </si>
  <si>
    <t>SonicWALL Email Protection Subscription and Dynamic Support 8x5 - 10,000 User - (1 Yr)</t>
  </si>
  <si>
    <t>SonicWALL Email Protection Subscription and Dynamic Support 8x5 - 10,000 User - (2 Yr)</t>
  </si>
  <si>
    <t>SonicWALL Email Protection Subscription and Dynamic Support 8x5 - 10,000 User - (3 Yr)</t>
  </si>
  <si>
    <t>SonicWALL Email Protection Subscription and Dynamic Support 24x7 - 10,000 User - (1 Yr)</t>
  </si>
  <si>
    <t>SonicWALL Email Protection Subscription and Dynamic Support 24x7 - 10,000 User - (2 Yr)</t>
  </si>
  <si>
    <t>SonicWALL Email Protection Subscription and Dynamic Support 24x7 - 10,000 User - (3 Yr)</t>
  </si>
  <si>
    <t>SonicWALL Email Compliance Subscription - 10,000 User - 1 Server (1 Yr)</t>
  </si>
  <si>
    <t>SonicWALL Email Compliance Subscription - 10,000 User - 1 Server (2 Yr)</t>
  </si>
  <si>
    <t>SonicWALL Email Anti-Virus (McAfee and SonicWALL Time Zero) - 10,000 User - 1 Server (1 Yr)</t>
  </si>
  <si>
    <t>SonicWALL Email Anti-Virus (McAfee and SonicWALL Time Zero) - 10,000 User - 1 Server (2 Yr)</t>
  </si>
  <si>
    <t>SonicWALL Email Anti-Virus (McAfee and SonicWALL Time Zero) - 10,000 User - 1 Server (3 Yr)</t>
  </si>
  <si>
    <t>SonicWALL SRA 4200 10 Day Spike License to Spike to 250 concurrent User</t>
  </si>
  <si>
    <t>SonicWALL SRA 4200 10 Day Spike License to Spike to 500 concurrent User</t>
  </si>
  <si>
    <t>SonicWALL SRA 4200 Dynamic Support 24x7 For Up To 100 User (1 YR)</t>
  </si>
  <si>
    <t>SonicWALL SRA 4200 Dynamic Support 8x5 For Up To 100 User (1 YR)</t>
  </si>
  <si>
    <t>SonicWALL SRA 4200 Dynamic Support 24x7 For 101 To 500 User (1 YR)</t>
  </si>
  <si>
    <t>SonicWALL SRA 4200 Dynamic Support 8x5 For 101 To 500 User (1 YR)</t>
  </si>
  <si>
    <t>SonicWALL SRA 1200 Add 5 Concurrent User</t>
  </si>
  <si>
    <t>SRA 1200 Add 5 Concurrent User</t>
  </si>
  <si>
    <t>SonicWALL SRA 1200 Add 10 Concurrent User</t>
  </si>
  <si>
    <t>SRA 1200 Add 10 Concurrent User</t>
  </si>
  <si>
    <t>SonicWALL SRA 1200 10 Day Spike License to Spike to 50 concurrent User</t>
  </si>
  <si>
    <t>SonicWALL SRA 1200 Dynamic Support 24x7 For Up To 25 User (1 Yr)</t>
  </si>
  <si>
    <t>SonicWALL SRA 1200 Dynamic Support 8x5 For Up To 25 User (1 Yr)</t>
  </si>
  <si>
    <t>SonicWALL SRA 1200 Dynamic Support 24x7 For Up To 50 User (1 Yr)</t>
  </si>
  <si>
    <t>SonicWALL SRA 1200 Dynamic Support 8x5 For Up To 50 User (1 Yr)</t>
  </si>
  <si>
    <t>SonicWALL SRA Virtual Appliance 10 Day Spike License to Spike to 50 concurrent User</t>
  </si>
  <si>
    <t>SonicWALL SRA Virtual Appliance Dynamic Support 8x5 For Up To 25 User (1 Yr)</t>
  </si>
  <si>
    <t>SonicWALL Dynamic Support 8x5 For The SRA Virtual Appliance provides 8x5 phone, email and Web-based Support and firmware updates For Up To 25 User (1 Yr)</t>
  </si>
  <si>
    <t>SonicWALL SRA Virtual Appliance Dynamic Support 8x5 For Up To 25 User (2 Yr)</t>
  </si>
  <si>
    <t>SonicWALL Dynamic Support 8x5 For The SRA Virtual Appliance provides 8x5 phone, email and Web-based Support and firmware updates For Up To 25 User (2 Yrs)</t>
  </si>
  <si>
    <t>SonicWALL SRA Virtual Appliance Dynamic Support 8x5 For Up To 25 User  (3 Yr)</t>
  </si>
  <si>
    <t>SonicWALL Dynamic Support 8x5 For The SRA Virtual Appliance provides 8x5 phone, email and Web-based Support and firmware updates For Up To 25 User (3 Yrs)</t>
  </si>
  <si>
    <t>SonicWALL SRA Virtual Appliance Dynamic Support 24x7 For Up To 25 User (1 Yr)</t>
  </si>
  <si>
    <t>SonicWALL Dynamic Support 24x7 For The SRA Virtual Appliance provides 24x7 phone, email and Web-based Support and firmware updates For Up To 25 User (1 Yr)</t>
  </si>
  <si>
    <t>SonicWALL SRA Virtual Appliance Dynamic Support 24x7 For Up To 25 User (2 Yr)</t>
  </si>
  <si>
    <t>SonicWALL Dynamic Support 24x7 For The SRA Virtual Appliance provides 24x7 phone, email and Web-based Support and firmware updates For Up To 25 User (2 Yrs)</t>
  </si>
  <si>
    <t>SonicWALL SRA Virtual Appliance Dynamic Support 24x7 For Up To 25 User (3 Yr)</t>
  </si>
  <si>
    <t>SonicWALL Dynamic Support 24x7 For The SRA Virtual Appliance provides 24x7 phone, email and Web-based Support and firmware updates For Up To 25 User (3 Yrs)</t>
  </si>
  <si>
    <t>SonicWALL SRA Virtual Appliance Dynamic Support 8x5 For Up To 50 User (1 Yr)</t>
  </si>
  <si>
    <t>SonicWALL Dynamic Support 8x5 For The SRA Virtual Appliance provides 8x5 phone, email and Web-based Support and firmware updates For Up To 50 User (1 Yr)</t>
  </si>
  <si>
    <t>SonicWALL SRA Virtual Appliance Dynamic Support 8x5 For Up To 50 User (2 Yr)</t>
  </si>
  <si>
    <t>SonicWALL Dynamic Support 8x5 For The SRA Virtual Appliance provides 8x5 phone, email and Web-based Support and firmware updates For Up To 50 User (2 Yrs)</t>
  </si>
  <si>
    <t>SonicWALL SRA Virtual Appliance Dynamic Support 8x5 For Up To 50 User  (3 Yr)</t>
  </si>
  <si>
    <t>SonicWALL Dynamic Support 8x5 For The SRA Virtual Appliance provides 8x5 phone, email and Web-based Support and firmware updates For Up To 50 User (3 Yrs)</t>
  </si>
  <si>
    <t>SonicWALL SRA Virtual Appliance Dynamic Support  24x7 For Up To 50 User (1 Yr)</t>
  </si>
  <si>
    <t>SonicWALL Dynamic Support 24x7 For The SRA Virtual Appliance provides 24x7 phone, email and Web-based Support and firmware updates For Up To 50 User (1 Yr)</t>
  </si>
  <si>
    <t>SonicWALL SRA Virtual Appliance Dynamic Support 24x7 For Up To 50 User (2 Yr)</t>
  </si>
  <si>
    <t>SonicWALL Dynamic Support 24x7 For The SRA Virtual Appliance provides 24x7 phone, email and Web-based Support and firmware updates For Up To 50 User (2 Yrs)</t>
  </si>
  <si>
    <t>SonicWALL SRA Virtual Appliance Dynamic Support 24x7 For Up To 50 User (3 Yr)</t>
  </si>
  <si>
    <t>SonicWALL Dynamic Support 24x7 For The SRA Virtual Appliance provides 24x7 phone, email and Web-based Support and firmware updates For Up To 50 User (3 Yrs)</t>
  </si>
  <si>
    <t xml:space="preserve">SonicWALL GMS E-Class 24x7 Software Support For 25 Node (1 Yr) </t>
  </si>
  <si>
    <t>SonicWALL GMS E-Class 24x7 Software Support For 100 Node (1 Yr)</t>
  </si>
  <si>
    <t>SonicWALL GMS E-Class 24x7 Software Support For 250 Node (1 Yr)</t>
  </si>
  <si>
    <t>SonicWALL GMS E-Class 24x7 Software Support For 1000 Node (1 Yr)</t>
  </si>
  <si>
    <t>SonicWALL Scrutinizer with Flow Analytics Module Software License For Up To 5 Node (includes one year of 24x7 Software Support)</t>
  </si>
  <si>
    <t>SonicWALL Scrutinizer is a multi-vendor, application traffic flow analytics visualization &amp; Reporting tool: 5 Node</t>
  </si>
  <si>
    <t>SonicWALL Scrutinizer with Flow Analytics Module Software License For Up To 25 Node (includes one year of 24x7 Software Support)</t>
  </si>
  <si>
    <t>SonicWALL Scrutinizer is a multi-vendor, application traffic flow analytics visualization &amp; Reporting tool: 25 Node</t>
  </si>
  <si>
    <t>SonicWALL GMS E-Class 24x7 Software Support For 10 Node (1 Yr)</t>
  </si>
  <si>
    <t>SonicWALL GMS E-Class 24x7 Software Support For 5 Node (1 Yr)</t>
  </si>
  <si>
    <t>SonicWALL GMS E-Class 24x7 Software Support For 5 Node (2 Yr)</t>
  </si>
  <si>
    <t>SonicWALL GMS E-Class 24x7 Software Support For 5 Node (3 Yr)</t>
  </si>
  <si>
    <t>SonicWALL GMS E-Class 24x7 Software Support For 10 Node (2 Yr)</t>
  </si>
  <si>
    <t>SonicWALL GMS E-Class 24x7 Software Support For 10 Node (3 Yr)</t>
  </si>
  <si>
    <t>SonicWALL GMS E-Class 24x7 Software Support For 25 Node (2 Yr)</t>
  </si>
  <si>
    <t>SonicWALL GMS E-Class 24x7 Software Support For 25 Node (3 Yr)</t>
  </si>
  <si>
    <t>SonicWALL GMS E-Class 24x7 Software Support For 100 Node (2 Yr)</t>
  </si>
  <si>
    <t>SonicWALL GMS E-Class 24x7 Software Support For 100 Node (3 Yr)</t>
  </si>
  <si>
    <t>SonicWALL GMS E-Class 24x7 Software Support For 250 Node (2 Yr)</t>
  </si>
  <si>
    <t>SonicWALL GMS E-Class 24x7 Software Support For 250 Node (3 Yr)</t>
  </si>
  <si>
    <t>SonicWALL GMS E-Class 24x7 Software Support For 1000 Node (2 Yr)</t>
  </si>
  <si>
    <t>SonicWALL GMS E-Class 24x7 Software Support For 1000 Node (3 Yr)</t>
  </si>
  <si>
    <t xml:space="preserve">24x7 Software Support For 5 Node For The duration of (1 Yr) For SonicWALL Scrutinizer with Flow Analytics Module </t>
  </si>
  <si>
    <t xml:space="preserve">24x7 Software Support For 25 Node For The duration of (1 Yr) For SonicWALL Scrutinizer with Flow Analytics Module </t>
  </si>
  <si>
    <t>SonicWALL Server Anti-Virus/Enforced Client Anti-Virus &amp; Anti-Spyware Suite - McAfee (1,000 User) (1 Yr)</t>
  </si>
  <si>
    <t>SonicWALL Server Anti-Virus/Enforced Client Anti-Virus &amp; Anti-Spyware Suite - McAfee (1,000 User) (2 Yr)</t>
  </si>
  <si>
    <t>SonicWALL Server Anti-Virus/Enforced Client Anti-Virus &amp; Anti-Spyware Suite - McAfee (1,000 User) (3 Yr)</t>
  </si>
  <si>
    <t>SonicWALL Server Anti-Virus/Enforced Client Anti-Virus &amp; Anti-Spyware Suite - McAfee (500 User) (1 Yr)</t>
  </si>
  <si>
    <t>SonicWALL Server Anti-Virus/Enforced Client Anti-Virus &amp; Anti-Spyware Suite - McAfee (500 User) (2 Yr)</t>
  </si>
  <si>
    <t>SonicWALL Server Anti-Virus/Enforced Client Anti-Virus &amp; Anti-Spyware Suite - McAfee (500 User) (3 Yr)</t>
  </si>
  <si>
    <t>SonicWALL Server Anti-Virus/Enforced Client Anti-Virus &amp; Anti-Spyware Suite - McAfee (250 User) (1 Yr)</t>
  </si>
  <si>
    <t>SonicWALL Server Anti-Virus/Enforced Client Anti-Virus &amp; Anti-Spyware Suite - McAfee (250 User) (2 Yr)</t>
  </si>
  <si>
    <t>SonicWALL Server Anti-Virus/Enforced Client Anti-Virus &amp; Anti-Spyware Suite - McAfee (250 User) (3 Yr)</t>
  </si>
  <si>
    <t>SonicWALL Server Anti-Virus/Enforced Client Anti-Virus &amp; Anti-Spyware Suite - McAfee (100 User) (1 Yr)</t>
  </si>
  <si>
    <t>SonicWALL Server Anti-Virus/Enforced Client Anti-Virus &amp; Anti-Spyware Suite - McAfee (100 User) (2 Yr)</t>
  </si>
  <si>
    <t>SonicWALL Server Anti-Virus/Enforced Client Anti-Virus &amp; Anti-Spyware Suite - McAfee (100 User) (3 Yr)</t>
  </si>
  <si>
    <t>SonicWALL Server Anti-Virus/Enforced Client Anti-Virus &amp; Anti-Spyware Suite - McAfee (50 User) (1 Yr)</t>
  </si>
  <si>
    <t>SonicWALL Server Anti-Virus/Enforced Client Anti-Virus &amp; Anti-Spyware Suite - McAfee (50 User) (2 Yr)</t>
  </si>
  <si>
    <t>SonicWALL Server Anti-Virus/Enforced Client Anti-Virus &amp; Anti-Spyware Suite - McAfee (50 User) (3 Yr)</t>
  </si>
  <si>
    <t>SonicWALL Server Anti-Virus/Enforced Client Anti-Virus &amp; Anti-Spyware Suite - McAfee (25 User) (1 Yr)</t>
  </si>
  <si>
    <t>SonicWALL Server Anti-Virus/Enforced Client Anti-Virus &amp; Anti-Spyware Suite - McAfee (25 User) (2 Yr)</t>
  </si>
  <si>
    <t>SonicWALL Server Anti-Virus/Enforced Client Anti-Virus &amp; Anti-Spyware Suite - McAfee (25 User) (3 Yr)</t>
  </si>
  <si>
    <t>SonicWALL Server Anti-Virus/Enforced Client Anti-Virus &amp; Anti-Spyware Suite - McAfee (10 User) (1 Yr)</t>
  </si>
  <si>
    <t>SonicWALL Server Anti-Virus/Enforced Client Anti-Virus &amp; Anti-Spyware Suite - McAfee (10 User) (2 Yr)</t>
  </si>
  <si>
    <t>SonicWALL Server Anti-Virus/Enforced Client Anti-Virus &amp; Anti-Spyware Suite - McAfee (10 User) (3 Yr)</t>
  </si>
  <si>
    <t>SonicWALL Server Anti-Virus/Enforced Client Anti-Virus &amp; Anti-Spyware Suite - McAfee (5 User) (1 Yr)</t>
  </si>
  <si>
    <t>SonicWALL Server Anti-Virus/Enforced Client Anti-Virus &amp; Anti-Spyware Suite - McAfee (5 User) (2 Yr)</t>
  </si>
  <si>
    <t>SonicWALL Server Anti-Virus/Enforced Client Anti-Virus &amp; Anti-Spyware Suite - McAfee (5 User) (3 Yr)</t>
  </si>
  <si>
    <t>SonicWALL Enforced Client Anti-Virus &amp; Anti-Spyware - McAfee (250 User) (1 Yr)</t>
  </si>
  <si>
    <t>SonicWALL Enforced Client Anti-Virus &amp; Anti-Spyware - McAfee (1,000 User) (1 Yr)</t>
  </si>
  <si>
    <t>SonicWALL Enforced Client Anti-Virus &amp; Anti-Spyware - McAfee (1,000 User) (2 Yr)</t>
  </si>
  <si>
    <t>SonicWALL Enforced Client Anti-Virus &amp; Anti-Spyware - McAfee (1,000 User) (3 Yr)</t>
  </si>
  <si>
    <t>SonicWALL Enforced Client Anti-Virus &amp; Anti-Spyware - McAfee (500 User) (1 Yr)</t>
  </si>
  <si>
    <t>SonicWALL Enforced Client Anti-Virus &amp; Anti-Spyware - McAfee (500 User) (2 Yr)</t>
  </si>
  <si>
    <t>SonicWALL Enforced Client Anti-Virus &amp; Anti-Spyware - McAfee (500 User) (3 Yr)</t>
  </si>
  <si>
    <t>SonicWALL Enforced Client Anti-Virus &amp; Anti-Spyware - McAfee (250 User) (2 Yr)</t>
  </si>
  <si>
    <t>SonicWALL Enforced Client Anti-Virus &amp; Anti-Spyware - McAfee (250 User) (3 Yr)</t>
  </si>
  <si>
    <t>SonicWALL Enforced Client Anti-Virus &amp; Anti-Spyware - McAfee (100 User) (1 Yr)</t>
  </si>
  <si>
    <t>SonicWALL Enforced Client Anti-Virus &amp; Anti-Spyware - McAfee (100 User) (2 Yr)</t>
  </si>
  <si>
    <t>SonicWALL Enforced Client Anti-Virus &amp; Anti-Spyware - McAfee (100 User) (3 Yr)</t>
  </si>
  <si>
    <t>SonicWALL Enforced Client Anti-Virus &amp; Anti-Spyware - McAfee (50 User) (1 Yr)</t>
  </si>
  <si>
    <t>SonicWALL Enforced Client Anti-Virus &amp; Anti-Spyware - McAfee (50 User) (2 Yr)</t>
  </si>
  <si>
    <t>SonicWALL Enforced Client Anti-Virus &amp; Anti-Spyware - McAfee (50 User) (3 Yr)</t>
  </si>
  <si>
    <t>SonicWALL Enforced Client Anti-Virus &amp; Anti-Spyware - McAfee (25 User) (1 Yr)</t>
  </si>
  <si>
    <t>SonicWALL Enforced Client Anti-Virus &amp; Anti-Spyware - McAfee (25 User) (2 Yr)</t>
  </si>
  <si>
    <t>SonicWALL Enforced Client Anti-Virus &amp; Anti-Spyware - McAfee (25 User) (3 Yr)</t>
  </si>
  <si>
    <t>SonicWALL Enforced Client Anti-Virus &amp; Anti-Spyware - McAfee (10 User) (1 Yr)</t>
  </si>
  <si>
    <t>SonicWALL Enforced Client Anti-Virus &amp; Anti-Spyware - McAfee (10 User) (2 Yr)</t>
  </si>
  <si>
    <t>SonicWALL Enforced Client Anti-Virus &amp; Anti-Spyware - McAfee (10 User) (3 Yr)</t>
  </si>
  <si>
    <t>SonicWALL Enforced Client Anti-Virus &amp; Anti-Spyware - McAfee (5 User) (1 Yr)</t>
  </si>
  <si>
    <t>SonicWALL Enforced Client Anti-Virus &amp; Anti-Spyware - McAfee (5 User) (2 Yr)</t>
  </si>
  <si>
    <t>SonicWALL Enforced Client Anti-Virus &amp; Anti-Spyware - McAfee (5 User) (3 Yr)</t>
  </si>
  <si>
    <t>SonicWALL Enforced Client Anti-Virus &amp; Anti-Spyware - McAfee (1 User) (2 Yr)</t>
  </si>
  <si>
    <t>SonicWALL Enforced Client Anti-Virus &amp; Anti-Spyware - McAfee (1 User) (3 Yr)</t>
  </si>
  <si>
    <t>SonicWALL Email Compliance Subscription - 10,000 User - 1 Server (3 Yr)</t>
  </si>
  <si>
    <t>SonicWALL SRA Add-On Web Application Firewall (2 Yr)</t>
  </si>
  <si>
    <t>SonicWALL SRA Add-On Web Application Firewall (3 Yr)</t>
  </si>
  <si>
    <t>Email Security Total Secure Subscriptions</t>
  </si>
  <si>
    <t>Total Secure Email Appliance bundle includes a SonicWALL Email Security Hardware Appliance and the Total Secure subscriptions For the respective User counts For 1 yr. The Total Secure Subscription includes  SonicWALL Email Protection subscription with 24x7 Support, Email Compliance subscription, and McAfee Anti-Virus subscription.</t>
  </si>
  <si>
    <t>Total Secure Email Software bundle includes a SonicWALL Email Security Software for Windows and the Total Secure subscriptions For the respective User counts For 1 yr. The Total Secure Subscription includes SonicWALL Email Protection subscription with 24x7 Support, Email Compliance subscription, and McAfee Anti-Virus subscription.</t>
  </si>
  <si>
    <t>Total Secure Email Subscriptions</t>
  </si>
  <si>
    <t>"Made In America" Compliant.</t>
  </si>
  <si>
    <t>A Total Secure Email subscription can be purchased for any SonicWALL Email Security hardware or software. It includes  SonicWALL Email Protection subscription with 24x7 Support, The Email Compliance subscription, and The McAfee Anti-Virus subscription.  Subscription is valid for 1 instance in all-in-one or in split-mode configuration. This SKU can also be used to renew  the subscriptions for Email Security Total Secure bundles.</t>
  </si>
  <si>
    <t>Email Security Total Secure Bundles - Appliances</t>
  </si>
  <si>
    <t>Email Security Total Secure Bundles - Software</t>
  </si>
  <si>
    <t>01-SSC-4976</t>
  </si>
  <si>
    <t>SonicWALL TZ 215</t>
  </si>
  <si>
    <t>01-SSC-4977</t>
  </si>
  <si>
    <t>SonicWALL TZ 215 Wireless-N</t>
  </si>
  <si>
    <t>01-SSC-4982</t>
  </si>
  <si>
    <t>SonicWALL TZ 215 TotalSecure 1 Yr</t>
  </si>
  <si>
    <t>01-SSC-4984</t>
  </si>
  <si>
    <t>SonicWALL TZ 215 Wireless-N TotalSecure 1 Yr</t>
  </si>
  <si>
    <t>01-SSC-4970</t>
  </si>
  <si>
    <t>01-SSC-4971</t>
  </si>
  <si>
    <t>01-SSC-4972</t>
  </si>
  <si>
    <t>01-SSC-4973</t>
  </si>
  <si>
    <t>01-SSC-4757</t>
  </si>
  <si>
    <t>01-SSC-4758</t>
  </si>
  <si>
    <t>01-SSC-4759</t>
  </si>
  <si>
    <t>01-SSC-4763</t>
  </si>
  <si>
    <t>01-SSC-4764</t>
  </si>
  <si>
    <t>01-SSC-4765</t>
  </si>
  <si>
    <t>01-SSC-4769</t>
  </si>
  <si>
    <t>01-SSC-4770</t>
  </si>
  <si>
    <t>01-SSC-4771</t>
  </si>
  <si>
    <t>01-SSC-4775</t>
  </si>
  <si>
    <t>01-SSC-4776</t>
  </si>
  <si>
    <t>01-SSC-4777</t>
  </si>
  <si>
    <t>01-SSC-4787</t>
  </si>
  <si>
    <t>Comprehensive Anti-Spam Service for TZ 215 (1 Year)</t>
  </si>
  <si>
    <t>01-SSC-4788</t>
  </si>
  <si>
    <t>Comprehensive Anti-Spam Service for TZ 215 (2 Years)</t>
  </si>
  <si>
    <t>01-SSC-4789</t>
  </si>
  <si>
    <t>Comprehensive Anti-Spam Service for TZ 215 (3 Years)</t>
  </si>
  <si>
    <t>01-SSC-4793</t>
  </si>
  <si>
    <t>01-SSC-4794</t>
  </si>
  <si>
    <t>01-SSC-4795</t>
  </si>
  <si>
    <t>01-SSC-0335</t>
  </si>
  <si>
    <t>SonicWALL Scrutinizer with Flow Analytics Module software license for up to 50 nodes (includes one year of 24x7 Software Support)</t>
  </si>
  <si>
    <t>01-SSC-0336</t>
  </si>
  <si>
    <t>SonicWALL Scrutinizer with Flow Analytics Module software license for up to 100 nodes (includes one year of 24x7 Software Support)</t>
  </si>
  <si>
    <t>01-SSC-0337</t>
  </si>
  <si>
    <t>SonicWALL Scrutinizer with Flow Analytics Module software license for up to 150 nodes (includes one year of 24x7 Software Support)</t>
  </si>
  <si>
    <t>01-SSC-0339</t>
  </si>
  <si>
    <t>SonicWALL Scrutinizer with Flow Analytics Module from 5 to 50 nodes software upgrade</t>
  </si>
  <si>
    <t>01-SSC-0340</t>
  </si>
  <si>
    <t>SonicWALL Scrutinizer with Flow Analytics Module from 5 to 100 nodes software upgrade</t>
  </si>
  <si>
    <t>01-SSC-0338</t>
  </si>
  <si>
    <t>SonicWALL Scrutinizer with Flow Analytics Module from 5 to 150 nodes software upgrade</t>
  </si>
  <si>
    <t>01-SSC-0355</t>
  </si>
  <si>
    <t>SonicWALL Scrutinizer with Flow Analytics Module from 25 to 50 nodes software upgrade</t>
  </si>
  <si>
    <t>01-SSC-0356</t>
  </si>
  <si>
    <t>SonicWALL Scrutinizer with Flow Analytics Module from 25 to 100 nodes software upgrade</t>
  </si>
  <si>
    <t>01-SSC-0357</t>
  </si>
  <si>
    <t>SonicWALL Scrutinizer with Flow Analytics Module from 25 to 150 nodes software upgrade</t>
  </si>
  <si>
    <t>01-SSC-0358</t>
  </si>
  <si>
    <t>SonicWALL Scrutinizer with Flow Analytics Module from 50 to 100 nodes software upgrade</t>
  </si>
  <si>
    <t>01-SSC-0359</t>
  </si>
  <si>
    <t>SonicWALL Scrutinizer with Flow Analytics Module from 50 to 150 nodes software upgrade</t>
  </si>
  <si>
    <t>01-SSC-0399</t>
  </si>
  <si>
    <t>SonicWALL Scrutinizer with Flow Analytics Module from 100 to 150 nodes software upgrade</t>
  </si>
  <si>
    <t>01-SSC-2889</t>
  </si>
  <si>
    <t>01-SSC-2896</t>
  </si>
  <si>
    <t>01-SSC-2898</t>
  </si>
  <si>
    <t>SonicWALL TZ 215 Secure Upgrade Plus (2 Yr) CGSS</t>
  </si>
  <si>
    <t>SonicWALL TZ 215 Secure Upgrade Plus (3 Yr) CGSS</t>
  </si>
  <si>
    <t>SonicWALL TZ 215 Wireless-N Secure Upgrade Plus (2 Yr) CGSS</t>
  </si>
  <si>
    <t>SonicWALL TZ 215 Wireless-N Secure Upgrade Plus (3 Yr) CGSS</t>
  </si>
  <si>
    <t>SonicWALL Scrutinizer is a multi-vendor, application traffic flow analytics visualization &amp; Reporting tool: 50 Node</t>
  </si>
  <si>
    <t>SonicWALL Scrutinizer is a multi-vendor, application traffic flow analytics visualization &amp; Reporting tool: 100 Node</t>
  </si>
  <si>
    <t>SonicWALL Scrutinizer is a multi-vendor, application traffic flow analytics visualization &amp; Reporting tool: 150 Node</t>
  </si>
  <si>
    <t>License to Upgrade a 25 node Scrutinizer with Flow Analytics Module Software License to an 50 Node License.</t>
  </si>
  <si>
    <t>License to Upgrade a 25 node Scrutinizer with Flow Analytics Module Software License to an 100 Node License.</t>
  </si>
  <si>
    <t>License to Upgrade a 25 node Scrutinizer with Flow Analytics Module Software License to an 150 Node License.</t>
  </si>
  <si>
    <t xml:space="preserve">24x7 Software Support For 50 Node For The duration of (1 Yr) For SonicWALL Scrutinizer with Flow Analytics Module </t>
  </si>
  <si>
    <t xml:space="preserve">24x7 Software Support For 100 Node For The duration of (1 Yr) For SonicWALL Scrutinizer with Flow Analytics Module </t>
  </si>
  <si>
    <t xml:space="preserve">24x7 Software Support For 150 Node For The duration of (1 Yr) For SonicWALL Scrutinizer with Flow Analytics Module </t>
  </si>
  <si>
    <t>Add-On Modules</t>
  </si>
  <si>
    <t>SonicWALL Scrutinizer with Flow Analytics Module From 5 To 25 nodes software upgrade</t>
  </si>
  <si>
    <t>SonicWALL Scrutinizer with Flow Analytics Module 24x7 Software Support For 5 Node (1 year)</t>
  </si>
  <si>
    <t>SonicWALL Scrutinizer with Flow Analytics Module 24x7 Software Support For 25 Node (1 year)</t>
  </si>
  <si>
    <t>SonicWALL Scrutinizer with Flow Analytics Module 24x7 software support for 50 nodes (1 year)</t>
  </si>
  <si>
    <t>SonicWALL Scrutinizer with Flow Analytics Module 24x7 software support for 100 nodes (1 year)</t>
  </si>
  <si>
    <t>SonicWALL Scrutinizer with Flow Analytics Module 24x7 software support for 150 nodes (1 year)</t>
  </si>
  <si>
    <t>Support Options</t>
  </si>
  <si>
    <t>Node Upgrade Options</t>
  </si>
  <si>
    <t xml:space="preserve">Scrutinizer </t>
  </si>
  <si>
    <t>NSA Series</t>
  </si>
  <si>
    <t>NSA 5000</t>
  </si>
  <si>
    <t>NSA E7500</t>
  </si>
  <si>
    <t>BEST VALUE-Comprehensive Security Suite subscription includes- Gateway Anti-Virus, Anti-Spyware, Intrusion Prevention and Application Firewall Services, Content Filtering Premium Service, and 24x7 Support.</t>
  </si>
  <si>
    <t>NSA 2400MX</t>
  </si>
  <si>
    <t>NSA 240</t>
  </si>
  <si>
    <t>NSA E-Class Series</t>
  </si>
  <si>
    <t>Legacy TZ Series, SOHO, TELE</t>
  </si>
  <si>
    <t>Legacy  Pro Series</t>
  </si>
  <si>
    <t>Legacy SKUs - NSA, SRA, PRO, CDP, TZ, SOHO, TELE</t>
  </si>
  <si>
    <t>7 GE, Dual-Core, Dual USB, Dual-Band 802.11n WLAN, 500 Mbps SPI, 130 Mbps VPN, 60 Mbps UTM</t>
  </si>
  <si>
    <t>SonicWALL NSA E8500 Secure Upgrade PLUS (2 Yr) CGSS</t>
  </si>
  <si>
    <t>SonicWALL NSA E8500 Secure Upgrade PLUS (3 Yr) CGSS</t>
  </si>
  <si>
    <t>01-SSC-4890</t>
  </si>
  <si>
    <t>01-SSC-4892</t>
  </si>
  <si>
    <t>01-SSC-6945</t>
  </si>
  <si>
    <t>01-SSC-6947</t>
  </si>
  <si>
    <t>01-SSC-4884</t>
  </si>
  <si>
    <t>01-SSC-4885</t>
  </si>
  <si>
    <t>01-SSC-4886</t>
  </si>
  <si>
    <t>01-SSC-4887</t>
  </si>
  <si>
    <t>01-SSC-4838</t>
  </si>
  <si>
    <t>01-SSC-4839</t>
  </si>
  <si>
    <t>01-SSC-4840</t>
  </si>
  <si>
    <t>01-SSC-4799</t>
  </si>
  <si>
    <t>01-SSC-4800</t>
  </si>
  <si>
    <t>01-SSC-4801</t>
  </si>
  <si>
    <t>01-SSC-4805</t>
  </si>
  <si>
    <t>01-SSC-4806</t>
  </si>
  <si>
    <t>01-SSC-4807</t>
  </si>
  <si>
    <t>01-SSC-4811</t>
  </si>
  <si>
    <t>01-SSC-4812</t>
  </si>
  <si>
    <t>01-SSC-4813</t>
  </si>
  <si>
    <t>01-SSC-4817</t>
  </si>
  <si>
    <t>01-SSC-4818</t>
  </si>
  <si>
    <t>01-SSC-4819</t>
  </si>
  <si>
    <t>01-SSC-4832</t>
  </si>
  <si>
    <t>01-SSC-4833</t>
  </si>
  <si>
    <t>01-SSC-4834</t>
  </si>
  <si>
    <t>01-SSC-4906</t>
  </si>
  <si>
    <t>01-SSC-4908</t>
  </si>
  <si>
    <t>01-SSC-4877</t>
  </si>
  <si>
    <t>01-SSC-4878</t>
  </si>
  <si>
    <t>01-SSC-4879</t>
  </si>
  <si>
    <t>01-SSC-4844</t>
  </si>
  <si>
    <t>01-SSC-4845</t>
  </si>
  <si>
    <t>01-SSC-4846</t>
  </si>
  <si>
    <t>01-SSC-4850</t>
  </si>
  <si>
    <t>01-SSC-4851</t>
  </si>
  <si>
    <t>01-SSC-4852</t>
  </si>
  <si>
    <t>01-SSC-4856</t>
  </si>
  <si>
    <t>01-SSC-4857</t>
  </si>
  <si>
    <t>01-SSC-4858</t>
  </si>
  <si>
    <t>01-SSC-4862</t>
  </si>
  <si>
    <t>01-SSC-4863</t>
  </si>
  <si>
    <t>01-SSC-4864</t>
  </si>
  <si>
    <t>01-SSC-4871</t>
  </si>
  <si>
    <t>01-SSC-4872</t>
  </si>
  <si>
    <t>01-SSC-4873</t>
  </si>
  <si>
    <t>01-SSC-9211</t>
  </si>
  <si>
    <t>01-SSC-9212</t>
  </si>
  <si>
    <t>01-SSC-7573</t>
  </si>
  <si>
    <t>01-SSC-7574</t>
  </si>
  <si>
    <t>01-SSC-8619</t>
  </si>
  <si>
    <t>SonicWALL TZ 205 TotalSecure 1 Yr</t>
  </si>
  <si>
    <t>SonicWALL TZ 205 Wireless-N TotalSecure 1 Yr</t>
  </si>
  <si>
    <t>SonicWALL TZ 205</t>
  </si>
  <si>
    <t>SonicWALL TZ 205 Wireless-N</t>
  </si>
  <si>
    <t>Comprehensive Anti-Spam Service for TZ 205 (1 Year)</t>
  </si>
  <si>
    <t>Comprehensive Anti-Spam Service for TZ 205 (2 Years)</t>
  </si>
  <si>
    <t>Comprehensive Anti-Spam Service for TZ 205 (3 Years)</t>
  </si>
  <si>
    <t>Comprehensive Anti-Spam Service for TZ 105 (1 Year)</t>
  </si>
  <si>
    <t>Comprehensive Anti-Spam Service for TZ 105 (2 Years)</t>
  </si>
  <si>
    <t>Comprehensive Anti-Spam Service for TZ 105 (3 Years)</t>
  </si>
  <si>
    <t>SONICWALL NSA 250M RACK MOUNT KIT            </t>
  </si>
  <si>
    <t>SONICWALL NSA 220 / TZ 215 RACK MOUNT KIT</t>
  </si>
  <si>
    <t xml:space="preserve">EMAIL SECURITY TOTALSECURE AND ESA 3300 250USER COMPETITIVE
UPGRADE 3YR </t>
  </si>
  <si>
    <t xml:space="preserve">EMAIL SECURITY TOTALSECURE AND ESA 4300 750USER COMPETITIVE
UPGRADE 3YR </t>
  </si>
  <si>
    <t>Old MSRP</t>
  </si>
  <si>
    <t>NEW MSRP</t>
  </si>
  <si>
    <t>Includes: TZ 205 Wireless-N Appliance + (1 Yr) of Comprehensive Gateway Security Suite.</t>
  </si>
  <si>
    <t>Includes: TZ 205 Appliance + (1 Yr) of Comprehensive Gateway Security Suite.</t>
  </si>
  <si>
    <t>Includes: TZ 205 Wireless-N Appliance.</t>
  </si>
  <si>
    <t>5 GbE Ports, Dual-Core, Dual-Band 802.11 a/b/g/n WLAN, Single USB Port, 500 Mbps SPI, 40 Mbps UTM</t>
  </si>
  <si>
    <t>Includes: TZ 205 Appliance.</t>
  </si>
  <si>
    <t>BEST VALUE-Comprehensive Security Suite subscription includes- Gateway Anti-Virus, Anti-Spyware and Intrusion Prevention Services, Content Filtering Premium Service and 24x7 Support.</t>
  </si>
  <si>
    <t>TZ 205</t>
  </si>
  <si>
    <t>SonicWALL 4-Port GbE Expansion Module for NSA 250M Series</t>
  </si>
  <si>
    <t>SonicWALL TZ 105 TotalSecure 1 Yr</t>
  </si>
  <si>
    <t>SonicWALL TZ 105 Wireless-N TotalSecure 1 Yr</t>
  </si>
  <si>
    <t>SonicWALL TZ 205 Secure Upgrade 2 Yr CGSS</t>
  </si>
  <si>
    <t>SonicWALL TZ 205 Secure Upgrade 3 Yr CGSS</t>
  </si>
  <si>
    <t>SonicWALL TZ 205 Wireless-N Secure Upgrade 2 Yr CGSS</t>
  </si>
  <si>
    <t>SonicWALL TZ 205 Wireless-N Secure Upgrade 3 Yr CGSS</t>
  </si>
  <si>
    <t>TZ 105</t>
  </si>
  <si>
    <t>SonicWALL TZ 105</t>
  </si>
  <si>
    <t>Includes: TZ 105 Appliance + (1 Yr) of Comprehensive Gateway Security Suite.</t>
  </si>
  <si>
    <t>Includes: TZ 105 Wireless-N Appliance + (1 Yr) of Comprehensive Gateway Security Suite.</t>
  </si>
  <si>
    <t>BEST VALUE-Comprehensive Security Suite subscription includes- Gateway Anti-virus, Anti-Spyware and Intrusion Prevention Services, Content Filtering Premium Service and 24x7 Support.</t>
  </si>
  <si>
    <t>Supported on NSA 250M Only</t>
  </si>
  <si>
    <t>5 FE Ports, Single-Core,  802.11 b/g/n WLAN, Single USB Port, 200 Mbps SPI, 25 Mbps UTM</t>
  </si>
  <si>
    <t>SonicWALL TZ 100/200/105/205 Series Replacement Power Supply</t>
  </si>
  <si>
    <t>The Comprehensive Anti-Spam Service is recommended For Up To 250 Users</t>
  </si>
  <si>
    <t>Effective Date</t>
  </si>
  <si>
    <t>Provides real time network threat prevention with Gateway Anti-Virus, Anti-Spyware, Intrusion Prevention Service, Cloud AV and Application Control (Does not include App Visualization and Geo-IP)</t>
  </si>
  <si>
    <t>Launch Date</t>
  </si>
  <si>
    <t>01-SSC-5030</t>
  </si>
  <si>
    <t>01-SSC-5031</t>
  </si>
  <si>
    <t>01-SSC-5032</t>
  </si>
  <si>
    <t>01-SSC-5033</t>
  </si>
  <si>
    <t>01-SSC-5034</t>
  </si>
  <si>
    <t>01-SSC-5035</t>
  </si>
  <si>
    <t>01-SSC-5036</t>
  </si>
  <si>
    <t>01-SSC-5037</t>
  </si>
  <si>
    <t>01-SSC-5038</t>
  </si>
  <si>
    <t>01-SSC-5039</t>
  </si>
  <si>
    <t>01-SSC-5040</t>
  </si>
  <si>
    <t>01-SSC-5041</t>
  </si>
  <si>
    <t>01-SSC-5042</t>
  </si>
  <si>
    <t>01-SSC-5043</t>
  </si>
  <si>
    <t>01-SSC-5044</t>
  </si>
  <si>
    <t>01-SSC-5045</t>
  </si>
  <si>
    <t>01-SSC-5046</t>
  </si>
  <si>
    <t>01-SSC-5047</t>
  </si>
  <si>
    <t>01-SSC-5057</t>
  </si>
  <si>
    <t>01-SSC-5058</t>
  </si>
  <si>
    <t>01-SSC-5059</t>
  </si>
  <si>
    <t>01-SSC-5048</t>
  </si>
  <si>
    <t>01-SSC-5049</t>
  </si>
  <si>
    <t>01-SSC-5050</t>
  </si>
  <si>
    <t>01-SSC-8521</t>
  </si>
  <si>
    <t>Network Security Advanced Administration</t>
  </si>
  <si>
    <t>HOSTED EMAIL SECURITY</t>
  </si>
  <si>
    <t>https://hosted.mysonicwall.com/quickregister/AKeyRegister.aspx</t>
  </si>
  <si>
    <t>Hosted Email Security</t>
  </si>
  <si>
    <t>SonicWALL SKU</t>
  </si>
  <si>
    <t>SonicWALL TZ 215, NSA 220/240/250M Replacement Power Supply</t>
  </si>
  <si>
    <t>SonicWALL Dynamic Support 8x5 For NSA 2400 (2 Yr)</t>
  </si>
  <si>
    <t>SonicWALL Dynamic Support 8x5 For NSA 2400 (3 Yr)</t>
  </si>
  <si>
    <t>SonicWALL Dynamic Support 24x7 For NSA 2400 (2 Yr)</t>
  </si>
  <si>
    <t>SonicWALL Dynamic Support 24x7 For NSA 2400 (3 Yr)</t>
  </si>
  <si>
    <t>01-SSC-5546</t>
  </si>
  <si>
    <t>01-SSC-5967</t>
  </si>
  <si>
    <t>SonicWALL Virtual Assist Up To 1 Concurrent Technician</t>
  </si>
  <si>
    <t>1 concurrent technician License For Virtual Assist.</t>
  </si>
  <si>
    <t>01-SSC-5974</t>
  </si>
  <si>
    <t>SonicWALL Virtual Assist Up To 5 Concurrent Technicians</t>
  </si>
  <si>
    <t>5 concurrent technician Licenses For Virtual Assist.</t>
  </si>
  <si>
    <t>01-SSC-5971</t>
  </si>
  <si>
    <t>SonicWALL Virtual Assist Up To 10 Concurrent Technicians</t>
  </si>
  <si>
    <t>10 concurrent technicians License For Virtual Assist.</t>
  </si>
  <si>
    <t>01-SSC-5972</t>
  </si>
  <si>
    <t>SonicWALL Virtual Assist Up To 25 Concurrent Technicians</t>
  </si>
  <si>
    <t>25 concurrent technicians License For Virtual Assist.</t>
  </si>
  <si>
    <t>SonicWALL PRO 3060 SonicOS Enhanced Firmware Upgrade</t>
  </si>
  <si>
    <t>SonicWALL PRO 2040 SonicOS Enhanced Firmware Upgrade</t>
  </si>
  <si>
    <t>SonicWALL PRO 1260 SonicOS Enhanced Firmware Upgrade</t>
  </si>
  <si>
    <t>SonicWALL TZ 210 Support &amp; Services</t>
  </si>
  <si>
    <t>TZ 210 Service &amp; Support</t>
  </si>
  <si>
    <t>No - Deal Reg Eligible</t>
  </si>
  <si>
    <t>Must be paired with a standard NSA E6500. Partner Direct discounts do not apply.</t>
  </si>
  <si>
    <t>Enables BGP (avail. only with SonicOS 5.6.5)</t>
  </si>
  <si>
    <t>Enables BGP (avail. only with SonicOS 5.6.5), Stateful HA, Expanded VLANs, Expanded VPNs and expanded connection counts</t>
  </si>
  <si>
    <t>01-SSC-5060</t>
  </si>
  <si>
    <t>01-SSC-5061</t>
  </si>
  <si>
    <t>01-SSC-5062</t>
  </si>
  <si>
    <t>01-SSC-5063</t>
  </si>
  <si>
    <t>01-SSC-5064</t>
  </si>
  <si>
    <t>01-SSC-5065</t>
  </si>
  <si>
    <t>01-SSC-5066</t>
  </si>
  <si>
    <t>01-SSC-5067</t>
  </si>
  <si>
    <t>SonicWALL Hosted Email Security &amp; Dynamic Support 24x7 Secure Upgrade Plus - 10 Users (1 Yr)</t>
  </si>
  <si>
    <t>SonicWALL Hosted Email Security &amp; Dynamic Support 24x7 Secure Upgrade Plus - 25 Users (1 Yr)</t>
  </si>
  <si>
    <t>SonicWALL Hosted Email Security &amp; Dynamic Support 24x7 Secure Upgrade Plus - 50 Users (1 Yr)</t>
  </si>
  <si>
    <t>SonicWALL Hosted Email Security &amp; Dynamic Support 24x7 Secure Upgrade Plus - 100 Users (1 Yr)</t>
  </si>
  <si>
    <t>SonicWALL Hosted Email Security &amp; Dynamic Support 24x7 Secure Upgrade Plus - 250 Users (1 Yr)</t>
  </si>
  <si>
    <t>SonicWALL Hosted Email Security &amp; Dynamic Support 24x7 Secure Upgrade Plus - 500 Users (1 Yr)</t>
  </si>
  <si>
    <t>SonicWALL Hosted Email Security &amp; Dynamic Support 24x7 Secure Upgrade Plus - 750 Users (1 Yr)</t>
  </si>
  <si>
    <t>SonicWALL Hosted Email Security &amp; Dynamic Support 24x7 Secure Upgrade Plus - 1000 Users (1 Yr)</t>
  </si>
  <si>
    <t>Comprehensive Gateway Security Suite Bundle for the TZ 215 Series (1 Yr)</t>
  </si>
  <si>
    <t>Comprehensive Gateway Security Suite Bundle for the TZ 215 Series (2 Yr)</t>
  </si>
  <si>
    <t>Comprehensive Gateway Security Suite Bundle for the TZ 215 Series (3 Yr)</t>
  </si>
  <si>
    <t>Gateway Anti-Malware, Intrusion Prevention and Application Control for the TZ 215 Series (1 Yr)</t>
  </si>
  <si>
    <t>Gateway Anti-Malware, Intrusion Prevention and Application Control for the TZ 215 Series (2 Yr)</t>
  </si>
  <si>
    <t>Gateway Anti-Malware, Intrusion Prevention and Application Control for the TZ 215 Series (3 Yr)</t>
  </si>
  <si>
    <t>Content Filtering Service Premium Business Edition for TZ 215 Series (1 Yr)</t>
  </si>
  <si>
    <t>Content Filtering Service Premium Business Edition for TZ 215 Series (2 Yr)</t>
  </si>
  <si>
    <t>Content Filtering Service Premium Business Edition for TZ 215 Series (3 Yr)</t>
  </si>
  <si>
    <t>Dynamic Support 8x5 for the TZ 215 Series (1 Yr)</t>
  </si>
  <si>
    <t>Dynamic Support 8x5 for the TZ 215 Series (2 Yr)</t>
  </si>
  <si>
    <t>Dynamic Support 8x5 for the TZ 215 Series (3 Yr)</t>
  </si>
  <si>
    <t>Dynamic Support 24x7 for the TZ 215 Series (1 Yr)</t>
  </si>
  <si>
    <t>Dynamic Support 24x7 for the TZ 215 Series (2 Yr)</t>
  </si>
  <si>
    <t>Dynamic Support 24x7 for the TZ 215 Series (3 Yr)</t>
  </si>
  <si>
    <t>Comprehensive Anti-Spam Service for TZ 215 (1 Yr)</t>
  </si>
  <si>
    <t>Comprehensive Anti-Spam Service for TZ 215 (2 Yr)</t>
  </si>
  <si>
    <t>Comprehensive Anti-Spam Service for TZ 215 (3 Yr)</t>
  </si>
  <si>
    <t>Comprehensive Gateway Security Suite Bundle for the TZ 205 Series (1 Yr)</t>
  </si>
  <si>
    <t>Comprehensive Gateway Security Suite Bundle for the TZ 205 Series (2 Yr)</t>
  </si>
  <si>
    <t>Comprehensive Gateway Security Suite Bundle for the TZ 205 Series (3 Yr)</t>
  </si>
  <si>
    <t>Gateway Anti-Malware, Intrusion Prevention and Application Control for the TZ 205 Series (1 Yr)</t>
  </si>
  <si>
    <t>Gateway Anti-Malware, Intrusion Prevention and Application Control for the TZ 205 Series (2 Yr)</t>
  </si>
  <si>
    <t>Gateway Anti-Malware, Intrusion Prevention and Application Control for the TZ 205 Series (3 Yr)</t>
  </si>
  <si>
    <t>Content Filtering Service Premium Business Edition for TZ 205 Series (1 Yr)</t>
  </si>
  <si>
    <t>Content Filtering Service Premium Business Edition for TZ 205 Series (2 Yr)</t>
  </si>
  <si>
    <t>Content Filtering Service Premium Business Edition for TZ 205 Series (3 Yr)</t>
  </si>
  <si>
    <t>Dynamic Support 8x5 for the TZ 205 Series (1 Yr)</t>
  </si>
  <si>
    <t>Dynamic Support 8x5 for the TZ 205 Series (2 Yr)</t>
  </si>
  <si>
    <t>Dynamic Support 8x5 for the TZ 205 Series (3 Yr)</t>
  </si>
  <si>
    <t>Dynamic Support 24x7 for the TZ 205 Series (1 Yr)</t>
  </si>
  <si>
    <t>Dynamic Support 24x7 for the TZ 205 Series (2 Yr)</t>
  </si>
  <si>
    <t>Dynamic Support 24x7 for the TZ 205 Series (3 Yr)</t>
  </si>
  <si>
    <t>Comprehensive Anti-Spam Service for TZ 205 (1 Yr)</t>
  </si>
  <si>
    <t>Comprehensive Anti-Spam Service for TZ 205 (2 Yr)</t>
  </si>
  <si>
    <t>Comprehensive Anti-Spam Service for TZ 205 (3 Yr)</t>
  </si>
  <si>
    <t>Comprehensive Gateway Security Suite Bundle for the TZ 105 Series (1 Yr)</t>
  </si>
  <si>
    <t>Comprehensive Gateway Security Suite Bundle for the TZ 105 Series (2 Yr)</t>
  </si>
  <si>
    <t>Comprehensive Gateway Security Suite Bundle for the TZ 105 Series (3 Yr)</t>
  </si>
  <si>
    <t>Gateway Anti-Malware, Intrusion Prevention and Application Control for the TZ 105 Series (1 Yr)</t>
  </si>
  <si>
    <t>Gateway Anti-Malware, Intrusion Prevention and Application Control for the TZ 105 Series (2 Yr)</t>
  </si>
  <si>
    <t>Gateway Anti-Malware, Intrusion Prevention and Application Control for the TZ 105 Series (3 Yr)</t>
  </si>
  <si>
    <t>Content Filtering Service Premium Business Edition for TZ 105 Series (1 Yr)</t>
  </si>
  <si>
    <t>Content Filtering Service Premium Business Edition for TZ 105 Series (2 Yr)</t>
  </si>
  <si>
    <t>Content Filtering Service Premium Business Edition for TZ 105 Series (3 Yr)</t>
  </si>
  <si>
    <t>Dynamic Support 8x5 for the TZ 105 Series (1 Yr)</t>
  </si>
  <si>
    <t>Dynamic Support 8x5 for the TZ 105 Series (2 Yr)</t>
  </si>
  <si>
    <t>Dynamic Support 8x5 for the TZ 105 Series (3 Yr)</t>
  </si>
  <si>
    <t>Dynamic Support 24x7 for the TZ 105 Series (1 Yr)</t>
  </si>
  <si>
    <t>Dynamic Support 24x7 for the TZ 105 Series (2 Yr)</t>
  </si>
  <si>
    <t>Dynamic Support 24x7 for the TZ 105 Series (3 Yr)</t>
  </si>
  <si>
    <t>Comprehensive Anti-Spam Service for TZ 105 (1 Yr)</t>
  </si>
  <si>
    <t>Comprehensive Anti-Spam Service for TZ 105 (2 Yr)</t>
  </si>
  <si>
    <t>Comprehensive Anti-Spam Service for TZ 105 (3 Yr)</t>
  </si>
  <si>
    <t>Must be paired with a standard NSA E8500.</t>
  </si>
  <si>
    <t>E-Class support required</t>
  </si>
  <si>
    <t>NSA E8500 Appliance with 1 year of Comprehensive Gateway Security Suite with 24x7 Support</t>
  </si>
  <si>
    <t>NSA E8500 Appliance with 1 year of 24x7 E-Class Support and Firmware updates</t>
  </si>
  <si>
    <t>NSA 250M Appliance</t>
  </si>
  <si>
    <t>NSA 250M Wireless-N Appliance</t>
  </si>
  <si>
    <t>NSA 250M Appliance with 1 year of Comprehensive Gateway Security Suite with 24x7 Support</t>
  </si>
  <si>
    <t>NSA 250M Wireless-N Appliance with 1 year of Comprehensive Gateway Security Suite with 24x7 Support</t>
  </si>
  <si>
    <t>Must be paired with a regular NSA 250M appliance</t>
  </si>
  <si>
    <t>NSA 250M Appliance with 1 year of 8x5 Support and Firmware updates</t>
  </si>
  <si>
    <t>NSA 250M Wireless-N Appliance with 1 year of 8x5 Support and Firmware updates</t>
  </si>
  <si>
    <t>NSA 220 Appliance</t>
  </si>
  <si>
    <t>NSA 220 Wireless-N Appliance</t>
  </si>
  <si>
    <t>NSA 220 Appliance with 1 year of Comprehensive Gateway Security Suite with 24x7 Support</t>
  </si>
  <si>
    <t>NSA 220 Wireless-N Appliance with 1 year of Comprehensive Gateway Security Suite with 24x7 Support</t>
  </si>
  <si>
    <t>Must be paired with a regular NSA 220 appliance</t>
  </si>
  <si>
    <t>NSA 220 Appliance with 1 year of 8x5 Support and Firmware updates</t>
  </si>
  <si>
    <t>NSA 220 Wireless-N Appliance with 1 year of 8x5 Support and Firmware updates</t>
  </si>
  <si>
    <t>TZ 215 Wireless-N Appliance with 1 year of Comprehensive Gateway Security Suite with 24x7 Support</t>
  </si>
  <si>
    <t>TZ 215 Appliance with 1 year of Comprehensive Gateway Security Suite with 24x7 Support</t>
  </si>
  <si>
    <t>TZ 215 Wireless-N Appliance</t>
  </si>
  <si>
    <t>TZ 215 Appliance</t>
  </si>
  <si>
    <t>01-SSC-6596</t>
  </si>
  <si>
    <t>Dell SonicWALL SRA 4600 Base Appliance with 25 User License</t>
  </si>
  <si>
    <t>01-SSC-7118</t>
  </si>
  <si>
    <t>Dell SonicWALL SRA 4600 Add 10 User</t>
  </si>
  <si>
    <t>01-SSC-7119</t>
  </si>
  <si>
    <t>Dell SonicWALL SRA 4600 Add 25 User</t>
  </si>
  <si>
    <t>01-SSC-7120</t>
  </si>
  <si>
    <t>Dell SonicWALL SRA 4600 Add 100 User</t>
  </si>
  <si>
    <t>01-SSC-7121</t>
  </si>
  <si>
    <t xml:space="preserve">Dell SonicWALL SRA 4600 10 Day 250-User Spike License                                             </t>
  </si>
  <si>
    <t>01-SSC-7122</t>
  </si>
  <si>
    <t xml:space="preserve">Dell SonicWALL SRA 4600 10 Day 500-User Spike License                                                                                                                     </t>
  </si>
  <si>
    <t>01-SSC-7123</t>
  </si>
  <si>
    <t>Dell SonicWALL SRA 4600 Dynamic Support 24x7 For Up To 100 User (1 YR)</t>
  </si>
  <si>
    <t>01-SSC-7124</t>
  </si>
  <si>
    <t>Dell SonicWALL SRA 4600 Dynamic Support 24x7 For Up To 100 User (2 YR)</t>
  </si>
  <si>
    <t>01-SSC-7125</t>
  </si>
  <si>
    <t>Dell SonicWALL SRA 4600 Dynamic Support 24x7 For Up To 100 User (3 YR)</t>
  </si>
  <si>
    <t>01-SSC-7126</t>
  </si>
  <si>
    <t>Dell SonicWALL SRA 4600 Dynamic Support 8x5 For Up To 100 User (1 YR)</t>
  </si>
  <si>
    <t>01-SSC-7127</t>
  </si>
  <si>
    <t>Dell SonicWALL SRA 4600 Dynamic Support 8x5 For Up To 100 User (2 YR)</t>
  </si>
  <si>
    <t>01-SSC-7128</t>
  </si>
  <si>
    <t>Dell SonicWALL SRA 4600 Dynamic Support 8x5 For Up To 100 User (3 YR)</t>
  </si>
  <si>
    <t>01-SSC-7129</t>
  </si>
  <si>
    <t>Dell SonicWALL SRA 4600 Dynamic Support 24x7 For 101 To 500 User (1 YR)</t>
  </si>
  <si>
    <t>01-SSC-7130</t>
  </si>
  <si>
    <t>Dell SonicWALL SRA 4600 Dynamic Support 24x7 For 101 To 500 User (2 YR)</t>
  </si>
  <si>
    <t>01-SSC-7131</t>
  </si>
  <si>
    <t>Dell SonicWALL SRA 4600 Dynamic Support 24x7 For 101 To 500 User (3 YR)</t>
  </si>
  <si>
    <t>01-SSC-7132</t>
  </si>
  <si>
    <t>Dell SonicWALL SRA 4600 Dynamic Support 8x5 For 101 To 500 User (1 YR)</t>
  </si>
  <si>
    <t>01-SSC-7133</t>
  </si>
  <si>
    <t>Dell SonicWALL SRA 4600 Dynamic Support 8x5 For 101 To 500 User (2 YR)</t>
  </si>
  <si>
    <t>01-SSC-7134</t>
  </si>
  <si>
    <t>Dell SonicWALL SRA 4600 Dynamic Support 8x5 For 101 To 500 User (3 YR)</t>
  </si>
  <si>
    <t>01-SSC-7135</t>
  </si>
  <si>
    <t>Dell SonicWALL SRA 4600 Add-On Web Application Firewall (1 Yr)</t>
  </si>
  <si>
    <t>01-SSC-7136</t>
  </si>
  <si>
    <t>Dell SonicWALL SRA 4600 Add-On Web Application Firewall (2 Yr)</t>
  </si>
  <si>
    <t>01-SSC-7137</t>
  </si>
  <si>
    <t>Dell SonicWALL SRA 4600 Add-On Web Application Firewall (3 Yr)</t>
  </si>
  <si>
    <t>01-SSC-6594</t>
  </si>
  <si>
    <t>Dell SonicWALL SRA 1600 Base Appliance with 5 User License</t>
  </si>
  <si>
    <t>01-SSC-7138</t>
  </si>
  <si>
    <t>Dell SonicWALL SRA 1600 Add 5 Concurrent User</t>
  </si>
  <si>
    <t>01-SSC-7139</t>
  </si>
  <si>
    <t>Dell SonicWALL SRA 1600 Add 10 Concurrent User</t>
  </si>
  <si>
    <t>01-SSC-7140</t>
  </si>
  <si>
    <t xml:space="preserve">Dell SonicWALL SRA 1600 10 Day 50-User Spike License                                                </t>
  </si>
  <si>
    <t>01-SSC-7141</t>
  </si>
  <si>
    <t>Dell SonicWALL SRA 1600 Dynamic Support 24x7 For Up To 25 User (1 Yr)</t>
  </si>
  <si>
    <t>01-SSC-7142</t>
  </si>
  <si>
    <t>Dell SonicWALL SRA 1600 Dynamic Support 24x7 For Up To 25 User (2 Yr)</t>
  </si>
  <si>
    <t>01-SSC-7143</t>
  </si>
  <si>
    <t>Dell SonicWALL SRA 1600 Dynamic Support 24x7 For Up To 25 User  (3 Yr)</t>
  </si>
  <si>
    <t>01-SSC-7144</t>
  </si>
  <si>
    <t>Dell SonicWALL SRA 1600 Dynamic Support 8x5 For Up To 25 User (1 Yr)</t>
  </si>
  <si>
    <t>01-SSC-7145</t>
  </si>
  <si>
    <t>Dell SonicWALL SRA 1600 Dynamic Support 8x5 For Up To 25 User (2 Yr)</t>
  </si>
  <si>
    <t>01-SSC-7146</t>
  </si>
  <si>
    <t>Dell SonicWALL SRA 1600 Dynamic Support 8x5 For Up To 25 User (3 Yr)</t>
  </si>
  <si>
    <t>01-SSC-7147</t>
  </si>
  <si>
    <t>Dell SonicWALL SRA 1600 Dynamic Support 24x7 For Up To 50 User (1 Yr)</t>
  </si>
  <si>
    <t>01-SSC-7148</t>
  </si>
  <si>
    <t>Dell SonicWALL SRA 1600 Dynamic Support 24x7 For Up To 50 User (2 Yr)</t>
  </si>
  <si>
    <t>01-SSC-7149</t>
  </si>
  <si>
    <t>Dell SonicWALL SRA 1600 Dynamic Support 24x7 For Up To 50 User  (3 Yr)</t>
  </si>
  <si>
    <t>01-SSC-7150</t>
  </si>
  <si>
    <t>Dell SonicWALL SRA 1600 Dynamic Support 8x5 For Up To 50 User (1 Yr)</t>
  </si>
  <si>
    <t>01-SSC-7151</t>
  </si>
  <si>
    <t>Dell SonicWALL SRA 1600 Dynamic Support 8x5 For Up To 50 User (2 Yr)</t>
  </si>
  <si>
    <t>01-SSC-7152</t>
  </si>
  <si>
    <t>Dell SonicWALL SRA 1600 Dynamic Support 8x5 For Up To 50 User (3 Yr)</t>
  </si>
  <si>
    <t>01-SSC-7153</t>
  </si>
  <si>
    <t>Dell SonicWALL SRA 1600 Web Application Firewall (1 Yr)</t>
  </si>
  <si>
    <t>01-SSC-7154</t>
  </si>
  <si>
    <t>Dell SonicWALL SRA 1600 Web Application Firewall (2 Yr)</t>
  </si>
  <si>
    <t>01-SSC-7155</t>
  </si>
  <si>
    <t>Dell SonicWALL SRA 1600 Web Application Firewall (3 Yr)</t>
  </si>
  <si>
    <t>01-SSC-8900</t>
  </si>
  <si>
    <t>01-SSC-8901</t>
  </si>
  <si>
    <t>01-SSC-8902</t>
  </si>
  <si>
    <t>01-SSC-8903</t>
  </si>
  <si>
    <t>01-SSC-8904</t>
  </si>
  <si>
    <t>01-SSC-8905</t>
  </si>
  <si>
    <t>01-SSC-8906</t>
  </si>
  <si>
    <t>01-SSC-8907</t>
  </si>
  <si>
    <t>01-SSC-8908</t>
  </si>
  <si>
    <t>01-SSC-8909</t>
  </si>
  <si>
    <t>01-SSC-8910</t>
  </si>
  <si>
    <t>01-SSC-8911</t>
  </si>
  <si>
    <t>01-SSC-8912</t>
  </si>
  <si>
    <t>01-SSC-8913</t>
  </si>
  <si>
    <t>01-SSC-8914</t>
  </si>
  <si>
    <t>01-SSC-8915</t>
  </si>
  <si>
    <t>01-SSC-8916</t>
  </si>
  <si>
    <t>01-SSC-8917</t>
  </si>
  <si>
    <t>01-SSC-8918</t>
  </si>
  <si>
    <t>01-SSC-8919</t>
  </si>
  <si>
    <t>01-SSC-8920</t>
  </si>
  <si>
    <t>01-SSC-8921</t>
  </si>
  <si>
    <t>01-SSC-8922</t>
  </si>
  <si>
    <t>01-SSC-8923</t>
  </si>
  <si>
    <t>01-SSC-8924</t>
  </si>
  <si>
    <t>01-SSC-8925</t>
  </si>
  <si>
    <t>01-SSC-8926</t>
  </si>
  <si>
    <t>01-SSC-8927</t>
  </si>
  <si>
    <t>01-SSC-8928</t>
  </si>
  <si>
    <t>01-SSC-8929</t>
  </si>
  <si>
    <t>SonicWALL Hosted Email Security and Dynamic Support 24x7 - 10 Users (1 Year)</t>
  </si>
  <si>
    <t>SonicWALL Hosted Email Security and Dynamic Support 24x7 - 10 Users (2 Years)</t>
  </si>
  <si>
    <t>SonicWALL Hosted Email Security and Dynamic Support 24x7 - 10 Users (3 Years)</t>
  </si>
  <si>
    <t>SonicWALL Hosted Email Security and Dynamic Support 24x7 - 25 Users (1 Year)</t>
  </si>
  <si>
    <t>SonicWALL Hosted Email Security and Dynamic Support 24x7 - 25 Users (2 Years)</t>
  </si>
  <si>
    <t>SonicWALL Hosted Email Security and Dynamic Support 24x7 - 25 Users (3 Years)</t>
  </si>
  <si>
    <t>SonicWALL Hosted Email Security and Dynamic Support 24x7 - 50 Users (1 Year)</t>
  </si>
  <si>
    <t>SonicWALL Hosted Email Security and Dynamic Support 24x7 - 50 Users (2 Years)</t>
  </si>
  <si>
    <t>SonicWALL Hosted Email Security and Dynamic Support 24x7 - 50 Users (3 Years)</t>
  </si>
  <si>
    <t>SonicWALL Hosted Email Security and Dynamic Support 24x7 - 100 Users (1 Year)</t>
  </si>
  <si>
    <t>SonicWALL Hosted Email Security and Dynamic Support 24x7 - 100 Users (2 Years)</t>
  </si>
  <si>
    <t>SonicWALL Hosted Email Security and Dynamic Support 24x7 - 100 Users (3 Years)</t>
  </si>
  <si>
    <t>SonicWALL Hosted Email Security and Dynamic Support 24x7 - 250 Users (1 Year)</t>
  </si>
  <si>
    <t>SonicWALL Hosted Email Security and Dynamic Support 24x7 - 250 Users (2 Years)</t>
  </si>
  <si>
    <t>SonicWALL Hosted Email Security and Dynamic Support 24x7 - 250 Users (3 Years)</t>
  </si>
  <si>
    <t>SonicWALL Hosted Email Security and Dynamic Support 24x7 - 500 Users (1 Year)</t>
  </si>
  <si>
    <t>SonicWALL Hosted Email Security and Dynamic Support 24x7 - 500 Users (2 Years)</t>
  </si>
  <si>
    <t>SonicWALL Hosted Email Security and Dynamic Support 24x7 - 500 Users (3 Years)</t>
  </si>
  <si>
    <t>SonicWALL Hosted Email Security and Dynamic Support 24x7 - 750 Users (1 Year)</t>
  </si>
  <si>
    <t>SonicWALL Hosted Email Security and Dynamic Support 24x7 - 750 Users (2 Years)</t>
  </si>
  <si>
    <t>SonicWALL Hosted Email Security and Dynamic Support 24x7 - 750 Users (3 Years)</t>
  </si>
  <si>
    <t>SonicWALL Hosted Email Security and Dynamic Support 24x7 - 1000 Users (1 Year)</t>
  </si>
  <si>
    <t>SonicWALL Hosted Email Security and Dynamic Support 24x7 - 1000 Users (2 Years)</t>
  </si>
  <si>
    <t>SonicWALL Hosted Email Security and Dynamic Support 24x7 - 1000 Users (3 Years)</t>
  </si>
  <si>
    <t xml:space="preserve">Network Security Basic Administrator Training - 2-Day Instructor-Led Class - 1 Seat </t>
  </si>
  <si>
    <t>Network Security Basic Administration "Test-Out" Certification Exam</t>
  </si>
  <si>
    <t>Dell SonicWALL SRA 4600 Base appliance with 25 User License</t>
  </si>
  <si>
    <t>Dell SonicWALL SRA 4600 Add 10 Users</t>
  </si>
  <si>
    <t>Dell SonicWALL SRA 4600 Add 25 Users</t>
  </si>
  <si>
    <t>Dell SonicWALL SRA 4600 Add 100 Users</t>
  </si>
  <si>
    <t>Dell SonicWALL SRA 4600 Dynamic Support 24x7 for Up to 100 User (1 Yr)</t>
  </si>
  <si>
    <t>Dell SonicWALL SRA 4600 Dynamic Support 24x7 for Up To 100 User (2 Yr)</t>
  </si>
  <si>
    <t>Dell SonicWALL SRA 4600 Dynamic Support 24x7 for Up To 100 User (3 Yr)</t>
  </si>
  <si>
    <t>Dell SonicWALL SRA 4600 Dynamic Support 8x5 for Up To 100 User (1 Yr)</t>
  </si>
  <si>
    <t>Dell SonicWALL SRA 4600 Dynamic Support 8x5 for Up To 100 User (2 Yr)</t>
  </si>
  <si>
    <t>Dell SonicWALL SRA 4600 Dynamic Support 8x5 for Up To 100 User (3 Yr)</t>
  </si>
  <si>
    <t>Dell SonicWALL SRA 4600 Dynamic Support 24x7 for 101 To 500 User (1 Yr)</t>
  </si>
  <si>
    <t>Dell SonicWALL SRA 4600 Dynamic Support 24x7 for 101 To 500 User (2 Yr)</t>
  </si>
  <si>
    <t>Dell SonicWALL SRA 4600 Dynamic Support 24x7 for 101 To 500 User (3 Yr)</t>
  </si>
  <si>
    <t>Dell SonicWALL SRA 4600 Dynamic Support 8x5 for 101 To 500 User (1 YR)</t>
  </si>
  <si>
    <t>Dell SonicWALL SRA 4600 Dynamic Support 8x5 for 101 To 500 User (2 Yr)</t>
  </si>
  <si>
    <t>Dell SonicWALL SRA 4600 Dynamic Support 8x5 for 101 To 500 User (3 Yr)</t>
  </si>
  <si>
    <t>DELL SonicWALL SRA 4600</t>
  </si>
  <si>
    <t>SRA 4600</t>
  </si>
  <si>
    <t>DELL SonicWALL SRA 1600</t>
  </si>
  <si>
    <t>Dell SonicWALL SRA 1600 Dynamic Support 24x7 for Up To 25 User (1 Yr)</t>
  </si>
  <si>
    <t>Dell SonicWALL SRA 1600 Dynamic Support 24x7 for Up To 25 User (2 Yr)</t>
  </si>
  <si>
    <t>Dell SonicWALL SRA 1600 Dynamic Support 24x7 for Up To 25 User  (3 Yr)</t>
  </si>
  <si>
    <t>Dell SonicWALL SRA 1600 Dynamic Support 8x5 for Up To 25 User (1 Yr)</t>
  </si>
  <si>
    <t>Dell SonicWALL SRA 1600 Dynamic Support 8x5 for Up To 25 User (2 Yr)</t>
  </si>
  <si>
    <t>Dell SonicWALL SRA 1600 Dynamic Support 8x5 for Up To 25 User (3 Yr)</t>
  </si>
  <si>
    <t>Dell SonicWALL SRA 1600 Dynamic Support 24x7 for Up To 50 User (1 Yr)</t>
  </si>
  <si>
    <t>Dell SonicWALL SRA 1600 Dynamic Support 24x7 for Up To 50 User (2 Yr)</t>
  </si>
  <si>
    <t>Dell SonicWALL SRA 1600 Dynamic Support 24x7 for Up To 50 User  (3 Yr)</t>
  </si>
  <si>
    <t>Dell SonicWALL SRA 1600 Dynamic Support 8x5 for Up To 50 User (1 Yr)</t>
  </si>
  <si>
    <t>Dell SonicWALL SRA 1600 Dynamic Support 8x5 for Up To 50 User (2 Yr)</t>
  </si>
  <si>
    <t>Dell SonicWALL SRA 1600 Dynamic Support 8x5 for Up To 50 User (3 Yr)</t>
  </si>
  <si>
    <t>SRA 1600</t>
  </si>
  <si>
    <t>01-SSC-6942</t>
  </si>
  <si>
    <t>01-SSC-6944</t>
  </si>
  <si>
    <t>SonicWALL TZ 105 Wireless-N</t>
  </si>
  <si>
    <t>SonicWALL Analyzer Reporting Software For The SRA 1600, 1200, SRA Virtual Appliance, SSL-VPN 200</t>
  </si>
  <si>
    <t>SonicWALL Analyzer Reporting Software For The SRA 4600, 4200, SSL-VPN 2000, SSL-VPN 4000</t>
  </si>
  <si>
    <t>01-SSC-7089</t>
  </si>
  <si>
    <t>01-SSC-2906</t>
  </si>
  <si>
    <t>SonicWALL Scrutinizer with Flow Analytics Module Software License For Up To 250 Nodes (includes one year of 24x7 Software Support)</t>
  </si>
  <si>
    <t>01-SSC-2907</t>
  </si>
  <si>
    <t>SonicWALL Scrutinizer with Flow Analytics Module Software License For Up To 500 Nodes (includes one year of 24x7 Software Support)</t>
  </si>
  <si>
    <t>01-SSC-3443</t>
  </si>
  <si>
    <t>SonicWALL Scrutinizer Virtual Appliance with Flow Analytics Module Software License For Up To 5 Nodes (includes one year of 24x7 Software Support)</t>
  </si>
  <si>
    <t>01-SSC-3765</t>
  </si>
  <si>
    <t>SonicWALL Scrutinizer Virtual Appliance with Flow Analytics Module Software License For Up To 25 Nodes (includes one year of 24x7 Software Support)</t>
  </si>
  <si>
    <t>01-SSC-3766</t>
  </si>
  <si>
    <t>SonicWALL Scrutinizer Virtual Appliance with Flow Analytics Module Software License For Up To 50 Nodes (includes one year of 24x7 Software Support)</t>
  </si>
  <si>
    <t>01-SSC-3767</t>
  </si>
  <si>
    <t>SonicWALL Scrutinizer Virtual Appliance with Flow Analytics Module Software License For Up To 100 Nodes (includes one year of 24x7 Software Support)</t>
  </si>
  <si>
    <t>01-SSC-3768</t>
  </si>
  <si>
    <t>SonicWALL Scrutinizer Virtual Appliance with Flow Analytics Module Software License For Up To 150 Nodes (includes one year of 24x7 Software Support)</t>
  </si>
  <si>
    <t>01-SSC-3769</t>
  </si>
  <si>
    <t>SonicWALL Scrutinizer Virtual Appliance with Flow Analytics Module Software License For Up To 250 Nodes (includes one year of 24x7 Software Support)</t>
  </si>
  <si>
    <t>01-SSC-3770</t>
  </si>
  <si>
    <t>SonicWALL Scrutinizer Virtual Appliance with Flow Analytics Module Software License For Up To 500 Nodes (includes one year of 24x7 Software Support)</t>
  </si>
  <si>
    <t>01-SSC-3771</t>
  </si>
  <si>
    <t>SonicWALL Scrutinizer Virtual Appliance with Flow Analytics Module Software License For Up To 1000 Nodes (includes one year of 24x7 Software Support)</t>
  </si>
  <si>
    <t>01-SSC-3772</t>
  </si>
  <si>
    <t>SonicWALL Scrutinizer Virtual Appliance with Flow Analytics Module Software License For Up To 2500 Nodes (includes one year of 24x7 Software Support)</t>
  </si>
  <si>
    <t>01-SSC-3773</t>
  </si>
  <si>
    <t>SonicWALL Scrutinizer Advanced Reporting Module software license For Up To 5 Nodes (includes one year of 24x7 Software Support)</t>
  </si>
  <si>
    <t>01-SSC-3774</t>
  </si>
  <si>
    <t>SonicWALL Scrutinizer Advanced Reporting Module software license For Up To 25 Nodes (includes one year of 24x7 Software Support)</t>
  </si>
  <si>
    <t>01-SSC-3775</t>
  </si>
  <si>
    <t>SonicWALL Scrutinizer Advanced Reporting Module software license For Up To 50 Nodes (includes one year of 24x7 Software Support)</t>
  </si>
  <si>
    <t>01-SSC-3776</t>
  </si>
  <si>
    <t>SonicWALL Scrutinizer Advanced Reporting Module software license For Up To 100 Nodes (includes one year of 24x7 Software Support)</t>
  </si>
  <si>
    <t>01-SSC-3777</t>
  </si>
  <si>
    <t>SonicWALL Scrutinizer Advanced Reporting Module software license For Up To 150 Nodes (includes one year of 24x7 Software Support)</t>
  </si>
  <si>
    <t>01-SSC-3778</t>
  </si>
  <si>
    <t>SonicWALL Scrutinizer Advanced Reporting Module software license For Up To 250 Nodes (includes one year of 24x7 Software Support)</t>
  </si>
  <si>
    <t>01-SSC-3779</t>
  </si>
  <si>
    <t>SonicWALL Scrutinizer Advanced Reporting Module software license For Up To 500 Nodes (includes one year of 24x7 Software Support)</t>
  </si>
  <si>
    <t>01-SSC-3780</t>
  </si>
  <si>
    <t>SonicWALL Scrutinizer Advanced Reporting Module software license For Up To 1000 Nodes (includes one year of 24x7 Software Support)</t>
  </si>
  <si>
    <t>01-SSC-3781</t>
  </si>
  <si>
    <t>SonicWALL Scrutinizer Advanced Reporting Module software license For Up To 2500 Nodes (includes one year of 24x7 Software Support)</t>
  </si>
  <si>
    <t>01-SSC-3782</t>
  </si>
  <si>
    <t>SonicWALL Scrutinizer Multi-Tenancy Module software license For Up To 5 Nodes (includes one year of 24x7 Software Support)</t>
  </si>
  <si>
    <t>01-SSC-3783</t>
  </si>
  <si>
    <t>SonicWALL Scrutinizer Multi-Tenancy Module software license For Up To 25 Nodes (includes one year of 24x7 Software Support)</t>
  </si>
  <si>
    <t>01-SSC-3784</t>
  </si>
  <si>
    <t>SonicWALL Scrutinizer Multi-Tenancy Module software license For Up To 50 Nodes (includes one year of 24x7 Software Support)</t>
  </si>
  <si>
    <t>01-SSC-3785</t>
  </si>
  <si>
    <t>SonicWALL Scrutinizer Multi-Tenancy Module software license For Up To 100 Nodes (includes one year of 24x7 Software Support)</t>
  </si>
  <si>
    <t>01-SSC-3786</t>
  </si>
  <si>
    <t>SonicWALL Scrutinizer Multi-Tenancy Module software license For Up To 150 Nodes (includes one year of 24x7 Software Support)</t>
  </si>
  <si>
    <t>01-SSC-3787</t>
  </si>
  <si>
    <t>SonicWALL Scrutinizer Multi-Tenancy Module software license For Up To 250 Nodes (includes one year of 24x7 Software Support)</t>
  </si>
  <si>
    <t>01-SSC-3788</t>
  </si>
  <si>
    <t>SonicWALL Scrutinizer Multi-Tenancy Module software license For Up To 500 Nodes (includes one year of 24x7 Software Support)</t>
  </si>
  <si>
    <t>01-SSC-3789</t>
  </si>
  <si>
    <t>SonicWALL Scrutinizer Multi-Tenancy Module software license For Up To 1000 Nodes (includes one year of 24x7 Software Support)</t>
  </si>
  <si>
    <t>01-SSC-3790</t>
  </si>
  <si>
    <t>SonicWALL Scrutinizer Multi-Tenancy Module software license For Up To 2500 Nodes (includes one year of 24x7 Software Support)</t>
  </si>
  <si>
    <t>01-SSC-3791</t>
  </si>
  <si>
    <t>01-SSC-3792</t>
  </si>
  <si>
    <t>01-SSC-3793</t>
  </si>
  <si>
    <t>01-SSC-3794</t>
  </si>
  <si>
    <t>01-SSC-3795</t>
  </si>
  <si>
    <t>01-SSC-3796</t>
  </si>
  <si>
    <t>SonicWALL Scrutinizer Virtual Appliance with Flow Analytics Module software upgrade from 5 to 25 Nodes</t>
  </si>
  <si>
    <t>01-SSC-3797</t>
  </si>
  <si>
    <t>SonicWALL Scrutinizer Virtual Appliance with Flow Analytics Module software upgrade from 5 to 50 Nodes</t>
  </si>
  <si>
    <t>01-SSC-3798</t>
  </si>
  <si>
    <t>SonicWALL Scrutinizer Virtual Appliance with Flow Analytics Module software upgrade from 5 to 100 Nodes</t>
  </si>
  <si>
    <t>01-SSC-3799</t>
  </si>
  <si>
    <t>SonicWALL Scrutinizer Virtual Appliance with Flow Analytics Module software upgrade from 5 to 150 Nodes</t>
  </si>
  <si>
    <t>01-SSC-3890</t>
  </si>
  <si>
    <t>SonicWALL Scrutinizer Virtual Appliance with Flow Analytics Module software upgrade from 5 to 250 Nodes</t>
  </si>
  <si>
    <t>01-SSC-3891</t>
  </si>
  <si>
    <t>SonicWALL Scrutinizer Virtual Appliance with Flow Analytics Module software upgrade from 25 to 50 Nodes</t>
  </si>
  <si>
    <t>01-SSC-3892</t>
  </si>
  <si>
    <t>SonicWALL Scrutinizer Virtual Appliance with Flow Analytics Module software upgrade from 25 to 100 Nodes</t>
  </si>
  <si>
    <t>01-SSC-3893</t>
  </si>
  <si>
    <t>SonicWALL Scrutinizer Virtual Appliance with Flow Analytics Module software upgrade from 25 to 150 Nodes</t>
  </si>
  <si>
    <t>01-SSC-3894</t>
  </si>
  <si>
    <t>SonicWALL Scrutinizer Virtual Appliance with Flow Analytics Module software upgrade from 25 to 250 Nodes</t>
  </si>
  <si>
    <t>01-SSC-3895</t>
  </si>
  <si>
    <t>SonicWALL Scrutinizer Virtual Appliance with Flow Analytics Module software upgrade from 50 to 100 Nodes</t>
  </si>
  <si>
    <t>01-SSC-3896</t>
  </si>
  <si>
    <t>SonicWALL Scrutinizer Virtual Appliance with Flow Analytics Module software upgrade from 50 to 150 Nodes</t>
  </si>
  <si>
    <t>01-SSC-3897</t>
  </si>
  <si>
    <t>SonicWALL Scrutinizer Virtual Appliance with Flow Analytics Module software upgrade from 50 to 250 Nodes</t>
  </si>
  <si>
    <t>01-SSC-3898</t>
  </si>
  <si>
    <t>SonicWALL Scrutinizer Virtual Appliance with Flow Analytics Module software upgrade from 100 to 150 Nodes</t>
  </si>
  <si>
    <t>01-SSC-3899</t>
  </si>
  <si>
    <t>SonicWALL Scrutinizer Virtual Appliance with Flow Analytics Module software upgrade from 100 to 250 Nodes</t>
  </si>
  <si>
    <t>01-SSC-3900</t>
  </si>
  <si>
    <t>SonicWALL Scrutinizer Virtual Appliance with Flow Analytics Module software upgrade from 150 to 250 Nodes</t>
  </si>
  <si>
    <t>01-SSC-3901</t>
  </si>
  <si>
    <t>SonicWALL Scrutinizer Advanced Reporting Module software upgrade from 5 to 25 Nodes</t>
  </si>
  <si>
    <t>01-SSC-3902</t>
  </si>
  <si>
    <t>SonicWALL Scrutinizer Advanced Reporting Module software upgrade from 5 to 50 Nodes</t>
  </si>
  <si>
    <t>01-SSC-3903</t>
  </si>
  <si>
    <t>SonicWALL Scrutinizer Advanced Reporting Module software upgrade from 5 to 100 Nodes</t>
  </si>
  <si>
    <t>01-SSC-3904</t>
  </si>
  <si>
    <t>SonicWALL Scrutinizer Advanced Reporting Module software upgrade from 5 to 150 Nodes</t>
  </si>
  <si>
    <t>01-SSC-3905</t>
  </si>
  <si>
    <t>SonicWALL Scrutinizer Advanced Reporting Module software upgrade from 5 to 250 Nodes</t>
  </si>
  <si>
    <t>01-SSC-3906</t>
  </si>
  <si>
    <t>SonicWALL Scrutinizer Advanced Reporting Module software upgrade from 25 to 50 Nodes</t>
  </si>
  <si>
    <t>01-SSC-3907</t>
  </si>
  <si>
    <t>SonicWALL Scrutinizer Advanced Reporting Module software upgrade from 25 to 100 Nodes</t>
  </si>
  <si>
    <t>01-SSC-3908</t>
  </si>
  <si>
    <t>SonicWALL Scrutinizer Advanced Reporting Module software upgrade from 25 to 150 Nodes</t>
  </si>
  <si>
    <t>01-SSC-3909</t>
  </si>
  <si>
    <t>SonicWALL Scrutinizer Advanced Reporting Module software upgrade from 25 to 250 Nodes</t>
  </si>
  <si>
    <t>01-SSC-3910</t>
  </si>
  <si>
    <t>SonicWALL Scrutinizer Advanced Reporting Module software upgrade from 50 to 100 Nodes</t>
  </si>
  <si>
    <t>01-SSC-3911</t>
  </si>
  <si>
    <t>SonicWALL Scrutinizer Advanced Reporting Module software upgrade from 50 to 150 Nodes</t>
  </si>
  <si>
    <t>01-SSC-3912</t>
  </si>
  <si>
    <t>SonicWALL Scrutinizer Advanced Reporting Module software upgrade from 50 to 250 Nodes</t>
  </si>
  <si>
    <t>01-SSC-3913</t>
  </si>
  <si>
    <t>SonicWALL Scrutinizer Advanced Reporting Module software upgrade from 100 to 150 Nodes</t>
  </si>
  <si>
    <t>01-SSC-3914</t>
  </si>
  <si>
    <t>SonicWALL Scrutinizer Advanced Reporting Module software upgrade from 100 to 250 Nodes</t>
  </si>
  <si>
    <t>01-SSC-3915</t>
  </si>
  <si>
    <t>SonicWALL Scrutinizer Advanced Reporting Module software upgrade from 150 to 250 Nodes</t>
  </si>
  <si>
    <t>01-SSC-3916</t>
  </si>
  <si>
    <t>SonicWALL Scrutinizer Multi-Tenancy Module software upgrade from 5 to 25 Nodes</t>
  </si>
  <si>
    <t>01-SSC-3917</t>
  </si>
  <si>
    <t>SonicWALL Scrutinizer Multi-Tenancy Module software upgrade from 5 to 50 Nodes</t>
  </si>
  <si>
    <t>01-SSC-3918</t>
  </si>
  <si>
    <t>SonicWALL Scrutinizer Multi-Tenancy Module software upgrade from 5 to 100 Nodes</t>
  </si>
  <si>
    <t>01-SSC-3919</t>
  </si>
  <si>
    <t>SonicWALL Scrutinizer Multi-Tenancy Module software upgrade from 5 to 150 Nodes</t>
  </si>
  <si>
    <t>01-SSC-3920</t>
  </si>
  <si>
    <t>SonicWALL Scrutinizer Multi-Tenancy Module software upgrade from 5 to 250 Nodes</t>
  </si>
  <si>
    <t>01-SSC-3921</t>
  </si>
  <si>
    <t>SonicWALL Scrutinizer Multi-Tenancy Module software upgrade from 25 to 50 Nodes</t>
  </si>
  <si>
    <t>01-SSC-3922</t>
  </si>
  <si>
    <t>SonicWALL Scrutinizer Multi-Tenancy Module software upgrade from 25 to 100 Nodes</t>
  </si>
  <si>
    <t>01-SSC-3923</t>
  </si>
  <si>
    <t>SonicWALL Scrutinizer Multi-Tenancy Module software upgrade from 25 to 150 Nodes</t>
  </si>
  <si>
    <t>01-SSC-3924</t>
  </si>
  <si>
    <t>SonicWALL Scrutinizer Multi-Tenancy Module software upgrade from 25 to 250 Nodes</t>
  </si>
  <si>
    <t>01-SSC-3925</t>
  </si>
  <si>
    <t>SonicWALL Scrutinizer Multi-Tenancy Module software upgrade from 50 to 100 Nodes</t>
  </si>
  <si>
    <t>01-SSC-3926</t>
  </si>
  <si>
    <t>SonicWALL Scrutinizer Multi-Tenancy Module software upgrade from 50 to 150 Nodes</t>
  </si>
  <si>
    <t>01-SSC-3927</t>
  </si>
  <si>
    <t>SonicWALL Scrutinizer Multi-Tenancy Module software upgrade from 50 to 250 Nodes</t>
  </si>
  <si>
    <t>01-SSC-3928</t>
  </si>
  <si>
    <t>SonicWALL Scrutinizer Multi-Tenancy Module software upgrade from 100 to 150 Nodes</t>
  </si>
  <si>
    <t>01-SSC-3929</t>
  </si>
  <si>
    <t>SonicWALL Scrutinizer Multi-Tenancy Module software upgrade from 100 to 250 Nodes</t>
  </si>
  <si>
    <t>01-SSC-3930</t>
  </si>
  <si>
    <t>SonicWALL Scrutinizer Multi-Tenancy Module software upgrade from 150 to 250 Nodes</t>
  </si>
  <si>
    <t>01-SSC-3931</t>
  </si>
  <si>
    <t>SonicWALL Scrutinizer with Flow Analytics Module 24x7 Software Support For 250 Nodes (1 year)</t>
  </si>
  <si>
    <t>01-SSC-3932</t>
  </si>
  <si>
    <t>SonicWALL Scrutinizer with Flow Analytics Module 24x7 Software Support For 500 Nodes (1 year)</t>
  </si>
  <si>
    <t>01-SSC-3935</t>
  </si>
  <si>
    <t>SonicWALL Scrutinizer Virtual Appliance with Flow Analytics Module 24x7 Software Support For 5 Nodes (1 year)</t>
  </si>
  <si>
    <t>01-SSC-3936</t>
  </si>
  <si>
    <t>SonicWALL Scrutinizer Virtual Appliance with Flow Analytics Module 24x7 Software Support For 25 Nodes (1 year)</t>
  </si>
  <si>
    <t>01-SSC-3937</t>
  </si>
  <si>
    <t>SonicWALL Scrutinizer Virtual Appliance with Flow Analytics Module 24x7 Software Support For 50 Nodes (1 year)</t>
  </si>
  <si>
    <t>01-SSC-3938</t>
  </si>
  <si>
    <t>SonicWALL Scrutinizer Virtual Appliance with Flow Analytics Module 24x7 Software Support For 100 Nodes (1 year)</t>
  </si>
  <si>
    <t>01-SSC-3939</t>
  </si>
  <si>
    <t>SonicWALL Scrutinizer Virtual Appliance with Flow Analytics Module 24x7 Software Support For 150 Nodes (1 year)</t>
  </si>
  <si>
    <t>01-SSC-3940</t>
  </si>
  <si>
    <t>SonicWALL Scrutinizer Virtual Appliance with Flow Analytics Module 24x7 Software Support For 250 Nodes (1 year)</t>
  </si>
  <si>
    <t>01-SSC-3941</t>
  </si>
  <si>
    <t>SonicWALL Scrutinizer Virtual Appliance with Flow Analytics Module 24x7 Software Support For 500 Nodes (1 year)</t>
  </si>
  <si>
    <t>01-SSC-3942</t>
  </si>
  <si>
    <t>SonicWALL Scrutinizer Virtual Appliance with Flow Analytics Module 24x7 Software Support For 1000 Nodes (1 year)</t>
  </si>
  <si>
    <t>01-SSC-3943</t>
  </si>
  <si>
    <t>SonicWALL Scrutinizer Virtual Appliance with Flow Analytics Module 24x7 Software Support For 2500 Nodes (1 year)</t>
  </si>
  <si>
    <t>01-SSC-3944</t>
  </si>
  <si>
    <t>SonicWALL Scrutinizer Advanced Reporting Module 24x7 Software Support For 5 Nodes (1 year)</t>
  </si>
  <si>
    <t>01-SSC-3945</t>
  </si>
  <si>
    <t>SonicWALL Scrutinizer Advanced Reporting Module 24x7 Software Support For 25 Nodes (1 year)</t>
  </si>
  <si>
    <t>01-SSC-3946</t>
  </si>
  <si>
    <t>SonicWALL Scrutinizer Advanced Reporting Module 24x7 Software Support For 50 Nodes (1 year)</t>
  </si>
  <si>
    <t>01-SSC-3947</t>
  </si>
  <si>
    <t>SonicWALL Scrutinizer Advanced Reporting Module 24x7 Software Support For 100 Nodes (1 year)</t>
  </si>
  <si>
    <t>01-SSC-3948</t>
  </si>
  <si>
    <t>SonicWALL Scrutinizer Advanced Reporting Module 24x7 Software Support For 150 Nodes (1 year)</t>
  </si>
  <si>
    <t>01-SSC-3949</t>
  </si>
  <si>
    <t>SonicWALL Scrutinizer Advanced Reporting Module 24x7 Software Support For 250 Nodes (1 year)</t>
  </si>
  <si>
    <t>01-SSC-3950</t>
  </si>
  <si>
    <t>SonicWALL Scrutinizer Advanced Reporting Module 24x7 Software Support For 500 Nodes (1 year)</t>
  </si>
  <si>
    <t>01-SSC-3951</t>
  </si>
  <si>
    <t>SonicWALL Scrutinizer Advanced Reporting Module 24x7 Software Support For 1000 Nodes (1 year)</t>
  </si>
  <si>
    <t>01-SSC-3952</t>
  </si>
  <si>
    <t>SonicWALL Scrutinizer Advanced Reporting Module 24x7 Software Support For 2500 Nodes (1 year)</t>
  </si>
  <si>
    <t>01-SSC-3953</t>
  </si>
  <si>
    <t>SonicWALL Scrutinizer Multi-Tenancy Module 24x7 Software Support For 5 Nodes (1 year)</t>
  </si>
  <si>
    <t>01-SSC-3954</t>
  </si>
  <si>
    <t>SonicWALL Scrutinizer Multi-Tenancy Module 24x7 Software Support For 25 Nodes (1 year)</t>
  </si>
  <si>
    <t>01-SSC-3955</t>
  </si>
  <si>
    <t>SonicWALL Scrutinizer Multi-Tenancy Module 24x7 Software Support For 50 Nodes (1 year)</t>
  </si>
  <si>
    <t>01-SSC-3956</t>
  </si>
  <si>
    <t>SonicWALL Scrutinizer Multi-Tenancy Module 24x7 Software Support For 100 Nodes (1 year)</t>
  </si>
  <si>
    <t>01-SSC-3957</t>
  </si>
  <si>
    <t>SonicWALL Scrutinizer Multi-Tenancy Module 24x7 Software Support For 150 Nodes (1 year)</t>
  </si>
  <si>
    <t>01-SSC-3958</t>
  </si>
  <si>
    <t>SonicWALL Scrutinizer Multi-Tenancy Module 24x7 Software Support For 250 Nodes (1 year)</t>
  </si>
  <si>
    <t>01-SSC-3959</t>
  </si>
  <si>
    <t>SonicWALL Scrutinizer Multi-Tenancy Module 24x7 Software Support For 500 Nodes (1 year)</t>
  </si>
  <si>
    <t>01-SSC-3960</t>
  </si>
  <si>
    <t>SonicWALL Scrutinizer Multi-Tenancy Module 24x7 Software Support For 1000 Nodes (1 year)</t>
  </si>
  <si>
    <t>01-SSC-3961</t>
  </si>
  <si>
    <t>SonicWALL Scrutinizer Multi-Tenancy Module 24x7 Software Support For 2500 Nodes (1 year)</t>
  </si>
  <si>
    <t>SonicWALL TZ 100 Service &amp; Support</t>
  </si>
  <si>
    <t>TZ 100 Service &amp; Support</t>
  </si>
  <si>
    <t>SonicWALL Scrutinizer with Flow Analytics Module</t>
  </si>
  <si>
    <t>SonicWALL Scrutinizer Virtual Appliance with Flow Analytics Module</t>
  </si>
  <si>
    <t>License to Upgrade a 25 node Scrutinizer with Flow Analytics Module Software License to an 250 Node License.</t>
  </si>
  <si>
    <t>License to Upgrade a 5 node Scrutinizer with Flow Analytics Module software License to a 50 node License.</t>
  </si>
  <si>
    <t>License to Upgrade a 5 node Scrutinizer with Flow Analytics Module software License to a 100 node License.</t>
  </si>
  <si>
    <t>License to Upgrade a 5 node Scrutinizer with Flow Analytics Module software License to a 150 node License.</t>
  </si>
  <si>
    <t>License to Upgrade a 5 node Scrutinizer with Flow Analytics Module software License to a 250 node License.</t>
  </si>
  <si>
    <t>License to Upgrade a 50 node Scrutinizer with Flow Analytics Module software License to a 100 node License.</t>
  </si>
  <si>
    <t>License to Upgrade a 50 node Scrutinizer with Flow Analytics Module software License to a 150 node License.</t>
  </si>
  <si>
    <t>License to Upgrade a 100 node Scrutinizer with Flow Analytics Module software License to a 150 node License.</t>
  </si>
  <si>
    <t>License to Upgrade a 50 node Scrutinizer with Flow Analytics Module software License to a 250 node License.</t>
  </si>
  <si>
    <t>SonicWALL Scrutinizer with Flow Analytics Module from 5 to 250 Nodes software Upgrade</t>
  </si>
  <si>
    <t>SonicWALL Scrutinizer with Flow Analytics Module from 25 to 250 Nodes software Upgrade</t>
  </si>
  <si>
    <t>SonicWALL Scrutinizer with Flow Analytics Module from 50 to 250 Nodes software Upgrade</t>
  </si>
  <si>
    <t>SonicWALL Scrutinizer with Flow Analytics Module from 100 to 250 Nodes software Upgrade</t>
  </si>
  <si>
    <t>SonicWALL Scrutinizer with Flow Analytics Module from 150 to 250 Nodes software Upgrade</t>
  </si>
  <si>
    <t>License to Upgrade a 100 node Scrutinizer with Flow Analytics Module software License to a 250 node License.</t>
  </si>
  <si>
    <t>License to Upgrade a 150 node Scrutinizer with Flow Analytics Module software License to a 250 node License.</t>
  </si>
  <si>
    <t>SonicWALL Scrutinizer is a multi-vendor, application traffic flow analytics visualization &amp; Reporting tool: 250 Node</t>
  </si>
  <si>
    <t>SonicWALL Scrutinizer is a multi-vendor, application traffic flow analytics visualization &amp; Reporting tool: 500 Node</t>
  </si>
  <si>
    <t>Flow Analytics provides real-time behavior analysis on all flows with next generation network traffic monitoring metrics</t>
  </si>
  <si>
    <t>Advanced reports provide application aware details such as  packet loss, latency, jitter and URLs on network connections</t>
  </si>
  <si>
    <t>Provides the  flexibility to deliver a controlled, secure, and segregated reporting experience per customer or user</t>
  </si>
  <si>
    <t xml:space="preserve">24x7 Software Support For 250 Node For The duration of (1 Yr) For SonicWALL Scrutinizer with Flow Analytics Module </t>
  </si>
  <si>
    <t xml:space="preserve">24x7 Software Support For 500 Node For The duration of (1 Yr) For SonicWALL Scrutinizer with Flow Analytics Module </t>
  </si>
  <si>
    <t xml:space="preserve"> SONICWALL ANALYZER REPORTING SOFTWARE FOR THE CDP 110, CDP 210 and CDP 1440i</t>
  </si>
  <si>
    <t>01-SSC-7156</t>
  </si>
  <si>
    <t>Dell SonicWALL SRA 4600 100 User Secure Upgrade Plus 2 Yr Dynamic Support 24x7</t>
  </si>
  <si>
    <t>01-SSC-7157</t>
  </si>
  <si>
    <t>Dell SonicWALL SRA 4600 100 User Secure Upgrade Plus 3 Yr Dynamic Support 24x7</t>
  </si>
  <si>
    <t>01-SSC-7158</t>
  </si>
  <si>
    <t>Dell SonicWALL SRA 1600 10 User Secure Upgrade Plus 2 Yr Dynamic Support 24x7</t>
  </si>
  <si>
    <t>01-SSC-7159</t>
  </si>
  <si>
    <t>Dell SonicWALL SRA 1600 10 User Secure Upgrade Plus 3 Yr Dynamic Support 24x7</t>
  </si>
  <si>
    <t>SonicWALL Comprehensive GMS Support 24x7 (1 Node) - (1 Yr)</t>
  </si>
  <si>
    <t>SonicWALL Comprehensive GMS Support 24x7 (5 Node) - (1 Yr)</t>
  </si>
  <si>
    <t>SonicWALL Comprehensive GMS Support 24x7 (10 Node) - (1 Yr)</t>
  </si>
  <si>
    <t>SonicWALL Comprehensive GMS Support 24x7 (25 Node) - (1 Yr)</t>
  </si>
  <si>
    <t>SonicWALL Comprehensive GMS Support 24x7 (100 Node)  - (1 Yr)</t>
  </si>
  <si>
    <t>SonicWALL Comprehensive GMS Support 24x7 (1000 Node) - (1 Yr)</t>
  </si>
  <si>
    <t>SonicWALL SRA 4200 Service &amp; Support</t>
  </si>
  <si>
    <t>SRA 4200 Service &amp; Support</t>
  </si>
  <si>
    <t>SonicWALL TZ 200 Service &amp; Support</t>
  </si>
  <si>
    <t>TZ 200 Service &amp; Support</t>
  </si>
  <si>
    <t>01-SSC-7166</t>
  </si>
  <si>
    <t xml:space="preserve">SonicWALL Aventail E-CLASS SRA EX9000 Dual Fan </t>
  </si>
  <si>
    <t>01-SSC-9598</t>
  </si>
  <si>
    <t>SonicWALL Aventail E-CLASS SRA EX9000 Power Supply</t>
  </si>
  <si>
    <t>01-SSC-9599</t>
  </si>
  <si>
    <t>01-SSC-9784</t>
  </si>
  <si>
    <t>No</t>
  </si>
  <si>
    <t>SonicWALL Aventail E-CLASS SRA EX9000 Fan</t>
  </si>
  <si>
    <t>SonicWALL Aventail E-CLASS SRA EX9000 Hard Drive</t>
  </si>
  <si>
    <t>01-SSC-8636</t>
  </si>
  <si>
    <t>SonicWALL Content Filtering Service Premium Business Edition For TZ 200 (3 Yr)</t>
  </si>
  <si>
    <t>01-SSC-5430</t>
  </si>
  <si>
    <t>SonicWALL Enforced Client Anti-Virus &amp; Anti-Spyware - McAfee Secure Upgrade Plus (5 Users) (1 Yr)</t>
  </si>
  <si>
    <t>01-SSC-5431</t>
  </si>
  <si>
    <t>SonicWALL Enforced Client Anti-Virus &amp; Anti-Spyware - McAfee Secure Upgrade Plus (10 Users) (1 Yr)</t>
  </si>
  <si>
    <t>01-SSC-5432</t>
  </si>
  <si>
    <t>SonicWALL Enforced Client Anti-Virus &amp; Anti-Spyware - McAfee Secure Upgrade Plus (25 Users) (1 Yr)</t>
  </si>
  <si>
    <t>01-SSC-5433</t>
  </si>
  <si>
    <t>SonicWALL Enforced Client Anti-Virus &amp; Anti-Spyware - McAfee Secure Upgrade Plus (50 Users) (1 Yr)</t>
  </si>
  <si>
    <t>01-SSC-5434</t>
  </si>
  <si>
    <t>SonicWALL Enforced Client Anti-Virus &amp; Anti-Spyware - McAfee Secure Upgrade Plus (100 Users) (1 Yr)</t>
  </si>
  <si>
    <t>01-SSC-5435</t>
  </si>
  <si>
    <t>SonicWALL Enforced Client Anti-Virus &amp; Anti-Spyware - McAfee Secure Upgrade Plus (250 Users) (1 Yr)</t>
  </si>
  <si>
    <t>01-SSC-5436</t>
  </si>
  <si>
    <t>SonicWALL Enforced Client Anti-Virus &amp; Anti-Spyware - McAfee Secure Upgrade Plus (500 Users) (1 Yr)</t>
  </si>
  <si>
    <t>01-SSC-5437</t>
  </si>
  <si>
    <t>SonicWALL Enforced Client Anti-Virus &amp; Anti-Spyware - McAfee Secure Upgrade Plus (1,000 User) (1 Yr)</t>
  </si>
  <si>
    <t>01-SSC-3810</t>
  </si>
  <si>
    <t>Dell SonicWALL SuperMassive 9200</t>
  </si>
  <si>
    <t>01-SSC-3811</t>
  </si>
  <si>
    <t>Dell SonicWALL SuperMassive 9200 High Availability</t>
  </si>
  <si>
    <t>01-SSC-3813</t>
  </si>
  <si>
    <t>Dell SonicWALL SuperMassive 9200 TotalSecure 1 Yr</t>
  </si>
  <si>
    <t>01-SSC-3816</t>
  </si>
  <si>
    <t>Dell SonicWALL SuperMassive 9200 Secure Upgrade Plus (2 Yr)</t>
  </si>
  <si>
    <t>01-SSC-3817</t>
  </si>
  <si>
    <t>Dell SonicWALL SuperMassive 9200 Secure Upgrade Plus (3 Yr)</t>
  </si>
  <si>
    <t>01-SSC-4172</t>
  </si>
  <si>
    <t>Comprehensive Gateway Security Suite Bundle for SuperMassive 9200 (1 Yr)</t>
  </si>
  <si>
    <t>01-SSC-4173</t>
  </si>
  <si>
    <t>Comprehensive Gateway Security Suite Bundle for SuperMassive 9200 (2 Yr)</t>
  </si>
  <si>
    <t>01-SSC-4174</t>
  </si>
  <si>
    <t>Comprehensive Gateway Security Suite Bundle for SuperMassive 9200 (3 Yr)</t>
  </si>
  <si>
    <t>01-SSC-4178</t>
  </si>
  <si>
    <t>Gold 24x7 Support for SuperMassive 9200 (1 Yr)</t>
  </si>
  <si>
    <t>01-SSC-4179</t>
  </si>
  <si>
    <t>Gold 24x7 Support for SuperMassive 9200 (2 Yr)</t>
  </si>
  <si>
    <t>01-SSC-4180</t>
  </si>
  <si>
    <t>Gold 24x7 Support for SuperMassive 9200 (3 Yr)</t>
  </si>
  <si>
    <t>01-SSC-4184</t>
  </si>
  <si>
    <t>Content Filtering Service Premium Edition for SuperMassive 9200 (1 Yr)</t>
  </si>
  <si>
    <t>01-SSC-4185</t>
  </si>
  <si>
    <t>Content Filtering Service Premium Edition for SuperMassive 9200 (2 Yr)</t>
  </si>
  <si>
    <t>01-SSC-4186</t>
  </si>
  <si>
    <t>Content Filtering Service Premium Edition for SuperMassive 9200 (3 Yr)</t>
  </si>
  <si>
    <t>01-SSC-4202</t>
  </si>
  <si>
    <t>Intrusion Prevention, Anti-Malware and Application Control for SuperMassive 9200 (1 Yr)</t>
  </si>
  <si>
    <t>01-SSC-4203</t>
  </si>
  <si>
    <t>Intrusion Prevention, Anti-Malware and Application Control for SuperMassive 9200 (2 Yr)</t>
  </si>
  <si>
    <t>01-SSC-4204</t>
  </si>
  <si>
    <t>Intrusion Prevention, Anti-Malware and Application Control for SuperMassive 9200 (3 Yr)</t>
  </si>
  <si>
    <t>01-SSC-3800</t>
  </si>
  <si>
    <t>Dell SonicWALL SuperMassive 9400</t>
  </si>
  <si>
    <t>01-SSC-3801</t>
  </si>
  <si>
    <t>Dell SonicWALL SuperMassive 9400 High Availability</t>
  </si>
  <si>
    <t>01-SSC-3803</t>
  </si>
  <si>
    <t>Dell SonicWALL SuperMassive 9400 TotalSecure 1 Yr</t>
  </si>
  <si>
    <t>01-SSC-3806</t>
  </si>
  <si>
    <t>Dell SonicWALL SuperMassive 9400 Secure Upgrade Plus (2 Yr)</t>
  </si>
  <si>
    <t>01-SSC-3807</t>
  </si>
  <si>
    <t>Dell SonicWALL SuperMassive 9400 Secure Upgrade Plus (3 Yr)</t>
  </si>
  <si>
    <t>01-SSC-4136</t>
  </si>
  <si>
    <t>Comprehensive Gateway Security Suite Bundle for SuperMassive 9400 (1 Yr)</t>
  </si>
  <si>
    <t>01-SSC-4137</t>
  </si>
  <si>
    <t>Comprehensive Gateway Security Suite Bundle for SuperMassive 9400 (2 Yr)</t>
  </si>
  <si>
    <t>01-SSC-4138</t>
  </si>
  <si>
    <t>Comprehensive Gateway Security Suite Bundle for SuperMassive 9400 (3 Yr)</t>
  </si>
  <si>
    <t>01-SSC-4142</t>
  </si>
  <si>
    <t>Gold 24x7 Support for SuperMassive 9400 (1 Yr)</t>
  </si>
  <si>
    <t>01-SSC-4143</t>
  </si>
  <si>
    <t>Gold 24x7 Support for SuperMassive 9400 (2 Yr)</t>
  </si>
  <si>
    <t>01-SSC-4144</t>
  </si>
  <si>
    <t>Gold 24x7 Support for SuperMassive 9400 (3 Yr)</t>
  </si>
  <si>
    <t>01-SSC-4148</t>
  </si>
  <si>
    <t>Content Filtering Service Premium Edition for SuperMassive 9400 (1 Yr)</t>
  </si>
  <si>
    <t>01-SSC-4149</t>
  </si>
  <si>
    <t>Content Filtering Service Premium Edition for SuperMassive 9400 (2 Yr)</t>
  </si>
  <si>
    <t>01-SSC-4150</t>
  </si>
  <si>
    <t>Content Filtering Service Premium Edition for SuperMassive 9400 (3 Yr)</t>
  </si>
  <si>
    <t>01-SSC-4166</t>
  </si>
  <si>
    <t>Intrusion Prevention, Anti-Malware and Application Control for SuperMassive 9400 (1 Yr)</t>
  </si>
  <si>
    <t>01-SSC-4167</t>
  </si>
  <si>
    <t>Intrusion Prevention, Anti-Malware and Application Control for SuperMassive 9400 (2 Yr)</t>
  </si>
  <si>
    <t>01-SSC-4168</t>
  </si>
  <si>
    <t>Intrusion Prevention, Anti-Malware and Application Control for SuperMassive 9400 (3 Yr)</t>
  </si>
  <si>
    <t>01-SSC-3880</t>
  </si>
  <si>
    <t>Dell SonicWALL SuperMassive 9600</t>
  </si>
  <si>
    <t>01-SSC-3881</t>
  </si>
  <si>
    <t>Dell SonicWALL SuperMassive 9600 High Availability</t>
  </si>
  <si>
    <t>01-SSC-3883</t>
  </si>
  <si>
    <t>Dell SonicWALL SuperMassive 9600 TotalSecure 1 Yr</t>
  </si>
  <si>
    <t>01-SSC-3886</t>
  </si>
  <si>
    <t>Dell SonicWALL SuperMassive 9600 Secure Upgrade Plus (2 Yr)</t>
  </si>
  <si>
    <t>01-SSC-3887</t>
  </si>
  <si>
    <t>Dell SonicWALL SuperMassive 9600 Secure Upgrade Plus (3 Yr)</t>
  </si>
  <si>
    <t>01-SSC-4100</t>
  </si>
  <si>
    <t>Comprehensive Gateway Security Suite Bundle for SuperMassive 9600 (1 Yr)</t>
  </si>
  <si>
    <t>01-SSC-4101</t>
  </si>
  <si>
    <t>Comprehensive Gateway Security Suite Bundle for SuperMassive 9600 (2 Yr)</t>
  </si>
  <si>
    <t>01-SSC-4102</t>
  </si>
  <si>
    <t>Comprehensive Gateway Security Suite Bundle for SuperMassive 9600 (3 Yr)</t>
  </si>
  <si>
    <t>01-SSC-4106</t>
  </si>
  <si>
    <t>Gold 24x7 Support for SuperMassive 9600 (1 Yr)</t>
  </si>
  <si>
    <t>01-SSC-4107</t>
  </si>
  <si>
    <t>Gold 24x7 Support for SuperMassive 9600 (2 Yr)</t>
  </si>
  <si>
    <t>01-SSC-4108</t>
  </si>
  <si>
    <t>Gold 24x7 Support for SuperMassive 9600 (3 Yr)</t>
  </si>
  <si>
    <t>01-SSC-4112</t>
  </si>
  <si>
    <t>Content Filtering Service Premium Edition for SuperMassive 9600 (1 Yr)</t>
  </si>
  <si>
    <t>01-SSC-4113</t>
  </si>
  <si>
    <t>Content Filtering Service Premium Edition for SuperMassive 9600 (2 Yr)</t>
  </si>
  <si>
    <t>01-SSC-4114</t>
  </si>
  <si>
    <t>Content Filtering Service Premium Edition for SuperMassive 9600 (3 Yr)</t>
  </si>
  <si>
    <t>01-SSC-4130</t>
  </si>
  <si>
    <t>Intrusion Prevention, Anti-Malware and Application Control for SuperMassive 9600 (1 Yr)</t>
  </si>
  <si>
    <t>01-SSC-4131</t>
  </si>
  <si>
    <t>Intrusion Prevention, Anti-Malware and Application Control for SuperMassive 9600 (2 Yr)</t>
  </si>
  <si>
    <t>01-SSC-4132</t>
  </si>
  <si>
    <t>Intrusion Prevention, Anti-Malware and Application Control for SuperMassive 9600 (3 Yr)</t>
  </si>
  <si>
    <t>01-SSC-4477</t>
  </si>
  <si>
    <t>Dell SonicWALL SRA 1600 Secure Upgrade Plus with 24x7 Support (1 Year)</t>
  </si>
  <si>
    <t>01-SSC-4478</t>
  </si>
  <si>
    <t>Dell SonicWALL SRA 4600 Secure Upgrade Plus with 24x7 Support (1 Year)</t>
  </si>
  <si>
    <t>01-SSC-5051</t>
  </si>
  <si>
    <t>SonicWALL Hosted Email Security and Dynamic Support 24x7 - 2000 Users (1 Year)</t>
  </si>
  <si>
    <t>01-SSC-5052</t>
  </si>
  <si>
    <t>SonicWALL Hosted Email Security and Dynamic Support 24x7 - 2000 Users (2 Years)</t>
  </si>
  <si>
    <t>01-SSC-5053</t>
  </si>
  <si>
    <t>SonicWALL Hosted Email Security and Dynamic Support 24x7 - 2000 Users (3 Years)</t>
  </si>
  <si>
    <t>SonicWALL SRA 1200 Service &amp; Support</t>
  </si>
  <si>
    <t>SRA 1200 Service &amp; Support</t>
  </si>
  <si>
    <t>SonicWALL SuperMassive 9600</t>
  </si>
  <si>
    <t>SonicWALL SuperMassive™ E10000 &amp; 9000 Series</t>
  </si>
  <si>
    <t>SuperMassive 9000 Series</t>
  </si>
  <si>
    <t>Dell SonicWALL Gold Support 24x7 for Dell SonicWALL SuperMassive 9200 (1 Year)</t>
  </si>
  <si>
    <t>Dell SonicWALL Gold Support 24x7 for Dell SonicWALL SuperMassive 9200 (2 Year)</t>
  </si>
  <si>
    <t>Dell SonicWALL Gold Support 24x7 for Dell SonicWALL SuperMassive 9200 (3 Year)</t>
  </si>
  <si>
    <t>SonicWALL SuperMassive 9400</t>
  </si>
  <si>
    <t>SonicWALL SuperMassive 9200</t>
  </si>
  <si>
    <t>SuperMassive 9600</t>
  </si>
  <si>
    <t>SuperMassive 9400</t>
  </si>
  <si>
    <t>SuperMassive 9200</t>
  </si>
  <si>
    <t>NSA 6600</t>
  </si>
  <si>
    <t>NSA 5600</t>
  </si>
  <si>
    <t>NSA 4600</t>
  </si>
  <si>
    <t>NSA 3600</t>
  </si>
  <si>
    <t>01-SSC-3820</t>
  </si>
  <si>
    <t xml:space="preserve">Dell SonicWALL NSA 6600 </t>
  </si>
  <si>
    <t>01-SSC-3823</t>
  </si>
  <si>
    <t>Dell SonicWALL NSA 6600 TotalSecure (1 Yr)</t>
  </si>
  <si>
    <t>01-SSC-3821</t>
  </si>
  <si>
    <t>Dell SonicWALL NSA 6600 High Availability (HA) Unit</t>
  </si>
  <si>
    <t>01-SSC-4258</t>
  </si>
  <si>
    <t>Dell SonicWALL NSA 6600 Secure Upgrade Plus (2 Yr)</t>
  </si>
  <si>
    <t>01-SSC-4259</t>
  </si>
  <si>
    <t>Dell SonicWALL NSA 6600 Secure Upgrade Plus (3 Yr)</t>
  </si>
  <si>
    <t>01-SSC-4210</t>
  </si>
  <si>
    <t>Comprehensive Gateway Security Suite for NSA 6600  (1 Yr)</t>
  </si>
  <si>
    <t>01-SSC-4211</t>
  </si>
  <si>
    <t>Comprehensive Gateway Security Suite for NSA 6600  (2 Yr)</t>
  </si>
  <si>
    <t>01-SSC-4212</t>
  </si>
  <si>
    <t>Comprehensive Gateway Security Suite for NSA 6600  (3 Yr)</t>
  </si>
  <si>
    <t>01-SSC-4216</t>
  </si>
  <si>
    <t>Gateway Anti-Malware, Intrusion Prevention and Application Control for NSA 6600  (1 Yr)</t>
  </si>
  <si>
    <t>01-SSC-4217</t>
  </si>
  <si>
    <t>Gateway Anti-Malware, Intrusion Prevention and Application Control for NSA 6600  (2 Yr)</t>
  </si>
  <si>
    <t>01-SSC-4218</t>
  </si>
  <si>
    <t>Gateway Anti-Malware, Intrusion Prevention and Application Control for NSA 6600  (3 Yr)</t>
  </si>
  <si>
    <t>01-SSC-4222</t>
  </si>
  <si>
    <t>Content Filtering  Premium Service for NSA 6600  (1 Yr)</t>
  </si>
  <si>
    <t>01-SSC-4223</t>
  </si>
  <si>
    <t>Content Filtering  Premium Service for NSA 6600  (2 Yr)</t>
  </si>
  <si>
    <t>01-SSC-4224</t>
  </si>
  <si>
    <t>Content Filtering  Premium Service for NSA 6600  (3 Yr)</t>
  </si>
  <si>
    <t>01-SSC-4228</t>
  </si>
  <si>
    <t>Comprehensive Anti-Spam Service For NSA 6600  (1 Yr)</t>
  </si>
  <si>
    <t>01-SSC-4229</t>
  </si>
  <si>
    <t>Comprehensive Anti-Spam Service For NSA 6600  (2 Yr)</t>
  </si>
  <si>
    <t>01-SSC-4230</t>
  </si>
  <si>
    <t>Comprehensive Anti-Spam Service For NSA 6600  (3 Yr)</t>
  </si>
  <si>
    <t>01-SSC-4278</t>
  </si>
  <si>
    <t>Gold 24x7 Support for NSA 6600  (1 Yr)</t>
  </si>
  <si>
    <t>01-SSC-4279</t>
  </si>
  <si>
    <t>Gold 24x7 Support for NSA 6600  (2 Yr)</t>
  </si>
  <si>
    <t>01-SSC-4280</t>
  </si>
  <si>
    <t>Gold 24x7 Support for NSA 6600  (3 Yr)</t>
  </si>
  <si>
    <t>01-SSC-3830</t>
  </si>
  <si>
    <t>Dell SonicWALL NSA 5600</t>
  </si>
  <si>
    <t>01-SSC-3833</t>
  </si>
  <si>
    <t>Dell SonicWALL NSA 5600 TotalSecure (1 Yr)</t>
  </si>
  <si>
    <t>01-SSC-3831</t>
  </si>
  <si>
    <t>Dell SonicWALL NSA 5600 High Availability (HA) Unit</t>
  </si>
  <si>
    <t>01-SSC-4262</t>
  </si>
  <si>
    <t>Dell SonicWALL NSA 5600 Secure Upgrade Plus (2 Yr)</t>
  </si>
  <si>
    <t>01-SSC-4263</t>
  </si>
  <si>
    <t>Dell SonicWALL NSA 5600 Secure Upgrade Plus (3 Yr)</t>
  </si>
  <si>
    <t>01-SSC-4234</t>
  </si>
  <si>
    <t>Comprehensive Gateway Security Suite for NSA 5600  (1 Yr)</t>
  </si>
  <si>
    <t>01-SSC-4235</t>
  </si>
  <si>
    <t>Comprehensive Gateway Security Suite for NSA 5600  (2 Yr)</t>
  </si>
  <si>
    <t>01-SSC-4236</t>
  </si>
  <si>
    <t>Comprehensive Gateway Security Suite for NSA 5600  (3 Yr)</t>
  </si>
  <si>
    <t>01-SSC-4240</t>
  </si>
  <si>
    <t>Gateway Anti-Malware, Intrusion Prevention and Application Control for NSA 5600  (1 Yr)</t>
  </si>
  <si>
    <t>01-SSC-4241</t>
  </si>
  <si>
    <t>Gateway Anti-Malware, Intrusion Prevention and Application Control for NSA 5600  (2 Yr)</t>
  </si>
  <si>
    <t>01-SSC-4242</t>
  </si>
  <si>
    <t>Gateway Anti-Malware, Intrusion Prevention and Application Control for NSA 5600  (3 Yr)</t>
  </si>
  <si>
    <t>01-SSC-4246</t>
  </si>
  <si>
    <t>Content Filtering Premium Service for NSA 5600  (1 Yr)</t>
  </si>
  <si>
    <t>01-SSC-4247</t>
  </si>
  <si>
    <t>Content Filtering Premium Service for NSA 5600  (2 Yr)</t>
  </si>
  <si>
    <t>01-SSC-4248</t>
  </si>
  <si>
    <t>Content Filtering Premium Service for NSA 5600  (3 Yr)</t>
  </si>
  <si>
    <t>01-SSC-4252</t>
  </si>
  <si>
    <t>Comprehensive Anti-Spam Service For NSA 5600  (1 Yr)</t>
  </si>
  <si>
    <t>01-SSC-4253</t>
  </si>
  <si>
    <t>Comprehensive Anti-Spam Service For NSA 5600  (2 Yr)</t>
  </si>
  <si>
    <t>01-SSC-4254</t>
  </si>
  <si>
    <t>Comprehensive Anti-Spam Service For NSA 5600  (3 Yr)</t>
  </si>
  <si>
    <t>01-SSC-4284</t>
  </si>
  <si>
    <t>Gold 24x7 Support for NSA 5600  (1 Yr)</t>
  </si>
  <si>
    <t>01-SSC-4285</t>
  </si>
  <si>
    <t>Gold 24x7 Support for NSA 5600  (2 Yr)</t>
  </si>
  <si>
    <t>01-SSC-4286</t>
  </si>
  <si>
    <t>Gold 24x7 Support for NSA 5600  (3 Yr)</t>
  </si>
  <si>
    <t>01-SSC-3840</t>
  </si>
  <si>
    <t>Dell SonicWALL NSA 4600</t>
  </si>
  <si>
    <t>01-SSC-3843</t>
  </si>
  <si>
    <t>Dell SonicWALL NSA 4600 TotalSecure (1 Yr)</t>
  </si>
  <si>
    <t>01-SSC-3841</t>
  </si>
  <si>
    <t>Dell SonicWALL NSA 4600 High Availability (HA) Unit</t>
  </si>
  <si>
    <t>01-SSC-4266</t>
  </si>
  <si>
    <t>Dell SonicWALL NSA 4600 Secure Upgrade Plus (2 Yr)</t>
  </si>
  <si>
    <t>01-SSC-4267</t>
  </si>
  <si>
    <t>Dell SonicWALL NSA 4600 Secure Upgrade Plus (3 Yr)</t>
  </si>
  <si>
    <t>01-SSC-4405</t>
  </si>
  <si>
    <t>Comprehensive Gateway Security Suite for NSA 4600  (1 Yr)</t>
  </si>
  <si>
    <t>01-SSC-4406</t>
  </si>
  <si>
    <t>Comprehensive Gateway Security Suite for NSA 4600  (2 Yr)</t>
  </si>
  <si>
    <t>01-SSC-4407</t>
  </si>
  <si>
    <t>Comprehensive Gateway Security Suite for NSA 4600  (3 Yr)</t>
  </si>
  <si>
    <t>01-SSC-4411</t>
  </si>
  <si>
    <t>Gateway Anti-Malware, Intrusion Prevention and Application Control for NSA 4600  (1 Yr)</t>
  </si>
  <si>
    <t>01-SSC-4412</t>
  </si>
  <si>
    <t>Gateway Anti-Malware, Intrusion Prevention and Application Control for NSA 4600  (2 Yr)</t>
  </si>
  <si>
    <t>01-SSC-4413</t>
  </si>
  <si>
    <t>Gateway Anti-Malware, Intrusion Prevention and Application Control for NSA 4600  (3 Yr)</t>
  </si>
  <si>
    <t>01-SSC-4417</t>
  </si>
  <si>
    <t>Content Filtering Premium Service for NSA 4600  (1 Yr)</t>
  </si>
  <si>
    <t>01-SSC-4418</t>
  </si>
  <si>
    <t>Content Filtering Premium Service for NSA 4600  (2 Yr)</t>
  </si>
  <si>
    <t>01-SSC-4419</t>
  </si>
  <si>
    <t>Content Filtering Premium Service for NSA 4600  (3 Yr)</t>
  </si>
  <si>
    <t>01-SSC-4423</t>
  </si>
  <si>
    <t>Comprehensive Anti-Spam Service For NSA 4600  (1 Yr)</t>
  </si>
  <si>
    <t>01-SSC-4424</t>
  </si>
  <si>
    <t>Comprehensive Anti-Spam Service For NSA 4600  (2 Yr)</t>
  </si>
  <si>
    <t>01-SSC-4425</t>
  </si>
  <si>
    <t>Comprehensive Anti-Spam Service For NSA 4600  (3 Yr)</t>
  </si>
  <si>
    <t>01-SSC-4290</t>
  </si>
  <si>
    <t>Silver 24x7 Support for NSA 4600  (1 Yr)</t>
  </si>
  <si>
    <t>01-SSC-4291</t>
  </si>
  <si>
    <t>Silver 24x7 Support for NSA 4600  (2 Yr)</t>
  </si>
  <si>
    <t>01-SSC-4292</t>
  </si>
  <si>
    <t>Silver 24x7 Support for NSA 4600  (3 Yr)</t>
  </si>
  <si>
    <t>01-SSC-4296</t>
  </si>
  <si>
    <t>Silver 8x5 Support for NSA 4600  (1 Yr)</t>
  </si>
  <si>
    <t>01-SSC-4297</t>
  </si>
  <si>
    <t>Silver 8x5 Support for NSA 4600  (2 Yr)</t>
  </si>
  <si>
    <t>01-SSC-4298</t>
  </si>
  <si>
    <t>Silver 8x5 Support for NSA 4600  (3 Yr)</t>
  </si>
  <si>
    <t>01-SSC-3850</t>
  </si>
  <si>
    <t>Dell SonicWALL NSA 3600</t>
  </si>
  <si>
    <t>01-SSC-3853</t>
  </si>
  <si>
    <t>Dell SonicWALL NSA 3600 TotalSecure (1 Yr)</t>
  </si>
  <si>
    <t>01-SSC-3851</t>
  </si>
  <si>
    <t>Dell SonicWALL NSA 3600 High Availability (HA) Unit</t>
  </si>
  <si>
    <t>01-SSC-4270</t>
  </si>
  <si>
    <t>Dell SonicWALL NSA 3600 Secure Upgrade Plus (2 Yr)</t>
  </si>
  <si>
    <t>01-SSC-4271</t>
  </si>
  <si>
    <t>Dell SonicWALL NSA 3600 Secure Upgrade Plus (3 Yr)</t>
  </si>
  <si>
    <t>01-SSC-4429</t>
  </si>
  <si>
    <t>Comprehensive Gateway Security Suite for NSA 3600  (1 Yr)</t>
  </si>
  <si>
    <t>01-SSC-4430</t>
  </si>
  <si>
    <t>Comprehensive Gateway Security Suite for NSA 3600  (2 Yr)</t>
  </si>
  <si>
    <t>01-SSC-4431</t>
  </si>
  <si>
    <t>Comprehensive Gateway Security Suite for NSA 3600  (3 Yr)</t>
  </si>
  <si>
    <t>01-SSC-4435</t>
  </si>
  <si>
    <t>Gateway Anti-Malware, Intrusion Prevention and Application Control for NSA 3600  (1 Yr)</t>
  </si>
  <si>
    <t>01-SSC-4436</t>
  </si>
  <si>
    <t>Gateway Anti-Malware, Intrusion Prevention and Application Control for NSA 3600  (2 Yr)</t>
  </si>
  <si>
    <t>01-SSC-4437</t>
  </si>
  <si>
    <t>Gateway Anti-Malware, Intrusion Prevention and Application Control for NSA 3600  (3 Yr)</t>
  </si>
  <si>
    <t>01-SSC-4441</t>
  </si>
  <si>
    <t>Content Filtering Premium Service for NSA 3600  (1 Yr)</t>
  </si>
  <si>
    <t>01-SSC-4442</t>
  </si>
  <si>
    <t>Content Filtering Premium Service for NSA 3600  (2 Yr)</t>
  </si>
  <si>
    <t>01-SSC-4443</t>
  </si>
  <si>
    <t>Content Filtering Premium Service for NSA 3600  (3 Yr)</t>
  </si>
  <si>
    <t>01-SSC-4447</t>
  </si>
  <si>
    <t>Comprehensive Anti-Spam Service For NSA 3600  (1 Yr)</t>
  </si>
  <si>
    <t>01-SSC-4448</t>
  </si>
  <si>
    <t>Comprehensive Anti-Spam Service For NSA 3600  (2 Yr)</t>
  </si>
  <si>
    <t>01-SSC-4449</t>
  </si>
  <si>
    <t>Comprehensive Anti-Spam Service For NSA 3600  (3 Yr)</t>
  </si>
  <si>
    <t>01-SSC-4302</t>
  </si>
  <si>
    <t>Silver 24x7 Support for NSA 3600  (1 Yr)</t>
  </si>
  <si>
    <t>01-SSC-4303</t>
  </si>
  <si>
    <t>Silver 24x7 Support for NSA 3600  (2 Yr)</t>
  </si>
  <si>
    <t>01-SSC-4304</t>
  </si>
  <si>
    <t>Silver 24x7 Support for NSA 3600  (3 Yr)</t>
  </si>
  <si>
    <t>01-SSC-4308</t>
  </si>
  <si>
    <t>Silver 8x5 Support for NSA 3600  (1 Yr)</t>
  </si>
  <si>
    <t>01-SSC-4309</t>
  </si>
  <si>
    <t>Silver 8x5 Support for NSA 3600  (2 Yr)</t>
  </si>
  <si>
    <t>01-SSC-4310</t>
  </si>
  <si>
    <t>Silver 8x5 Support for NSA 3600  (3 Yr)</t>
  </si>
  <si>
    <t>DELL SonicWALL NSA 6600</t>
  </si>
  <si>
    <t>DELL SonicWALL NSA 5600</t>
  </si>
  <si>
    <t>DELL SonicWALL NSA 4600</t>
  </si>
  <si>
    <t>DELL SonicWALL NSA 3600</t>
  </si>
  <si>
    <t>NSA 6600 Firewall - 24-Core, 4x10GbE SFP+, 8x1GbE SFP, 8xGbE, 1GbE Mgmt</t>
  </si>
  <si>
    <t>NSA 6600 Firewall with 1 Year CGSS Bundle (Threat Prevention, Content Filtering, 24x7 Support)</t>
  </si>
  <si>
    <t>NSA 6600 High Availability Firewall - must be paired with a regular NSA 6600 Firewall</t>
  </si>
  <si>
    <t>NSA 5600 Firewall with 1 Year CGSS Bundle (Threat Prevention, Content Filtering, 24x7 Support)</t>
  </si>
  <si>
    <t>NSA 5600 High Availability Firewall - must be paired with a regular NSA 5600 Firewall</t>
  </si>
  <si>
    <t>NSA 5600 Firewall - 10-Core 2x10GbE SFP+, 4x1GbE SFP, 12xGbE, 1GbE Mgmt</t>
  </si>
  <si>
    <t xml:space="preserve"> Analyzer Reporting Software</t>
  </si>
  <si>
    <t>NSA 4600 Firewall with 1 Year CGSS Bundle (Threat Prevention, Content Filtering, 24x7 Support)</t>
  </si>
  <si>
    <t>NSA 4600 High Availability Firewall - must be paired with a regular NSA 4600 Firewall</t>
  </si>
  <si>
    <t>NSA 4600 Firewall - 8-Core 2x10GbE SFP+, 4x1GbE SFP, 12xGbE, 1GbE Mgmt</t>
  </si>
  <si>
    <t>Comprehensive Gateway Security Suite Bundle - (GAV, IPS, App Control, CFS, 24X7 Support)</t>
  </si>
  <si>
    <t>Security Service - Intrusion Prevention, Anti-Malware (GAV), App Control, App Visualization</t>
  </si>
  <si>
    <t>Content Filtering Service (URL Filtering) Premium Edition</t>
  </si>
  <si>
    <t>Dell SonicWALL Gold Support 24x7  - 24x7 phone, email and Web-based Support, RMA, Firmware updates</t>
  </si>
  <si>
    <t>Dell SonicWALL Silver Support 24x7  - 24x7 phone, email and Web-based Support, RMA, Firmware updates</t>
  </si>
  <si>
    <t>Dell SonicWALL Silver Support 8x5 - 8x5 phone, email and Web-based Support, RMA, Firmware updates</t>
  </si>
  <si>
    <t>SonicWALL DPI-SSL For NSA 3500/4500/3600/4600</t>
  </si>
  <si>
    <t>Enable SSL Decryption on the NSA 4600 for additional protection (one time license)</t>
  </si>
  <si>
    <t>Enable SSL Decryption on the NSA 3600 for additional protection (one time license)</t>
  </si>
  <si>
    <t xml:space="preserve">Upgrades The NSA 3600 to Support State Sync in Active / Passive config for seamless failover between two NSA 3600s </t>
  </si>
  <si>
    <t>SonicWALL Analyzer Reporting Software For The NSA 3600</t>
  </si>
  <si>
    <t>SonicWALL Analyzer Reporting Software For The NSA 4600</t>
  </si>
  <si>
    <t>NSA 3600 Firewall with 1 Year CGSS Bundle (Threat Prevention, Content Filtering, 24x7 Support)</t>
  </si>
  <si>
    <t>NSA 3600 Firewall - 6-Core 2x10GbE SFP+, 4x1GbE SFP, 12xGbE, 1GbE Mgmt</t>
  </si>
  <si>
    <t>SonicWALL NSA Modules - NSA 250M/NSA 2400MX only</t>
  </si>
  <si>
    <t>SFP Modules</t>
  </si>
  <si>
    <t>SFP/SFP+ Transcievers (Contact SE for full list of supported SFP/SFP+ Modules)</t>
  </si>
  <si>
    <t>Deep Packet Inspection For SSL  (DPI-SSL) Upgrade License (E-Class/NSA 5600/6600)</t>
  </si>
  <si>
    <t>SonicWALL Analyzer Reporting Software For The NSA 3600, 3500, PRO 3060</t>
  </si>
  <si>
    <t>SonicWALL Analyzer Reporting Software For The NSA 4600, 4500, PRO 4060, PRO 4100, PRO 5060</t>
  </si>
  <si>
    <t>SonicWALL Analyzer Reporting Software For NSA 5600, 6600, E-Class, and SuperMassive Products</t>
  </si>
  <si>
    <t>01-SSC-9203</t>
  </si>
  <si>
    <t>01-SSC-9204</t>
  </si>
  <si>
    <t>01-SSC-8953</t>
  </si>
  <si>
    <t>SonicWALL NSA 4500 Support &amp; Services</t>
  </si>
  <si>
    <t>NSA 4500 Services &amp; Support</t>
  </si>
  <si>
    <t>SonicWALL NSA E8510 Services &amp; Support</t>
  </si>
  <si>
    <t>NSA E8510 Services &amp; Support</t>
  </si>
  <si>
    <t>SonicWALL TZ  Series</t>
  </si>
  <si>
    <t>SonicWALL  Email Security Series / Anti-Spam</t>
  </si>
  <si>
    <t>SonicWALL Wireless Access Points / WAN Acceleration Enablers</t>
  </si>
  <si>
    <t>SonicWALL Analyzer Reporting Software / Scrutinizer</t>
  </si>
  <si>
    <t>Link by Product Category</t>
  </si>
  <si>
    <t>Link by Product</t>
  </si>
  <si>
    <t>01-SSC-7160</t>
  </si>
  <si>
    <t>Dell SonicWALL WAN Acceleration Client Add 1 Concurrent User</t>
  </si>
  <si>
    <t>01-SSC-7161</t>
  </si>
  <si>
    <t>Dell SonicWALL WAN Acceleration Client Add 5 Concurrent Users</t>
  </si>
  <si>
    <t>01-SSC-7162</t>
  </si>
  <si>
    <t>Dell SonicWALL WAN Acceleration Client Add 10 Concurrent Users</t>
  </si>
  <si>
    <t>01-SSC-7163</t>
  </si>
  <si>
    <t>Dell SonicWALL WAN Acceleration Client Add 25 Concurrent Users</t>
  </si>
  <si>
    <t>01-SSC-7164</t>
  </si>
  <si>
    <t>Dell SonicWALL WAN Acceleration Client Add 50 Concurrent Users</t>
  </si>
  <si>
    <t>01-SSC-7165</t>
  </si>
  <si>
    <t>Dell SonicWALL WAN Acceleration Client Add 100 Concurrent Users</t>
  </si>
  <si>
    <t>Requires SonicOS 5.9 and higher</t>
  </si>
  <si>
    <t>01-SSC-4480</t>
  </si>
  <si>
    <t>Dell SonicWALL NSA 5600 Expanded License</t>
  </si>
  <si>
    <t>01-SSC-4481</t>
  </si>
  <si>
    <t>Dell SonicWALL NSA 6600 Expanded License</t>
  </si>
  <si>
    <t>Register &amp; activate your license here;;</t>
  </si>
  <si>
    <t>Stateful HA upgrade For NSA 3500 and NSA 3600</t>
  </si>
  <si>
    <t>SonicWALL NSA 3500 Service &amp; Support</t>
  </si>
  <si>
    <t>NSA 3500 Service &amp; Support</t>
  </si>
  <si>
    <t>SonicWALL NSA E5500 Service &amp; Support</t>
  </si>
  <si>
    <t>NSA E5500 Service &amp; Support</t>
  </si>
  <si>
    <t>CDP 6080B Service &amp; Support</t>
  </si>
  <si>
    <t>CDP 5040B Service &amp; Support</t>
  </si>
  <si>
    <t>CDP 220 Service &amp; Support</t>
  </si>
  <si>
    <t>CDP 210 Service &amp; Support</t>
  </si>
  <si>
    <t>Legacy Product</t>
  </si>
  <si>
    <t>NSA 240,2400MX,5000</t>
  </si>
  <si>
    <t>NSA E-Class - E7500</t>
  </si>
  <si>
    <t xml:space="preserve">01-SSC-3874 </t>
  </si>
  <si>
    <t>DELL SONICWALL SUPERMASSIVE 9000 SERIES POWER SUPPLY AC FRU    </t>
  </si>
  <si>
    <t xml:space="preserve">01-SSC-3876 </t>
  </si>
  <si>
    <t>DELL SONICWALL SUPERMASSIVE 9000 SERIES SYSTEM FAN FRU </t>
  </si>
  <si>
    <t>Accessories for SM 9000 Series</t>
  </si>
  <si>
    <t>SKU 972-1019 Installation and Implementation of a Dell SonicWALL Network Security - SuperMassive 9000</t>
  </si>
  <si>
    <t>SKU 972-1021 Installation and Implementation of a Dell SonicWALL Network Security - High Availability</t>
  </si>
  <si>
    <t xml:space="preserve">Professional Services for SM 9000 Series </t>
  </si>
  <si>
    <t>NSA 3600 High Availability Firewall - must be paired with a regular NSA 3600 Firewall</t>
  </si>
  <si>
    <t>At the moment, these SKUs are available only through Dell Direct – please contact your Technical Sales Rep(TSR)</t>
  </si>
  <si>
    <t>01-SSC-6340</t>
  </si>
  <si>
    <t>SonicWALL 5GB Of Offsite Storage For CDP Series (1 Yr)</t>
  </si>
  <si>
    <t>01-SSC-6350</t>
  </si>
  <si>
    <t>SonicWALL 5GB Of Offsite Storage For CDP Series (2 Yr)</t>
  </si>
  <si>
    <t>01-SSC-6341</t>
  </si>
  <si>
    <t>SonicWALL 10GB Of Offsite Storage For CDP Series (1 Yr)</t>
  </si>
  <si>
    <t>01-SSC-6351</t>
  </si>
  <si>
    <t>SonicWALL 10GB Of Offsite Storage For CDP Series (2 Yr)</t>
  </si>
  <si>
    <t>01-SSC-6344</t>
  </si>
  <si>
    <t>SonicWALL 25GB Of Offsite Storage For CDP Series (1 Yr)</t>
  </si>
  <si>
    <t>01-SSC-6354</t>
  </si>
  <si>
    <t>SonicWALL 25GB Of Offsite Storage For CDP Series (2 Yr)</t>
  </si>
  <si>
    <t>01-SSC-6347</t>
  </si>
  <si>
    <t xml:space="preserve">SonicWALL 50GB Of Offsite Storage For CDP Series (1 Yr) </t>
  </si>
  <si>
    <t>01-SSC-6357</t>
  </si>
  <si>
    <t>SonicWALL 50GB Of Offsite Storage For CDP Series (2 Yr)</t>
  </si>
  <si>
    <t>01-SSC-6348</t>
  </si>
  <si>
    <t>SonicWALL 75GB Of Offsite Storage For CDP Series (1 Yr)</t>
  </si>
  <si>
    <t>01-SSC-6358</t>
  </si>
  <si>
    <t>SonicWALL 75GB Of Offsite Storage For CDP Series (2 Yr)</t>
  </si>
  <si>
    <t>01-SSC-6349</t>
  </si>
  <si>
    <t>SonicWALL 100GB Of Offsite Storage For CDP Series (1 Yr)</t>
  </si>
  <si>
    <t>01-SSC-6359</t>
  </si>
  <si>
    <t>SonicWALL 100GB Of Offsite Storage For CDP Series (2 Yr)</t>
  </si>
  <si>
    <t>01-SSC-7855</t>
  </si>
  <si>
    <t>E-Class SRA 5 Lab User License - Stackable</t>
  </si>
  <si>
    <t>01-SSC-7856</t>
  </si>
  <si>
    <t>E-Class SRA 5 User License - Stackable</t>
  </si>
  <si>
    <t>01-SSC-7857</t>
  </si>
  <si>
    <t>E-Class SRA 10 User License - Stackable</t>
  </si>
  <si>
    <t>01-SSC-7858</t>
  </si>
  <si>
    <t>E-Class SRA 25 User License - Stackable</t>
  </si>
  <si>
    <t>01-SSC-7859</t>
  </si>
  <si>
    <t>E-Class SRA 50 User License - Stackable</t>
  </si>
  <si>
    <t>01-SSC-7860</t>
  </si>
  <si>
    <t>E-Class SRA 100 User License - Stackable</t>
  </si>
  <si>
    <t>01-SSC-7861</t>
  </si>
  <si>
    <t>E-Class SRA 250 User License - Stackable</t>
  </si>
  <si>
    <t>01-SSC-7862</t>
  </si>
  <si>
    <t>E-Class SRA 500 User License - Stackable</t>
  </si>
  <si>
    <t>01-SSC-7863</t>
  </si>
  <si>
    <t>E-Class SRA 1,000 User License - Stackable</t>
  </si>
  <si>
    <t>01-SSC-7864</t>
  </si>
  <si>
    <t>E-Class SRA 2,500 User License - Stackable</t>
  </si>
  <si>
    <t>01-SSC-7865</t>
  </si>
  <si>
    <t>E-Class SRA 5,000 User License - Stackable</t>
  </si>
  <si>
    <t>01-SSC-7948</t>
  </si>
  <si>
    <t>E-Class SRA 7,500 User License - Stackable</t>
  </si>
  <si>
    <t>01-SSC-7949</t>
  </si>
  <si>
    <t>E-Class SRA 10,000 User License - Stackable</t>
  </si>
  <si>
    <t>01-SSC-7951</t>
  </si>
  <si>
    <t>E-Class SRA 15,000 User License - Stackable</t>
  </si>
  <si>
    <t>01-SSC-7953</t>
  </si>
  <si>
    <t>E-Class SRA 20,000 User License - Stackable</t>
  </si>
  <si>
    <t>01-SSC-7938</t>
  </si>
  <si>
    <t>E-CLASS SRA 10 DAY 5- 125 SPIKE FOR EX6000 (INCREMENTAL NEEDED TO REACH CAPACITY)</t>
  </si>
  <si>
    <t>01-SSC-7939</t>
  </si>
  <si>
    <t>E-CLASS SRA 10 DAY 130-250 SPIKE FOR EX6000 (INCREMENTAL NEEDED TO REACH CAPACITY)</t>
  </si>
  <si>
    <t>01-SSC-7940</t>
  </si>
  <si>
    <t>E-CLASS SRA 30 DAY 5- 125 SPIKE FOR EX6000  (INCREMENTAL NEEDED TO REACH CAPACITY)</t>
  </si>
  <si>
    <t>01-SSC-7941</t>
  </si>
  <si>
    <t>E-CLASS SRA 30 DAY 130-250 SPIKE FOR EX6000 (INCREMENTAL NEEDED TO REACH CAPACITY)</t>
  </si>
  <si>
    <t>01-SSC-7867</t>
  </si>
  <si>
    <t>E-CLASS SRA 10 DAY 5-2,500 SPIKE FOR EX7000 (INCREMENTAL NEEDED TO REACH CAPACITY)</t>
  </si>
  <si>
    <t>01-SSC-7868</t>
  </si>
  <si>
    <t>E-CLASS SRA 10 DAY 2505-5,000 SPIKE FOR EX7000 (INCREMENTAL NEEDED TO REACH CAPACITY)</t>
  </si>
  <si>
    <t>01-SSC-7869</t>
  </si>
  <si>
    <t>E-CLASS SRA 30 DAY 5-2,500 SPIKE FOR EX7000 (INCREMENTAL NEEDED TO REACH CAPACITY)</t>
  </si>
  <si>
    <t>01-SSC-7870</t>
  </si>
  <si>
    <t>E-CLASS SRA 30 DAY 2505-5,000 SPIKE FOR EX7000 (INCREMENTAL NEEDED TO REACH CAPACITY)</t>
  </si>
  <si>
    <t>01-SSC-8254</t>
  </si>
  <si>
    <t>E-CLASS SRA 10 DAY 5-5000 SPIKE FOR EX9000 (INCREMENTAL NEEDED TO REACH CAPACITY)</t>
  </si>
  <si>
    <t>01-SSC-8255</t>
  </si>
  <si>
    <t>E-CLASS SRA 10 DAY 5005-10000 SPIKE FOR EX9000 (INCREMENTAL NEEDED TO REACH CAPACITY)</t>
  </si>
  <si>
    <t>01-SSC-8256</t>
  </si>
  <si>
    <t>E-CLASS SRA 10 DAY 10005-15000 SPIKE FOR EX9000 (INCREMENTAL NEEDED TO REACH CAPACITY)</t>
  </si>
  <si>
    <t>01-SSC-8257</t>
  </si>
  <si>
    <t>E-CLASS SRA 10 DAY 15005-20000 SPIKE FOR EX9000 (INCREMENTAL NEEDED TO REACH CAPACITY)</t>
  </si>
  <si>
    <t>01-SSC-8258</t>
  </si>
  <si>
    <t>E-CLASS SRA 30 DAY 5-5000 SPIKE FOR EX9000 (INCREMENTAL NEEDED TO REACH CAPACITY)</t>
  </si>
  <si>
    <t>01-SSC-8259</t>
  </si>
  <si>
    <t>E-CLASS SRA 30 DAY 5005-10000 SPIKE FOR EX9000 (INCREMENTAL NEEDED TO REACH CAPACITY)</t>
  </si>
  <si>
    <t>01-SSC-8260</t>
  </si>
  <si>
    <t>E-CLASS SRA 30 DAY 10005-15000 SPIKE FOR EX9000 (INCREMENTAL NEEDED TO REACH CAPACITY)</t>
  </si>
  <si>
    <t>01-SSC-8261</t>
  </si>
  <si>
    <t>E-CLASS SRA 30 DAY 15005-20000 SPIKE FOR EX9000 (INCREMENTAL NEEDED TO REACH CAPACITY)</t>
  </si>
  <si>
    <t>01-SSC-7873</t>
  </si>
  <si>
    <t>E-CLASS SRA 10 DAY 5-2,500 SPIKE FOR VIRTUAL APPLIANCE (INCREMENTAL NEEDED TO REACH CAPACITY)</t>
  </si>
  <si>
    <t>01-SSC-7874</t>
  </si>
  <si>
    <t>E-CLASS SRA 10 DAY 2505-5,000 SPIKE FOR VIRTUAL APPLIANCE  (INCREMENTAL NEEDED TO REACH CAPACITY)</t>
  </si>
  <si>
    <t>01-SSC-7875</t>
  </si>
  <si>
    <t>E-CLASS SRA 30 DAY 5-2,500 SPIKE FOR VIRTUAL APPLIANCE (INCREMENTAL NEEDED TO REACH CAPACITY)</t>
  </si>
  <si>
    <t>01-SSC-7876</t>
  </si>
  <si>
    <t>E-CLASS SRA 30 DAY 2505-5,000 SPIKE FOR VIRTUAL APPLIANCE (INCREMENTAL NEEDED TO REACH CAPACITY)</t>
  </si>
  <si>
    <t>Offsite Storage For CDP Series</t>
  </si>
  <si>
    <t>CDP Offsite Storage</t>
  </si>
  <si>
    <t>Lab unit with all access options enabled. (minimum 1 Yr) Support contract must be purchased "Made In America" Compliant.</t>
  </si>
  <si>
    <t>5 concurrent User production License.  (minimum 1 Yr) Support contract must be purchased. "Made In America" Compliant.</t>
  </si>
  <si>
    <t>10 concurrent User production License.  (minimum 1 Yr) Support contract must be purchased. "Made In America" Compliant.</t>
  </si>
  <si>
    <t>25 concurrent User production License.  (minimum 1 Yr) Support contract must be purchased. "Made In America" Compliant.</t>
  </si>
  <si>
    <t>50 concurrent User production License.  (minimum 1 Yr) Support contract must be purchased. "Made In America" Compliant.</t>
  </si>
  <si>
    <t>100 concurrent User production License.  (minimum 1 Yr) Support contract must be purchased. "Made In America" Compliant.</t>
  </si>
  <si>
    <t>250 concurrent User production License.  (minimum 1 Yr) Support contract must be purchased. "Made In America" Compliant.</t>
  </si>
  <si>
    <t>500 concurrent User production License.  (minimum 1 Yr) Support contract must be purchased. "Made In America" Compliant.</t>
  </si>
  <si>
    <t>1,000 concurrent User production License.  (minimum 1 Yr) Support contract must be purchased. "Made In America" Compliant.</t>
  </si>
  <si>
    <t>2,500 concurrent User production License.  (minimum 1 Yr) Support contract must be purchased. "Made In America" Compliant.</t>
  </si>
  <si>
    <t>5,000 concurrent User production License.  (minimum 1 Yr) Support contract must be purchased. "Made In America" Compliant.</t>
  </si>
  <si>
    <t>7,500 concurrent User production License.  (minimum 1 Yr) Support contract must be purchased. "Made In America" Compliant.</t>
  </si>
  <si>
    <t>10,000 concurrent User production License.  (minimum 1 Yr) Support contract must be purchased. "Made In America" Compliant.</t>
  </si>
  <si>
    <t>15,000 concurrent User production License.  (minimum 1 Yr) Support contract must be purchased. "Made In America" Compliant.</t>
  </si>
  <si>
    <t>20,000 concurrent User production License.  (minimum 1 Yr) Support contract must be purchased. "Made In America" Compliant.</t>
  </si>
  <si>
    <t>Spike License based on Number of users needed to reach appliance capacity for the specified duration. Spike Licenses can stop and restart.</t>
  </si>
  <si>
    <t>Incremental Spike Licenses for EX6000</t>
  </si>
  <si>
    <t>Incremental Spike Licenses for EX7000</t>
  </si>
  <si>
    <t>Incremental Spike Licenses for EX9000</t>
  </si>
  <si>
    <t>Incremental Spike Licenses for E-Class Virtual Appliance</t>
  </si>
  <si>
    <t xml:space="preserve">Stackable User Licenses for SRA EX9000, EX7000, EX6000, E-Class Virtual Appliance </t>
  </si>
  <si>
    <t>01-SSC-7262</t>
  </si>
  <si>
    <t>SonicWALL E-Class Support 24x7 For NSA E5500 (3 Yr)</t>
  </si>
  <si>
    <t>01-SSC-3860</t>
  </si>
  <si>
    <t>Dell SonicWALL Network Security Appliance 2600</t>
  </si>
  <si>
    <t>01-SSC-3861</t>
  </si>
  <si>
    <t>Dell SonicWALL Network Security Appliance 2600 High Availability</t>
  </si>
  <si>
    <t>01-SSC-3863</t>
  </si>
  <si>
    <t>Dell SonicWALL Network Security Appliance 2600 TotalSecure 1 Yr</t>
  </si>
  <si>
    <t>01-SSC-4274</t>
  </si>
  <si>
    <t>Dell SonicWALL Network Security Appliance 2600 Secure Upgrade Plus (2 Yr)</t>
  </si>
  <si>
    <t>01-SSC-4275</t>
  </si>
  <si>
    <t>Dell SonicWALL Network Security Appliance 2600 Secure Upgrade Plus (3 Yr)</t>
  </si>
  <si>
    <t>01-SSC-4453</t>
  </si>
  <si>
    <t>Comprehensive Gateway Security Suite Bundle for NSA 2600  (1 Yr)</t>
  </si>
  <si>
    <t>01-SSC-4454</t>
  </si>
  <si>
    <t>Comprehensive Gateway Security Suite Bundle for NSA 2600  (2 Yr)</t>
  </si>
  <si>
    <t>01-SSC-4455</t>
  </si>
  <si>
    <t>Comprehensive Gateway Security Suite Bundle for NSA 2600  (3 Yr)</t>
  </si>
  <si>
    <t>01-SSC-4459</t>
  </si>
  <si>
    <t>Gateway Anti-Malware, Intrusion Prevention and Application Control for NSA 2600  (1 Yr)</t>
  </si>
  <si>
    <t>01-SSC-4460</t>
  </si>
  <si>
    <t>Gateway Anti-Malware, Intrusion Prevention and Application Control for NSA 2600  (2 Yr)</t>
  </si>
  <si>
    <t>01-SSC-4461</t>
  </si>
  <si>
    <t>Gateway Anti-Malware, Intrusion Prevention and Application Control for NSA 2600  (3 Yr)</t>
  </si>
  <si>
    <t>01-SSC-4465</t>
  </si>
  <si>
    <t>Content Filtering Service Premium Service for NSA 2600  (1 Yr)</t>
  </si>
  <si>
    <t>01-SSC-4466</t>
  </si>
  <si>
    <t>Content Filtering Service Premium Service for NSA 2600  (2 Yr)</t>
  </si>
  <si>
    <t>01-SSC-4467</t>
  </si>
  <si>
    <t>Content Filtering Service Premium Service for NSA 2600  (3 Yr)</t>
  </si>
  <si>
    <t>01-SSC-4471</t>
  </si>
  <si>
    <t>Comprehensive Anti-Spam Service For NSA 2600 Series  (1 Yr)</t>
  </si>
  <si>
    <t>01-SSC-4472</t>
  </si>
  <si>
    <t>Comprehensive Anti-Spam Service For NSA 2600 Series  (2 Yr)</t>
  </si>
  <si>
    <t>01-SSC-4473</t>
  </si>
  <si>
    <t>Comprehensive Anti-Spam Service For NSA 2600 Series  (3 Yr)</t>
  </si>
  <si>
    <t>01-SSC-4314</t>
  </si>
  <si>
    <t>Silver Support 24x7 for NSA 2600  (1 Yr)</t>
  </si>
  <si>
    <t>01-SSC-4315</t>
  </si>
  <si>
    <t>Silver Support 24x7 for NSA 2600  (2 Yr)</t>
  </si>
  <si>
    <t>01-SSC-4316</t>
  </si>
  <si>
    <t>Silver Support 24x7 for NSA 2600  (3 Yr)</t>
  </si>
  <si>
    <t>01-SSC-4320</t>
  </si>
  <si>
    <t>Silver Support 8x5 for NSA 2600  (1 Yr)</t>
  </si>
  <si>
    <t>01-SSC-4326</t>
  </si>
  <si>
    <t>Silver Support  8x5 for NSA 2600  (2 Yr)</t>
  </si>
  <si>
    <t>01-SSC-4322</t>
  </si>
  <si>
    <t>Silver Support 8x5 for NSA 2600  (3 Yr)</t>
  </si>
  <si>
    <t>01-SSC-4489</t>
  </si>
  <si>
    <t>01-SSC-4482</t>
  </si>
  <si>
    <t>SuperMassive 9600 High Availability conversion license to standalone unit</t>
  </si>
  <si>
    <t>01-SSC-4483</t>
  </si>
  <si>
    <t>SuperMassive 9400 High Availability conversion license to standalone unit</t>
  </si>
  <si>
    <t>01-SSC-4484</t>
  </si>
  <si>
    <t>SuperMassive 9200 High Availability conversion license to standalone unit</t>
  </si>
  <si>
    <t>01-SSC-4485</t>
  </si>
  <si>
    <t>Network Security Appliance 6600 High Availability conversion license to standalone unit</t>
  </si>
  <si>
    <t>01-SSC-4486</t>
  </si>
  <si>
    <t>Network Security Appliance 5600 High Availability conversion license to standalone unit</t>
  </si>
  <si>
    <t>01-SSC-4487</t>
  </si>
  <si>
    <t>Network Security Appliance 4600 High Availability conversion license to standalone unit</t>
  </si>
  <si>
    <t>01-SSC-4488</t>
  </si>
  <si>
    <t>Network Security Appliance 3600 High Availability conversion license to standalone unit</t>
  </si>
  <si>
    <t>01-SSC-4328</t>
  </si>
  <si>
    <t>Network Security Appliance 220 High Availability conversion license to standalone unit</t>
  </si>
  <si>
    <t>01-SSC-4329</t>
  </si>
  <si>
    <t>Network Security Appliance 250M High Availability conversion license to standalone unit</t>
  </si>
  <si>
    <t>01-SSC-4330</t>
  </si>
  <si>
    <t>Network Security Appliance 2400 High Availability conversion license to standalone unit</t>
  </si>
  <si>
    <t>01-SSC-4331</t>
  </si>
  <si>
    <t>Network Security Appliance 3500 High Availability conversion license to standalone unit</t>
  </si>
  <si>
    <t>01-SSC-4332</t>
  </si>
  <si>
    <t>Network Security Appliance 4500 High Availability conversion license to standalone unit</t>
  </si>
  <si>
    <t>01-SSC-4333</t>
  </si>
  <si>
    <t>Network Security Appliance E5500 High Availability conversion license to standalone unit</t>
  </si>
  <si>
    <t>01-SSC-4334</t>
  </si>
  <si>
    <t>Network Security Appliance E6500 High Availability conversion license to standalone unit</t>
  </si>
  <si>
    <t>01-SSC-4335</t>
  </si>
  <si>
    <t>Network Security Appliance E7500 High Availability conversion license to standalone unit</t>
  </si>
  <si>
    <t>01-SSC-4336</t>
  </si>
  <si>
    <t>Network Security Appliance E8500/E8510 High Availability conversion license to standalone unit</t>
  </si>
  <si>
    <t>01-SSC-7397</t>
  </si>
  <si>
    <t>SonicWALL TotalSecure Email Subscription 500 (1 Yr)</t>
  </si>
  <si>
    <t>01-SSC-7398</t>
  </si>
  <si>
    <t>SonicWALL TotalSecure Email Subscription 1,000 (1 Yr)</t>
  </si>
  <si>
    <t>01-SSC-7403</t>
  </si>
  <si>
    <t>SonicWALL TotalSecure Email Subscription 2,000 (1 Yr)</t>
  </si>
  <si>
    <t>01-SSC-7404</t>
  </si>
  <si>
    <t>SonicWALL TotalSecure Email Subscription 5,000 (1 Yr)</t>
  </si>
  <si>
    <t>01-SSC-7405</t>
  </si>
  <si>
    <t>SonicWALL TotalSecure Email Subscription 10,000 (1 Yr)</t>
  </si>
  <si>
    <t>01-SSC-7407</t>
  </si>
  <si>
    <t>SonicWALL TotalSecure Email Subscription 500 (2 Yrs)</t>
  </si>
  <si>
    <t>01-SSC-7408</t>
  </si>
  <si>
    <t>SonicWALL TotalSecure Email Subscription 1,000 (2 Yrs)</t>
  </si>
  <si>
    <t>01-SSC-7413</t>
  </si>
  <si>
    <t>SonicWALL TotalSecure Email Subscription 2,000 (2 Yrs)</t>
  </si>
  <si>
    <t>01-SSC-7414</t>
  </si>
  <si>
    <t>SonicWALL TotalSecure Email Subscription 5,000 (2 Yrs)</t>
  </si>
  <si>
    <t>01-SSC-7415</t>
  </si>
  <si>
    <t>SonicWALL TotalSecure Email Subscription 10,000 (2 Yrs)</t>
  </si>
  <si>
    <t>01-SSC-7417</t>
  </si>
  <si>
    <t>SonicWALL TotalSecure Email Subscription 500 (3 Yrs)</t>
  </si>
  <si>
    <t>01-SSC-7418</t>
  </si>
  <si>
    <t>SonicWALL TotalSecure Email Subscription 1,000 (3 Yrs)</t>
  </si>
  <si>
    <t>01-SSC-7423</t>
  </si>
  <si>
    <t>SonicWALL TotalSecure Email Subscription 2,000 (3 Yrs)</t>
  </si>
  <si>
    <t>01-SSC-7424</t>
  </si>
  <si>
    <t>SonicWALL TotalSecure Email Subscription 5,000 (3 Yrs)</t>
  </si>
  <si>
    <t>01-SSC-7425</t>
  </si>
  <si>
    <t>SonicWALL TotalSecure Email Subscription 10,000 (3 Yrs)</t>
  </si>
  <si>
    <t>SonicWALL Email Anti-Virus (McAfee and SonicWALL Time Zero) - Kaspersky replacement - 25 User (1 Yr)</t>
  </si>
  <si>
    <t>SonicWALL Email Anti-Virus (McAfee and SonicWALL Time Zero)- Kaspersky replacement - 25 User (2 Yr)</t>
  </si>
  <si>
    <t>SonicWALL Email Anti-Virus (McAfee and SonicWALL Time Zero) - Kaspersky replacement - 25 User (3 Yr)</t>
  </si>
  <si>
    <t>SonicWALL Email Anti-Virus (McAfee and SonicWALL Time Zero) - Kaspersky replacement - 50 User (1 Yr)</t>
  </si>
  <si>
    <t>SonicWALL Email Anti-Virus (McAfee and SonicWALL Time Zero) - Kaspersky replacement - 50 User (2 Yr)</t>
  </si>
  <si>
    <t>SonicWALL Email Anti-Virus (McAfee and SonicWALL Time Zero) - Kaspersky replacement - 50 User (3 Yr)</t>
  </si>
  <si>
    <t>SonicWALL Email Anti-Virus (McAfee and SonicWALL Time Zero) - Kaspersky replacement - 100 User (1 Yr)</t>
  </si>
  <si>
    <t>SonicWALL Email Anti-Virus (McAfee and SonicWALL Time Zero) - Kaspersky replacement - 100 User (2 Yr)</t>
  </si>
  <si>
    <t>SonicWALL Email Anti-Virus (McAfee and SonicWALL Time Zero) - Kaspersky replacement - 100 User (3 Yr)</t>
  </si>
  <si>
    <t>SonicWALL Email Anti-Virus (McAfee and SonicWALL Time Zero) - Kaspersky replacement - 250 User (1 Yr)</t>
  </si>
  <si>
    <t>SonicWALL Email Anti-Virus (McAfee and SonicWALL Time Zero)- Kaspersky replacement - 250 User (2 Yr)</t>
  </si>
  <si>
    <t>SonicWALL Email Anti-Virus (McAfee and SonicWALL Time Zero) - Kaspersky replacement - 250 User (3 Yr)</t>
  </si>
  <si>
    <t>SonicWALL Email Anti-Virus (McAfee and SonicWALL Time Zero) - Kaspersky replacement - 500 User (1 Yr)</t>
  </si>
  <si>
    <t>SonicWALL Email Anti-Virus (McAfee and SonicWALL Time Zero) - Kaspersky replacement - 500 User (2 Yr)</t>
  </si>
  <si>
    <t>SonicWALL Email Anti-Virus (McAfee and SonicWALL Time Zero) - Kaspersky replacement - 500 User (3 Yr)</t>
  </si>
  <si>
    <t>SonicWALL Email Anti-Virus (McAfee and SonicWALL Time Zero) - Kaspersky replacement - 750 User (1 Yr)</t>
  </si>
  <si>
    <t>SonicWALL Email Anti-Virus (McAfee and SonicWALL Time Zero) - Kaspersky replacement - 750 User (2 Yr)</t>
  </si>
  <si>
    <t>SonicWALL Email Anti-Virus (McAfee and SonicWALL Time Zero) - Kaspersky replacement - 750 User (3 Yr)</t>
  </si>
  <si>
    <t>SonicWALL Email Anti-Virus (McAfee and SonicWALL Time Zero) - Kaspersky replacement - 1,000 User (1 Yr)</t>
  </si>
  <si>
    <t>SonicWALL Email Anti-Virus (McAfee and SonicWALL Time Zero) - Kaspersky replacement - 1,000 User (2 Yr)</t>
  </si>
  <si>
    <t>SonicWALL Email Anti-Virus (McAfee and SonicWALL Time Zero) - Kaspersky replacement - 1,000 User (3 Yr)</t>
  </si>
  <si>
    <t>SonicWALL Email Anti-Virus (McAfee and SonicWALL Time Zero) - Kaspersky replacement - 2,000 User (1 Yr)</t>
  </si>
  <si>
    <t>SonicWALL Email Anti-Virus (McAfee and SonicWALL Time Zero) - Kaspersky replacement - 2,000 User (2 Yr)</t>
  </si>
  <si>
    <t>SonicWALL Email Anti-Virus (McAfee and SonicWALL Time Zero) - Kaspersky replacement - 2,000 User (3 Yr)</t>
  </si>
  <si>
    <t>SonicWALL Email Anti-Virus (McAfee and SonicWALL Time Zero) - Kaspersky replacement - 5,000 User (1 Yr)</t>
  </si>
  <si>
    <t>SonicWALL Email Anti-Virus (McAfee and SonicWALL Time Zero) - Kaspersky replacement - 5,000 User (2 Yr)</t>
  </si>
  <si>
    <t>SonicWALL Email Anti-Virus (McAfee and SonicWALL Time Zero) - Kaspersky replacement - 5,000 User (3 Yr)</t>
  </si>
  <si>
    <t>SonicWALL Email Anti-Virus (McAfee and SonicWALL Time Zero) - Kaspersky replacement - 10,000 User (1 Yr)</t>
  </si>
  <si>
    <t>SonicWALL Email Anti-Virus (McAfee and SonicWALL Time Zero) - Kaspersky replacement - 10,000 User (2 Yr)</t>
  </si>
  <si>
    <t>SonicWALL Email Anti-Virus (McAfee and SonicWALL Time Zero) - Kaspersky replacement - 10,000 User (3 Yr)</t>
  </si>
  <si>
    <t>01-SSC-4655</t>
  </si>
  <si>
    <t>01-SSC-4657</t>
  </si>
  <si>
    <t>SonicWALL DPI-SSL For NSA 220/240/250M/2400/2600 Series</t>
  </si>
  <si>
    <t>SonicWALL Analyzer Reporting Software For NSA 220, 240, 250M, 2400 and 2600 Series</t>
  </si>
  <si>
    <t>SonicWALL Stateful HA Upgrade For NSA 2400 and NSA 2600 Series</t>
  </si>
  <si>
    <t>NSA 2600</t>
  </si>
  <si>
    <t>DELL SonicWALL NSA 2600</t>
  </si>
  <si>
    <t>Converts HA unit to the basic standalone appliance (no services)</t>
  </si>
  <si>
    <t>01-SSC-5286</t>
  </si>
  <si>
    <t>E-CLASS SRA 5 USER LICENSE - STACKABLE- HA</t>
  </si>
  <si>
    <t>01-SSC-5287</t>
  </si>
  <si>
    <t>E-CLASS SRA 10 USER LICENSE - STACKABLE- HA</t>
  </si>
  <si>
    <t>01-SSC-5288</t>
  </si>
  <si>
    <t>E-CLASS SRA 25 USER LICENSE - STACKABLE-HA</t>
  </si>
  <si>
    <t>01-SSC-5289</t>
  </si>
  <si>
    <t>E-CLASS SRA 50 USER LICENSE - STACKABLE-HA</t>
  </si>
  <si>
    <t>01-SSC-5290</t>
  </si>
  <si>
    <t>E-CLASS SRA 100 USER LICENSE - STACKABLE-HA</t>
  </si>
  <si>
    <t>01-SSC-5291</t>
  </si>
  <si>
    <t>E-CLASS SRA 250 USER LICENSE - STACKABLE-HA</t>
  </si>
  <si>
    <t>01-SSC-5292</t>
  </si>
  <si>
    <t>E-CLASS SRA 500 USER LICENSE - STACKABLE-HA</t>
  </si>
  <si>
    <t>01-SSC-5293</t>
  </si>
  <si>
    <t>E-CLASS SRA 1,000 USER LICENSE - STACKABLE-HA</t>
  </si>
  <si>
    <t>01-SSC-5294</t>
  </si>
  <si>
    <t>E-CLASS SRA 2,500 USER LICENSE - STACKABLE-HA</t>
  </si>
  <si>
    <t>01-SSC-5295</t>
  </si>
  <si>
    <t>E-CLASS SRA 5,000 USER LICENSE - STACKABLE-HA</t>
  </si>
  <si>
    <t>01-SSC-5296</t>
  </si>
  <si>
    <t>E-CLASS SRA 7,500 USER LICENSE - STACKABLE-HA</t>
  </si>
  <si>
    <t>01-SSC-5297</t>
  </si>
  <si>
    <t>E-CLASS SRA 10,000 USER LICENSE - STACKABLE-HA</t>
  </si>
  <si>
    <t>01-SSC-5298</t>
  </si>
  <si>
    <t>E-CLASS SRA 15,000 USER LICENSE - STACKABLE-HA</t>
  </si>
  <si>
    <t>01-SSC-5299</t>
  </si>
  <si>
    <t>E-CLASS SRA 20,000 USER LICENSE - STACKABLE-HA</t>
  </si>
  <si>
    <t>NSA 2600 High Availability conversion license to standalone unit</t>
  </si>
  <si>
    <t>01-SSC-4490</t>
  </si>
  <si>
    <t>NSA 240 High Availability conversion license to standalone unit</t>
  </si>
  <si>
    <t>01-SSC-4491</t>
  </si>
  <si>
    <t>NSA 2400MX High Availability conversion license to standalone unit</t>
  </si>
  <si>
    <t>01-SSC-6111</t>
  </si>
  <si>
    <t>DELL FIREWALL SSL VPN 15 USER LICENSE</t>
  </si>
  <si>
    <t>01-SSC-6112</t>
  </si>
  <si>
    <t>DELL FIREWALL SSL VPN 100 USER LICENSE</t>
  </si>
  <si>
    <t>01-SSC-6113</t>
  </si>
  <si>
    <t>DELL FIREWALL SSL VPN 250 USER LICENSE</t>
  </si>
  <si>
    <t>01-SSC-6117</t>
  </si>
  <si>
    <t>DELL FIREWALL SSL VPN 500 USER LICENSE</t>
  </si>
  <si>
    <t>01-SSC-6118</t>
  </si>
  <si>
    <t>DELL FIREWALL SSL VPN 1000 USER LICENSE</t>
  </si>
  <si>
    <t>DELL FIREWALL SSL VPN 1 USER LICENSE</t>
  </si>
  <si>
    <t>DELL FIREWALL SSL VPN 5 USER LICENSE</t>
  </si>
  <si>
    <t>DELL FIREWALL SSL VPN 10 USER LICENSE</t>
  </si>
  <si>
    <t>DELL FIREWALL SSL VPN 25 USER LICENSE</t>
  </si>
  <si>
    <t xml:space="preserve">DPI-SSL For NSA 3500/4500/3600/4600   </t>
  </si>
  <si>
    <t>Stackable User Licenses for E-Class SRA</t>
  </si>
  <si>
    <t>HA Licenses must correspond to a one-to-one ratio with the Primary licenses. No support is needed in HA configuration.</t>
  </si>
  <si>
    <t>Stackable HA User Licenses for E-Class SRA</t>
  </si>
  <si>
    <t>DELL FIREWALL SSL VPN 50 USER LICENSE</t>
  </si>
  <si>
    <t>Dell Firewall SSL VPN Licenses (SuperMassive, NSA &amp; TZ)</t>
  </si>
  <si>
    <t>Dell Firewall SSL VPN User Licenses</t>
  </si>
  <si>
    <t>Includes BGP and Stateful HA features</t>
  </si>
  <si>
    <t>Upgrades The NSA 2400 to Support Active/Passive with Statesync For seamless failover between two identical model appliances.</t>
  </si>
  <si>
    <t>Adds  for A/A clustering and A/A DPI capabilities to NSA 6600</t>
  </si>
  <si>
    <t>Adds  for A/A clustering and A/A DPI capabilities to NSA 5600</t>
  </si>
  <si>
    <t>Converts HA unit to the basic standalone appliance (no services</t>
  </si>
  <si>
    <t>01-SSC-8468</t>
  </si>
  <si>
    <t>SonicWALL Aventail E-Class SRA Virtual Appliance with Administration Test License</t>
  </si>
  <si>
    <t>01-SSC-0003</t>
  </si>
  <si>
    <t>DELL SONICWALL COMPREHENSIVE GATEWAY SECURITY SUITE-W/O VIEWPOINT FOR NSA E6500 (1 YR)</t>
  </si>
  <si>
    <t>01-SSC-0004</t>
  </si>
  <si>
    <t>DELL SONICWALL COMPREHENSIVE GATEWAY SECURITY SUITE-W/O VIEWPOINT FOR NSA E6500 (2 YR)</t>
  </si>
  <si>
    <t>01-SSC-0005</t>
  </si>
  <si>
    <t>DELL SONICWALL COMPREHENSIVE GATEWAY SECURITY SUITE-W/O VIEWPOINT FOR NSA E6500 (3 YR)</t>
  </si>
  <si>
    <t>01-SSC-0006</t>
  </si>
  <si>
    <t>DELL SONICWALL COMPREHENSIVE GATEWAY SECURITY SUITE-W/O VIEWPOINT FOR NSA E5500 (1 YR)</t>
  </si>
  <si>
    <t>01-SSC-0007</t>
  </si>
  <si>
    <t>DELL SONICWALL COMPREHENSIVE GATEWAY SECURITY SUITE-W/O VIEWPOINT FOR NSA E5500 (2 YR)</t>
  </si>
  <si>
    <t>01-SSC-0008</t>
  </si>
  <si>
    <t>DELL SONICWALL COMPREHENSIVE GATEWAY SECURITY SUITE-W/O VIEWPOINT FOR NSA E5500 (3 YR)</t>
  </si>
  <si>
    <t>01-SSC-0009</t>
  </si>
  <si>
    <t>DELL SONICWALL COMPREHENSIVE GATEWAY SECURITY SUITE-W/O VIEWPOINT FOR NSA 4500 (1 YR)</t>
  </si>
  <si>
    <t>01-SSC-0010</t>
  </si>
  <si>
    <t>DELL SONICWALL COMPREHENSIVE GATEWAY SECURITY SUITE-W/O VIEWPOINT FOR NSA 4500 (2 YR)</t>
  </si>
  <si>
    <t>01-SSC-0012</t>
  </si>
  <si>
    <t>DELL SONICWALL COMPREHENSIVE GATEWAY SECURITY SUITE-W/O VIEWPOINT FOR NSA 3500 (1 YR)</t>
  </si>
  <si>
    <t>01-SSC-0013</t>
  </si>
  <si>
    <t>DELL SONICWALL COMPREHENSIVE GATEWAY SECURITY SUITE-W/O VIEWPOINT FOR NSA 3500 (2 YR)</t>
  </si>
  <si>
    <t>01-SSC-0015</t>
  </si>
  <si>
    <t>DELL SONICWALL COMPREHENSIVE GATEWAY SECURITY SUITE-W/O VIEWPOINT FOR NSA 2400 (1 YR)</t>
  </si>
  <si>
    <t>01-SSC-0016</t>
  </si>
  <si>
    <t>DELL SONICWALL COMPREHENSIVE GATEWAY SECURITY SUITE-W/O VIEWPOINT FOR NSA 2400 (2 YR)</t>
  </si>
  <si>
    <t>01-SSC-0017</t>
  </si>
  <si>
    <t>DELL SONICWALL COMPREHENSIVE GATEWAY SECURITY SUITE-W/O VIEWPOINT FOR NSA 2400 (3 YR)</t>
  </si>
  <si>
    <t>01-SSC-0018</t>
  </si>
  <si>
    <t>DELL SONICWALL COMPREHENSIVE GATEWAY SECURITY SUITE-W/O VIEWPOINT FOR TZ 210 (1 YR)</t>
  </si>
  <si>
    <t>01-SSC-0020</t>
  </si>
  <si>
    <t>DELL SONICWALL COMPREHENSIVE GATEWAY SECURITY SUITE-W/O VIEWPOINT FOR TZ 100 (1 YR)</t>
  </si>
  <si>
    <t>01-SSC-0021</t>
  </si>
  <si>
    <t>DELL SONICWALL COMPREHENSIVE GATEWAY SECURITY SUITE-W/O VIEWPOINT FOR TZ 100 (2 YR)</t>
  </si>
  <si>
    <t>01-SSC-0024</t>
  </si>
  <si>
    <t>DELL SONICWALL COMPREHENSIVE GATEWAY SECURITY SUITE-W/O VIEWPOINT FOR NSA 240 (1 YR)</t>
  </si>
  <si>
    <t>01-SSC-0026</t>
  </si>
  <si>
    <t>DELL SONICWALL COMPREHENSIVE GATEWAY SECURITY SUITE-W/O VIEWPOINT FOR NSA 5000 (1 YR)</t>
  </si>
  <si>
    <t>Dell SonicWALL Expanded License for NSA 220 Series</t>
  </si>
  <si>
    <t>Dell SonicWALL Expanded License for NSA 250M Series</t>
  </si>
  <si>
    <t>Dell SonicWALL Expanded License for NSA 4500 and NSA 4600</t>
  </si>
  <si>
    <t>Dell SonicWALL Expanded License for NSA 3500 and NSA 3600</t>
  </si>
  <si>
    <t>Dell SonicWALL Expanded License for NSA 2400 and NSA 2600</t>
  </si>
  <si>
    <t>BEST VALUE: Comprehensive Gateway Security Suite includes - Gateway Anti-Virus, Anti-Spyware, Intrusion Prevention and Application Firewall Service, Content Filtering Premium Services, and E-Class 24x7 Support with Firmware Updates</t>
  </si>
  <si>
    <t>Enables Stateful HA and BGP support (only with SonicOS 5.9)</t>
  </si>
  <si>
    <t>Enables Stateful HA and BGP support</t>
  </si>
  <si>
    <t>Stackable HA User Licenses for SRA EX9000, EX7000, EX6000</t>
  </si>
  <si>
    <t>WAN Acceleration Enablers (WXA)</t>
  </si>
  <si>
    <t>Prof. Services SM 9000 Series</t>
  </si>
  <si>
    <t>Accessories SM9000 Series</t>
  </si>
  <si>
    <t>E-Class SRA Virtual Appliance</t>
  </si>
  <si>
    <t>TZ 215</t>
  </si>
  <si>
    <t>MSP = B</t>
  </si>
  <si>
    <t>MSP = C</t>
  </si>
  <si>
    <t>MSP = D</t>
  </si>
  <si>
    <t>MSP = A</t>
  </si>
  <si>
    <t>MSP =  C</t>
  </si>
  <si>
    <t>01-SSC-9078</t>
  </si>
  <si>
    <t>SonicWALL WXA 6000 Base Software including 1 Year Software Subscription and Dynamic Support 24x7</t>
  </si>
  <si>
    <t>01-SSC-9079</t>
  </si>
  <si>
    <t>SonicWALL WXA 6000 Software Subscription and Dynamic Support 24x7 (1-Year)</t>
  </si>
  <si>
    <t>01-SSC-9039</t>
  </si>
  <si>
    <t>SonicWALL WXA 6000 Software Subscription and Dynamic Support 24x7 (2-Year)</t>
  </si>
  <si>
    <t>01-SSC-9040</t>
  </si>
  <si>
    <t>SonicWALL WXA 6000 Software Subscription and Dynamic Support 24x7 (3-Year)</t>
  </si>
  <si>
    <t>SonicWALL WXA 5000 Virtual Appliance with (1 Yr) of Software subscription and Dynamic Support 24x7</t>
  </si>
  <si>
    <t>SonicWALL TZ 210 / TZ 190 / TZ 180 Series Power Supply</t>
  </si>
  <si>
    <t>10GB-SR SFP+ Short Reach Fiber Module Multi-Mode No Cable</t>
  </si>
  <si>
    <t>10GB-LR SFP+ Long Reach Fiber Module Single-Mode No Cable</t>
  </si>
  <si>
    <t xml:space="preserve">10GB SFP+ Copper with 1M Twinax Cable </t>
  </si>
  <si>
    <t>10GB SFP+ Copper with 3M Twinax Cable</t>
  </si>
  <si>
    <t>1GB-SX SFP Short Haul Fiber Module Multi-Mode No Cable</t>
  </si>
  <si>
    <t>1GB-LX SFP Long Haul Fiber Module Single-Mode No Cable</t>
  </si>
  <si>
    <t>1GB-RJ45 SFP Copper Module No Cable</t>
  </si>
  <si>
    <t>SONICWALL ANALYZER REPORTING SOFTWARE FOR THE CDP 110, CDP 210 and CDP 1440i</t>
  </si>
  <si>
    <t>Email Security Total Secure Bundles</t>
  </si>
  <si>
    <t>01-SSC-7427</t>
  </si>
  <si>
    <t>Dell SonicWALL Email Encryption Service with Compliance Subscription - 25 Users (1 Yr)</t>
  </si>
  <si>
    <t>01-SSC-7428</t>
  </si>
  <si>
    <t>Dell SonicWALL Email Encryption Service with Compliance  Subscription - 25 Users (2 Yrs)</t>
  </si>
  <si>
    <t>01-SSC-7429</t>
  </si>
  <si>
    <t>Dell SonicWALL Email Encryption Service with Compliance  Subscription - 25 Users (3 Yrs)</t>
  </si>
  <si>
    <t>01-SSC-7440</t>
  </si>
  <si>
    <t>Dell SonicWALL Email Encryption Service with Compliance  Subscription - 50 Users (1 Yr)</t>
  </si>
  <si>
    <t>01-SSC-7441</t>
  </si>
  <si>
    <t>Dell SonicWALL Email Encryption Service with Compliance  Subscription - 50 Users (2 Yrs)</t>
  </si>
  <si>
    <t>01-SSC-7442</t>
  </si>
  <si>
    <t>Dell SonicWALL Email Encryption Service with Compliance  Subscription - 50 Users (3 Yrs)</t>
  </si>
  <si>
    <t>01-SSC-7443</t>
  </si>
  <si>
    <t>Dell SonicWALL Email Encryption Service with Compliance  Subscription - 100 Users (1 Yr)</t>
  </si>
  <si>
    <t>01-SSC-7444</t>
  </si>
  <si>
    <t>Dell SonicWALL Email Encryption Service with Compliance  Subscription - 100 Users (2 Yrs)</t>
  </si>
  <si>
    <t>01-SSC-7445</t>
  </si>
  <si>
    <t>Dell SonicWALL Email Encryption Service with Compliance  Subscription - 100 Users (3 Yrs)</t>
  </si>
  <si>
    <t>01-SSC-7446</t>
  </si>
  <si>
    <t>Dell SonicWALL Email Encryption Service with Compliance  Subscription - 250 Users (1 Yr)</t>
  </si>
  <si>
    <t>01-SSC-7447</t>
  </si>
  <si>
    <t>Dell SonicWALL Email Encryption Service with Compliance  Subscription - 250 Users (2 Yrs)</t>
  </si>
  <si>
    <t>01-SSC-7448</t>
  </si>
  <si>
    <t>Dell SonicWALL Email Encryption Service with Compliance  Subscription - 250 Users (3 Yrs)</t>
  </si>
  <si>
    <t>01-SSC-7468</t>
  </si>
  <si>
    <t>Dell SonicWALL Email Encryption Service with Compliance  Subscription - 500 Users (1 Yr)</t>
  </si>
  <si>
    <t>01-SSC-7469</t>
  </si>
  <si>
    <t>Dell SonicWALL Email Encryption Service with Compliance  Subscription - 500 Users (2 Yrs)</t>
  </si>
  <si>
    <t>01-SSC-7470</t>
  </si>
  <si>
    <t>Dell SonicWALL Email Encryption Service with Compliance  Subscription - 500 Users (3 Yrs)</t>
  </si>
  <si>
    <t>01-SSC-7593</t>
  </si>
  <si>
    <t>Dell SonicWALL Email Encryption Service with Compliance  Subscription - 750 Users (1 Yr)</t>
  </si>
  <si>
    <t>01-SSC-7594</t>
  </si>
  <si>
    <t>Dell SonicWALL Email Encryption Service with Compliance  Subscription - 750 Users (2 Yrs)</t>
  </si>
  <si>
    <t>01-SSC-7595</t>
  </si>
  <si>
    <t>Dell SonicWALL Email Encryption Service with Compliance  Subscription - 750 Users (3 Yrs)</t>
  </si>
  <si>
    <t>01-SSC-7471</t>
  </si>
  <si>
    <t>Dell SonicWALL Email Encryption Service with Compliance  Subscription - 1,000 Users (1 Yr)</t>
  </si>
  <si>
    <t>01-SSC-7472</t>
  </si>
  <si>
    <t>Dell SonicWALL Email Encryption Service with Compliance  Subscription - 1,000 Users (2 Yrs)</t>
  </si>
  <si>
    <t>01-SSC-7473</t>
  </si>
  <si>
    <t>Dell SonicWALL Email Encryption Service with Compliance  Subscription - 1,000 Users (3 Yrs)</t>
  </si>
  <si>
    <t>01-SSC-7474</t>
  </si>
  <si>
    <t>Dell SonicWALL Email Encryption Service with Compliance  Subscription - 2,000 Users (1 Yr)</t>
  </si>
  <si>
    <t>01-SSC-7475</t>
  </si>
  <si>
    <t>Dell SonicWALL Email Encryption Service with Compliance  Subscription - 2,000 Users (2 Yrs)</t>
  </si>
  <si>
    <t>01-SSC-7476</t>
  </si>
  <si>
    <t>Dell SonicWALL Email Encryption Service with Compliance  Subscription - 2,000 Users (3 Yrs)</t>
  </si>
  <si>
    <t>01-SSC-7549</t>
  </si>
  <si>
    <t>Dell SonicWALL Email Encryption Service with Compliance  Subscription - 5,000 Users (1 Yr)</t>
  </si>
  <si>
    <t>01-SSC-7550</t>
  </si>
  <si>
    <t>Dell SonicWALL Email Encryption Service with Compliance  Subscription - 5,000 Users (2 Yrs)</t>
  </si>
  <si>
    <t>01-SSC-7551</t>
  </si>
  <si>
    <t>Dell SonicWALL Email Encryption Service with Compliance  Subscription - 5,000 Users (3 Yrs)</t>
  </si>
  <si>
    <t>01-SSC-7568</t>
  </si>
  <si>
    <t>Dell SonicWALL Email Encryption Service with Compliance  Subscription - 10,000 Users (1 Yr)</t>
  </si>
  <si>
    <t>01-SSC-7569</t>
  </si>
  <si>
    <t>Dell SonicWALL Email Encryption Service with Compliance  Subscription - 10,000 Users (2 Yrs)</t>
  </si>
  <si>
    <t>01-SSC-7570</t>
  </si>
  <si>
    <t>Dell SonicWALL Email Encryption Service with Compliance  Subscription - 10,000 Users (3 Yrs)</t>
  </si>
  <si>
    <t>01-SSC-7919</t>
  </si>
  <si>
    <t>SonicWALL E-CLASS SRA SUPPORT 24X7 FOR EX6000 5 USER 1 YR - STACKABLE</t>
  </si>
  <si>
    <t>01-SSC-7920</t>
  </si>
  <si>
    <t>SonicWALL E-CLASS SRA SUPPORT 24X7 FOR EX6000 5 USER 2 YR - STACKABLE</t>
  </si>
  <si>
    <t>01-SSC-7921</t>
  </si>
  <si>
    <t>SonicWALL E-CLASS SRA SUPPORT 24X7 FOR EX6000 5 USER 3 YR - STACKABLE</t>
  </si>
  <si>
    <t>01-SSC-7922</t>
  </si>
  <si>
    <t>SonicWALL E-CLASS SRA SUPPORT 24X7 FOR EX6000 10 USER 1 YR - STACKABLE</t>
  </si>
  <si>
    <t>01-SSC-7923</t>
  </si>
  <si>
    <t>SonicWALL E-CLASS SRA SUPPORT 24X7 FOR EX6000 10 USER 2 YR - STACKABLE</t>
  </si>
  <si>
    <t>01-SSC-7924</t>
  </si>
  <si>
    <t>SonicWALL E-CLASS SRA SUPPORT 24X7 FOR EX6000 10 USER 3 YR - STACKABLE</t>
  </si>
  <si>
    <t>01-SSC-7925</t>
  </si>
  <si>
    <t>SonicWALL E-CLASS SRA SUPPORT 24X7 FOR EX6000 25 USER 1 YR - STACKABLE</t>
  </si>
  <si>
    <t>01-SSC-7926</t>
  </si>
  <si>
    <t>SonicWALL E-CLASS SRA SUPPORT 24X7 FOR EX6000 25 USER 2 YR - STACKABLE</t>
  </si>
  <si>
    <t>01-SSC-7927</t>
  </si>
  <si>
    <t>SonicWALL E-CLASS SRA SUPPORT 24X7 FOR EX6000 25 USER 3 YR - STACKABLE</t>
  </si>
  <si>
    <t>01-SSC-7928</t>
  </si>
  <si>
    <t>SonicWALL E-CLASS SRA SUPPORT 24X7 FOR EX6000 50 USER 1 YR - STACKABLE</t>
  </si>
  <si>
    <t>01-SSC-7929</t>
  </si>
  <si>
    <t>SonicWALL E-CLASS SRA SUPPORT 24X7 FOR EX6000 50 USER 2 YR - STACKABLE</t>
  </si>
  <si>
    <t>01-SSC-7930</t>
  </si>
  <si>
    <t>SonicWALL E-CLASS SRA SUPPORT 24X7 FOR EX6000 50 USER 3 YR - STACKABLE</t>
  </si>
  <si>
    <t>01-SSC-7931</t>
  </si>
  <si>
    <t>SonicWALL E-CLASS SRA SUPPORT 24X7 FOR EX6000 100 USER 1 YR - STACKABLE</t>
  </si>
  <si>
    <t>01-SSC-7932</t>
  </si>
  <si>
    <t>SonicWALL E-CLASS SRA SUPPORT 24X7 FOR EX6000 100 USER 2 YR - STACKABLE</t>
  </si>
  <si>
    <t>01-SSC-7934</t>
  </si>
  <si>
    <t>SonicWALL E-CLASS SRA SUPPORT 24X7 FOR EX6000 100 USER 3 YR - STACKABLE</t>
  </si>
  <si>
    <t>01-SSC-7935</t>
  </si>
  <si>
    <t>SonicWALL E-CLASS SRA SUPPORT 24X7 FOR EX6000 250 USER 1 YR - STACKABLE</t>
  </si>
  <si>
    <t>01-SSC-7936</t>
  </si>
  <si>
    <t>SonicWALL E-CLASS SRA SUPPORT 24X7 FOR EX6000 250 USER 2 YR - STACKABLE</t>
  </si>
  <si>
    <t>01-SSC-7937</t>
  </si>
  <si>
    <t>SonicWALL E-CLASS SRA SUPPORT 24X7 FOR EX6000 250 USER 3 YR - STACKABLE</t>
  </si>
  <si>
    <t>01-SSC-7885</t>
  </si>
  <si>
    <t>SonicWALL E-CLASS SRA SUPPORT 24X7 FOR EX7000 5 USER 1 YR - STACKABLE</t>
  </si>
  <si>
    <t>01-SSC-7886</t>
  </si>
  <si>
    <t>SonicWALL E-CLASS SRA SUPPORT 24X7 FOR EX7000 5 USER 2 YR - STACKABLE</t>
  </si>
  <si>
    <t>01-SSC-7887</t>
  </si>
  <si>
    <t>SonicWALL E-CLASS SRA SUPPORT 24X7 FOR EX7000 5 USER 3 YR - STACKABLE</t>
  </si>
  <si>
    <t>01-SSC-7888</t>
  </si>
  <si>
    <t>SonicWALL E-CLASS SRA SUPPORT 24X7 FOR EX7000 10 USER 1 YR - STACKABLE</t>
  </si>
  <si>
    <t>01-SSC-7889</t>
  </si>
  <si>
    <t>SonicWALL E-CLASS SRA SUPPORT 24X7 FOR EX7000 10 USER 2 YR - STACKABLE</t>
  </si>
  <si>
    <t>01-SSC-7890</t>
  </si>
  <si>
    <t>SonicWALL E-CLASS SRA SUPPORT 24X7 FOR EX7000 10 USER 3 YR - STACKABLE</t>
  </si>
  <si>
    <t>01-SSC-7891</t>
  </si>
  <si>
    <t>SonicWALL E-CLASS SRA SUPPORT 24X7 FOR EX7000 25 USER 1 YR - STACKABLE</t>
  </si>
  <si>
    <t>01-SSC-7892</t>
  </si>
  <si>
    <t>SonicWALL E-CLASS SRA SUPPORT 24X7 FOR EX7000 25 USER 2 YR - STACKABLE</t>
  </si>
  <si>
    <t>01-SSC-7893</t>
  </si>
  <si>
    <t>SonicWALL E-CLASS SRA SUPPORT 24X7 FOR EX7000 25 USER 3 YR - STACKABLE</t>
  </si>
  <si>
    <t>01-SSC-7894</t>
  </si>
  <si>
    <t>SonicWALL E-CLASS SRA SUPPORT 24X7 FOR EX7000 50 USER 1 YR - STACKABLE</t>
  </si>
  <si>
    <t>01-SSC-7895</t>
  </si>
  <si>
    <t>SonicWALL E-CLASS SRA SUPPORT 24X7 FOR EX7000 50 USER 2 YR - STACKABLE</t>
  </si>
  <si>
    <t>01-SSC-7896</t>
  </si>
  <si>
    <t>SonicWALL E-CLASS SRA SUPPORT 24X7 FOR EX7000 50 USER 3 YR - STACKABLE</t>
  </si>
  <si>
    <t>01-SSC-7897</t>
  </si>
  <si>
    <t>SonicWALL E-CLASS SRA SUPPORT 24X7 FOR EX7000 100 USER 1 YR - STACKABLE</t>
  </si>
  <si>
    <t>01-SSC-7898</t>
  </si>
  <si>
    <t>SonicWALL E-CLASS SRA SUPPORT 24X7 FOR EX7000 100 USER 2 YR - STACKABLE</t>
  </si>
  <si>
    <t>01-SSC-7899</t>
  </si>
  <si>
    <t>SonicWALL E-CLASS SRA SUPPORT 24X7 FOR EX7000 100 USER 3 YR - STACKABLE</t>
  </si>
  <si>
    <t>01-SSC-7900</t>
  </si>
  <si>
    <t>SonicWALL E-CLASS SRA SUPPORT 24X7 FOR EX7000 500 USER 1 YR - STACKABLE</t>
  </si>
  <si>
    <t>01-SSC-7901</t>
  </si>
  <si>
    <t>SonicWALL E-CLASS SRA SUPPORT 24X7 FOR EX7000 500 USER 2 YR - STACKABLE</t>
  </si>
  <si>
    <t>01-SSC-7902</t>
  </si>
  <si>
    <t>SonicWALL E-CLASS SRA SUPPORT 24X7 FOR EX7000 500 USER 3 YR - STACKABLE</t>
  </si>
  <si>
    <t>01-SSC-7903</t>
  </si>
  <si>
    <t>SonicWALL E-CLASS SRA SUPPORT 24X7 FOR EX7000 1000 USER 1 YR - STACKABLE</t>
  </si>
  <si>
    <t>01-SSC-7904</t>
  </si>
  <si>
    <t>SonicWALL E-CLASS SRA SUPPORT 24X7 FOR EX7000 1000 USER 2 YR - STACKABLE</t>
  </si>
  <si>
    <t>01-SSC-7905</t>
  </si>
  <si>
    <t>SonicWALL E-CLASS SRA SUPPORT 24X7 FOR EX7000 1000 USER 3 YR - STACKABLE</t>
  </si>
  <si>
    <t>01-SSC-7906</t>
  </si>
  <si>
    <t>SonicWALL E-CLASS SRA SUPPORT 24X7 FOR EX7000 2500 USER 1 YR - STACKABLE</t>
  </si>
  <si>
    <t>01-SSC-7907</t>
  </si>
  <si>
    <t>SonicWALL E-CLASS SRA SUPPORT 24X7 FOR EX7000 2500 USER 2 YR - STACKABLE</t>
  </si>
  <si>
    <t>01-SSC-7908</t>
  </si>
  <si>
    <t>SonicWALL E-CLASS SRA SUPPORT 24X7 FOR EX7000 2500 USER 3 YR - STACKABLE</t>
  </si>
  <si>
    <t>01-SSC-7909</t>
  </si>
  <si>
    <t>SonicWALL E-CLASS SRA SUPPORT 24X7 FOR EX7000 5000 USER 1 YR - STACKABLE</t>
  </si>
  <si>
    <t>01-SSC-7910</t>
  </si>
  <si>
    <t>SonicWALL E-CLASS SRA SUPPORT 24X7 FOR EX7000 5000 USER 2 YR - STACKABLE</t>
  </si>
  <si>
    <t>01-SSC-7911</t>
  </si>
  <si>
    <t>SonicWALL E-CLASS SRA SUPPORT 24X7 FOR EX7000 5000 USER 3 YR - STACKABLE</t>
  </si>
  <si>
    <t>01-SSC-7942</t>
  </si>
  <si>
    <t>SonicWALL E-CLASS SRA SUPPORT 24X7 FOR EX7000 250 USER 1 YR - STACKABLE</t>
  </si>
  <si>
    <t>01-SSC-7943</t>
  </si>
  <si>
    <t>SonicWALL E-CLASS SRA SUPPORT 24X7 FOR EX7000 250 USER 2 YR - STACKABLE</t>
  </si>
  <si>
    <t>01-SSC-7944</t>
  </si>
  <si>
    <t>SonicWALL E-CLASS SRA SUPPORT 24X7 FOR EX7000 250 USER 3 YR - STACKABLE</t>
  </si>
  <si>
    <t>01-SSC-8434</t>
  </si>
  <si>
    <t>SonicWALL E-CLASS SRA SUPPORT 24X7 FOR VIRTUAL APPLIANCE 5 USER 1 YR - STACKABLE</t>
  </si>
  <si>
    <t>01-SSC-8435</t>
  </si>
  <si>
    <t>SonicWALL E-CLASS SRA SUPPORT 24X7 FOR VIRTUAL APPLIANCE 5 USER 2 YR - STACKABLE</t>
  </si>
  <si>
    <t>01-SSC-8436</t>
  </si>
  <si>
    <t>SonicWALL E-CLASS SRA SUPPORT 24X7 FOR VIRTUAL APPLIANCE 5 USER 3 YR - STACKABLE</t>
  </si>
  <si>
    <t>01-SSC-8437</t>
  </si>
  <si>
    <t>SonicWALL E-CLASS SRA SUPPORT 24X7 FOR VIRTUAL APPLIANCE 10 USER 1 YR - STACKABLE</t>
  </si>
  <si>
    <t>01-SSC-8438</t>
  </si>
  <si>
    <t>SonicWALL E-CLASS SRA SUPPORT 24X7 FOR VIRTUAL APPLIANCE 10 USER 2 YR - STACKABLE</t>
  </si>
  <si>
    <t>01-SSC-8439</t>
  </si>
  <si>
    <t>SonicWALL E-CLASS SRA SUPPORT 24X7 FOR VIRTUAL APPLIANCE 10 USER 3 YR - STACKABLE</t>
  </si>
  <si>
    <t>01-SSC-8440</t>
  </si>
  <si>
    <t>SonicWALL E-CLASS SRA SUPPORT 24X7 FOR VIRTUAL APPLIANCE 25 USER 1 YR - STACKABLE</t>
  </si>
  <si>
    <t>01-SSC-8441</t>
  </si>
  <si>
    <t>SonicWALL E-CLASS SRA SUPPORT 24X7 FOR VIRTUAL APPLIIANCE 25 USER 2 YR - STACKABLE</t>
  </si>
  <si>
    <t>01-SSC-8442</t>
  </si>
  <si>
    <t>SonicWALL E-CLASS SRA SUPPORT 24X7 FOR VIRTUAL APPLIANCE 25 USER 3 YR - STACKABLE</t>
  </si>
  <si>
    <t>01-SSC-8443</t>
  </si>
  <si>
    <t>SonicWALL E-CLASS SRA SUPPORT 24X7 FOR VIRTUAL APPLIANCE 50 USER 1 YR - STACKABLE</t>
  </si>
  <si>
    <t>01-SSC-8444</t>
  </si>
  <si>
    <t>SonicWALL E-CLASS SRA SUPPORT 24X7 FOR VIRTUAL APPLIANCE 50 USER 2 YR - STACKABLE</t>
  </si>
  <si>
    <t>01-SSC-8445</t>
  </si>
  <si>
    <t>SonicWALL E-CLASS SRA SUPPORT 24X7 FOR VIRTUAL APPLIANCE 50 USER 3 YR - STACKABLE</t>
  </si>
  <si>
    <t>01-SSC-8446</t>
  </si>
  <si>
    <t>SonicWALL E-CLASS SRA SUPPORT 24X7 FOR VIRTUAL APPLIANCE 100 USER 1 YR - STACKABLE</t>
  </si>
  <si>
    <t>01-SSC-8447</t>
  </si>
  <si>
    <t>SonicWALL E-CLASS SRA SUPPORT 24X7 FOR VIRTUAL APPLIANCE 100 USER 2 YR - STACKABLE</t>
  </si>
  <si>
    <t>01-SSC-8448</t>
  </si>
  <si>
    <t>SonicWALL E-CLASS SRA SUPPORT 24X7 FOR VIRTUAL APPLIANCE 100 USER 3 YR - STACKABLE</t>
  </si>
  <si>
    <t>01-SSC-8449</t>
  </si>
  <si>
    <t>SonicWALL E-CLASS SRA SUPPORT 24X7 FOR VIRTUAL APPLIANCE 250 USER 1 YR - STACKABLE</t>
  </si>
  <si>
    <t>01-SSC-8308</t>
  </si>
  <si>
    <t>SonicWALL E-CLASS SRA SUPPORT 24X7 FOR VIRTUAL APPLIANCE 250 USER 2 YR - STACKABLE</t>
  </si>
  <si>
    <t>01-SSC-8309</t>
  </si>
  <si>
    <t>SonicWALL E-CLASS SRA SUPPORT 24X7 FOR VIRTUAL APPLIANCE 250 USER 3 YR - STACKABLE</t>
  </si>
  <si>
    <t>01-SSC-8310</t>
  </si>
  <si>
    <t>SonicWALL E-CLASS SRA SUPPORT 24X7 FOR VIRTUAL APPLIANCE 500 USER 1 YR - STACKABLE</t>
  </si>
  <si>
    <t>01-SSC-8311</t>
  </si>
  <si>
    <t>SonicWALL E-CLASS SRA SUPPORT 24X7 FOR VIRTUAL APPLIANCE 500 USER 2 YR - STACKABLE</t>
  </si>
  <si>
    <t>01-SSC-8312</t>
  </si>
  <si>
    <t>SonicWALL E-CLASS SRA SUPPORT 24X7 FOR VIRTUAL APPLIANCE 500 USER 3 YR - STACKABLE</t>
  </si>
  <si>
    <t>01-SSC-8313</t>
  </si>
  <si>
    <t>SonicWALL E-CLASS SRA SUPPORT 24X7 FOR VIRTUAL APPLIANCE 1000 USER 1 YR - STACKABLE</t>
  </si>
  <si>
    <t>01-SSC-8314</t>
  </si>
  <si>
    <t>SonicWALL E-CLASS SRA SUPPORT 24X7 FOR VIRTUAL APPLIANCE 1000 USER 2 YR - STACKABLE</t>
  </si>
  <si>
    <t>01-SSC-7866</t>
  </si>
  <si>
    <t>SonicWALL E-CLASS SRA SUPPORT 24X7 FOR VIRTUAL APPLIANCE 1000 USER 3 YR - STACKABLE</t>
  </si>
  <si>
    <t>01-SSC-8336</t>
  </si>
  <si>
    <t>SonicWALL E-CLASS SRA SUPPORT 24X7 FOR VIRTUAL APPLIANCE 2500 USER 1 YR - STACKABLE</t>
  </si>
  <si>
    <t>01-SSC-8337</t>
  </si>
  <si>
    <t>SonicWALL E-CLASS SRA SUPPORT 24X7 FOR VIRTUAL APPLIANCE 2500 USER 2 YR - STACKABLE</t>
  </si>
  <si>
    <t>01-SSC-8338</t>
  </si>
  <si>
    <t>SonicWALL E-CLASS SRA SUPPORT 24X7 FOR VIRTUAL APPLIANCE 2500 USER 3 YR - STACKABLE</t>
  </si>
  <si>
    <t>01-SSC-7913</t>
  </si>
  <si>
    <t>SonicWALL E-CLASS SRA SUPPORT 24X7 FOR VIRTUAL APPLIANCE 5000 USER 1 YR - STACKABLE</t>
  </si>
  <si>
    <t>01-SSC-7914</t>
  </si>
  <si>
    <t>SonicWALL E-CLASS SRA SUPPORT 24X7 FOR VIRTUAL APPLIANCE 5000 USER 2 YR - STACKABLE</t>
  </si>
  <si>
    <t>01-SSC-7915</t>
  </si>
  <si>
    <t>SonicWALL E-CLASS SRA SUPPORT 24X7 FOR VIRTUAL APPLIANCE 5000 USER 3 YR - STACKABLE</t>
  </si>
  <si>
    <t>01-SSC-2152</t>
  </si>
  <si>
    <t>SonicWALL E-CLASS SRA SUPPORT 24X7 FOR EX9000 5 USER 1 YR - STACKABLE</t>
  </si>
  <si>
    <t>01-SSC-2153</t>
  </si>
  <si>
    <t>SonicWALL E-CLASS SRA SUPPORT 24X7 FOR EX9000 5 USER 2 YR - STACKABLE</t>
  </si>
  <si>
    <t>01-SSC-2154</t>
  </si>
  <si>
    <t>SonicWALL E-CLASS SRA SUPPORT 24X7 FOR EX9000 5 USER 3 YR - STACKABLE</t>
  </si>
  <si>
    <t>01-SSC-2155</t>
  </si>
  <si>
    <t>SonicWALL E-CLASS SRA SUPPORT 24X7 FOR EX9000 10 USER 1 YR - STACKABLE</t>
  </si>
  <si>
    <t>01-SSC-2156</t>
  </si>
  <si>
    <t>SonicWALL E-CLASS SRA SUPPORT 24X7 FOR EX9000 10 USER 2 YR - STACKABLE</t>
  </si>
  <si>
    <t>01-SSC-2157</t>
  </si>
  <si>
    <t>SonicWALL E-CLASS SRA SUPPORT 24X7 FOR EX9000 10 USER 3 YR - STACKABLE</t>
  </si>
  <si>
    <t>01-SSC-2158</t>
  </si>
  <si>
    <t>SonicWALL E-CLASS SRA SUPPORT 24X7 FOR EX9000 25 USER 1 YR - STACKABLE</t>
  </si>
  <si>
    <t>01-SSC-2159</t>
  </si>
  <si>
    <t>SonicWALL E-CLASS SRA SUPPORT 24X7 FOR EX9000 25 USER 2 YR - STACKABLE</t>
  </si>
  <si>
    <t>01-SSC-2160</t>
  </si>
  <si>
    <t>SonicWALL E-CLASS SRA SUPPORT 24X7 FOR EX9000 25 USER 3 YR - STACKABLE</t>
  </si>
  <si>
    <t>01-SSC-2161</t>
  </si>
  <si>
    <t>SonicWALL E-CLASS SRA SUPPORT 24X7 FOR EX9000 50 USER 1 YR - STACKABLE</t>
  </si>
  <si>
    <t>01-SSC-2162</t>
  </si>
  <si>
    <t>SonicWALL E-CLASS SRA SUPPORT 24X7 FOR EX9000 50 USER 2 YR - STACKABLE</t>
  </si>
  <si>
    <t>01-SSC-2163</t>
  </si>
  <si>
    <t>SonicWALL E-CLASS SRA SUPPORT 24X7 FOR EX9000 50 USER 3 YR - STACKABLE</t>
  </si>
  <si>
    <t>01-SSC-2164</t>
  </si>
  <si>
    <t>SonicWALL E-CLASS SRA SUPPORT 24X7 FOR EX9000 100 USER 1 YR - STACKABLE</t>
  </si>
  <si>
    <t>01-SSC-2165</t>
  </si>
  <si>
    <t>SonicWALL E-CLASS SRA SUPPORT 24X7 FOR EX9000 100 USER 2 YR - STACKABLE</t>
  </si>
  <si>
    <t>01-SSC-2166</t>
  </si>
  <si>
    <t>SonicWALL E-CLASS SRA SUPPORT 24X7 FOR EX9000 100 USER 3 YR - STACKABLE</t>
  </si>
  <si>
    <t>01-SSC-2167</t>
  </si>
  <si>
    <t>SonicWALL E-CLASS SRA SUPPORT 24X7 FOR EX9000 250 USER 1 YR - STACKABLE</t>
  </si>
  <si>
    <t>01-SSC-2168</t>
  </si>
  <si>
    <t>SonicWALL E-CLASS SRA SUPPORT 24X7 FOR EX9000 250 USER 2 YR - STACKABLE</t>
  </si>
  <si>
    <t>01-SSC-2169</t>
  </si>
  <si>
    <t>SonicWALL E-CLASS SRA SUPPORT 24X7 FOR EX9000 250 USER 3 YR - STACKABLE</t>
  </si>
  <si>
    <t>01-SSC-2170</t>
  </si>
  <si>
    <t>SonicWALL E-CLASS SRA SUPPORT 24X7 FOR EX9000 500 USER 1 YR - STACKABLE</t>
  </si>
  <si>
    <t>01-SSC-2171</t>
  </si>
  <si>
    <t>SonicWALL E-CLASS SRA SUPPORT 24X7 FOR EX9000 500 USER 2 YR - STACKABLE</t>
  </si>
  <si>
    <t>01-SSC-2172</t>
  </si>
  <si>
    <t>SonicWALL E-CLASS SRA SUPPORT 24X7 FOR EX9000 500 USER 3 YR - STACKABLE</t>
  </si>
  <si>
    <t>01-SSC-2173</t>
  </si>
  <si>
    <t>SonicWALL E-CLASS SRA SUPPORT 24X7 FOR EX9000 1000 USER 1 YR - STACKABLE</t>
  </si>
  <si>
    <t>01-SSC-2174</t>
  </si>
  <si>
    <t>SonicWALL E-CLASS SRA SUPPORT 24X7 FOR EX9000 1000 USER 2 YR - STACKABLE</t>
  </si>
  <si>
    <t>01-SSC-2175</t>
  </si>
  <si>
    <t>SonicWALL E-CLASS SRA SUPPORT 24X7 FOR EX9000 1000 USER 3 YR - STACKABLE</t>
  </si>
  <si>
    <t>01-SSC-2176</t>
  </si>
  <si>
    <t>SonicWALL E-CLASS SRA SUPPORT 24X7 FOR EX9000 2500 USER 1 YR - STACKABLE</t>
  </si>
  <si>
    <t>01-SSC-2177</t>
  </si>
  <si>
    <t>SonicWALL E-CLASS SRA SUPPORT 24X7 FOR EX9000 2500 USER 2 YR - STACKABLE</t>
  </si>
  <si>
    <t>01-SSC-2178</t>
  </si>
  <si>
    <t>SonicWALL E-CLASS SRA SUPPORT 24X7 FOR EX9000 2500 USER 3 YR - STACKABLE</t>
  </si>
  <si>
    <t>01-SSC-2179</t>
  </si>
  <si>
    <t>SonicWALL E-CLASS SRA SUPPORT 24X7 FOR EX9000 5000 USER 1 YR - STACKABLE</t>
  </si>
  <si>
    <t>01-SSC-2180</t>
  </si>
  <si>
    <t>SonicWALL E-CLASS SRA SUPPORT 24X7 FOR EX9000 5000 USER 2 YR - STACKABLE</t>
  </si>
  <si>
    <t>01-SSC-2181</t>
  </si>
  <si>
    <t>SonicWALL E-CLASS SRA SUPPORT 24X7 FOR EX9000 5000 USER 3 YR - STACKABLE</t>
  </si>
  <si>
    <t>01-SSC-2182</t>
  </si>
  <si>
    <t>SonicWALL E-CLASS SRA SUPPORT 24X7 FOR EX9000 7500 USER 1 YR - STACKABLE</t>
  </si>
  <si>
    <t>01-SSC-2183</t>
  </si>
  <si>
    <t>SonicWALL E-CLASS SRA SUPPORT 24X7 FOR EX9000 7500 USER 2 YR - STACKABLE</t>
  </si>
  <si>
    <t>01-SSC-2184</t>
  </si>
  <si>
    <t>SonicWALL E-CLASS SRA SUPPORT 24X7 FOR EX9000 7500 USER 3 YR - STACKABLE</t>
  </si>
  <si>
    <t>01-SSC-2185</t>
  </si>
  <si>
    <t>SonicWALL E-CLASS SRA SUPPORT 24X7 FOR EX9000 10000 USER 1 YR - STACKABLE</t>
  </si>
  <si>
    <t>01-SSC-2186</t>
  </si>
  <si>
    <t>SonicWALL E-CLASS SRA SUPPORT 24X7 FOR EX9000 10000 USER 2 YR - STACKABLE</t>
  </si>
  <si>
    <t>01-SSC-2187</t>
  </si>
  <si>
    <t>SonicWALL E-CLASS SRA SUPPORT 24X7 FOR EX9000 10000 USER 3 YR - STACKABLE</t>
  </si>
  <si>
    <t>01-SSC-2188</t>
  </si>
  <si>
    <t>SonicWALL E-CLASS SRA SUPPORT 24X7 FOR EX9000 15000 USER 1 YR - STACKABLE</t>
  </si>
  <si>
    <t>01-SSC-2189</t>
  </si>
  <si>
    <t>SonicWALL E-CLASS SRA SUPPORT 24X7 FOR EX9000 15000 USER 2 YR - STACKABLE</t>
  </si>
  <si>
    <t>01-SSC-2190</t>
  </si>
  <si>
    <t>SonicWALL E-CLASS SRA SUPPORT 24X7 FOR EX9000 15000 USER 3 YR - STACKABLE</t>
  </si>
  <si>
    <t>01-SSC-2191</t>
  </si>
  <si>
    <t>SonicWALL E-CLASS SRA SUPPORT 24X7 FOR EX9000 20000 USER 1 YR - STACKABLE</t>
  </si>
  <si>
    <t>01-SSC-2192</t>
  </si>
  <si>
    <t>SonicWALL E-CLASS SRA SUPPORT 24X7 FOR EX9000 20000 USER 2 YR - STACKABLE</t>
  </si>
  <si>
    <t>01-SSC-2193</t>
  </si>
  <si>
    <t>SonicWALL E-CLASS SRA SUPPORT 24X7 FOR EX9000 20000 USER 3 YR - STACKABLE</t>
  </si>
  <si>
    <t>SonicWALL Aventail Stackable Support Contract (Required)</t>
  </si>
  <si>
    <t>Stackable Support Licenses for E-Class SRA Appliances</t>
  </si>
  <si>
    <t>01-SSC-9681</t>
  </si>
  <si>
    <t>SonicWALL EX-750/1500/1600 TO SRA EX6000 Secure Upgrade</t>
  </si>
  <si>
    <t>01-SSC-9682</t>
  </si>
  <si>
    <t>SonicWALL EX-750/1500/1600 TO SRA EX7000 Secure Upgrade</t>
  </si>
  <si>
    <t>01-SSC-1252</t>
  </si>
  <si>
    <t>Dell SonicWALL Content Filtering Client - 10 Users (1 Yr)</t>
  </si>
  <si>
    <t>01-SSC-1253</t>
  </si>
  <si>
    <t>Dell SonicWALL Content Filtering Client - 10 Users (2 Yr)</t>
  </si>
  <si>
    <t>01-SSC-1254</t>
  </si>
  <si>
    <t>Dell SonicWALL Content Filtering Client - 10 Users (3 Yr)</t>
  </si>
  <si>
    <t>01-SSC-1225</t>
  </si>
  <si>
    <t>Dell SonicWALL Content Filtering Client - 25 Users (1 Yr)</t>
  </si>
  <si>
    <t>01-SSC-1226</t>
  </si>
  <si>
    <t>Dell SonicWALL Content Filtering Client - 25 Users (2 Yr)</t>
  </si>
  <si>
    <t>01-SSC-1227</t>
  </si>
  <si>
    <t>Dell SonicWALL Content Filtering Client - 25 Users (3 Yr)</t>
  </si>
  <si>
    <t>01-SSC-1228</t>
  </si>
  <si>
    <t>Dell SonicWALL Content Filtering Client - 50 Users (1 Yr)</t>
  </si>
  <si>
    <t>01-SSC-1229</t>
  </si>
  <si>
    <t>Dell SonicWALL Content Filtering Client - 50 Users (2 Yr)</t>
  </si>
  <si>
    <t>01-SSC-1230</t>
  </si>
  <si>
    <t>Dell SonicWALL Content Filtering Client - 50 Users (3 Yr)</t>
  </si>
  <si>
    <t>01-SSC-1231</t>
  </si>
  <si>
    <t>Dell SonicWALL Content Filtering Client - 100 Users (1 Yr)</t>
  </si>
  <si>
    <t>01-SSC-1232</t>
  </si>
  <si>
    <t>Dell SonicWALL Content Filtering Client - 100 Users (2 Yr)</t>
  </si>
  <si>
    <t>01-SSC-1233</t>
  </si>
  <si>
    <t>Dell SonicWALL Content Filtering Client - 100 Users (3 Yr)</t>
  </si>
  <si>
    <t>01-SSC-1255</t>
  </si>
  <si>
    <t>Dell SonicWALL Content Filtering Client - 250 Users (1 Yr)</t>
  </si>
  <si>
    <t>01-SSC-1235</t>
  </si>
  <si>
    <t>Dell SonicWALL Content Filtering Client - 250 Users (2 Yr)</t>
  </si>
  <si>
    <t>01-SSC-1236</t>
  </si>
  <si>
    <t>Dell SonicWALL Content Filtering Client - 250 Users (3 Yr)</t>
  </si>
  <si>
    <t>01-SSC-1237</t>
  </si>
  <si>
    <t>Dell SonicWALL Content Filtering Client - 500 Users (1 Yr)</t>
  </si>
  <si>
    <t>01-SSC-1238</t>
  </si>
  <si>
    <t>Dell SonicWALL Content Filtering Client - 500 Users (2 Yr)</t>
  </si>
  <si>
    <t>01-SSC-1239</t>
  </si>
  <si>
    <t>Dell SonicWALL Content Filtering Client - 500 Users (3 Yr)</t>
  </si>
  <si>
    <t>01-SSC-1240</t>
  </si>
  <si>
    <t>Dell SonicWALL Content Filtering Client - 750 Users (1 Yr)</t>
  </si>
  <si>
    <t>01-SSC-1241</t>
  </si>
  <si>
    <t>Dell SonicWALL Content Filtering Client - 750 Users (2 Yr)</t>
  </si>
  <si>
    <t>01-SSC-1242</t>
  </si>
  <si>
    <t>Dell SonicWALL Content Filtering Client - 750 Users (3 Yr)</t>
  </si>
  <si>
    <t>01-SSC-1243</t>
  </si>
  <si>
    <t>Dell SonicWALL Content Filtering Client - 1,000 Users (1 Yr)</t>
  </si>
  <si>
    <t>01-SSC-1244</t>
  </si>
  <si>
    <t>Dell SonicWALL Content Filtering Client - 1,000 Users (2 Yr)</t>
  </si>
  <si>
    <t>01-SSC-1245</t>
  </si>
  <si>
    <t>Dell SonicWALL Content Filtering Client - 1,000 Users (3 Yr)</t>
  </si>
  <si>
    <t>01-SSC-1246</t>
  </si>
  <si>
    <t>Dell SonicWALL Content Filtering Client - 2,000 Users (1 Yr)</t>
  </si>
  <si>
    <t>01-SSC-1247</t>
  </si>
  <si>
    <t>Dell SonicWALL Content Filtering Client - 2,000 Users (2 Yr)</t>
  </si>
  <si>
    <t>01-SSC-1248</t>
  </si>
  <si>
    <t>Dell SonicWALL Content Filtering Client - 2,000 Users (3 Yr)</t>
  </si>
  <si>
    <t>01-SSC-1249</t>
  </si>
  <si>
    <t>Dell SonicWALL Content Filtering Client - 5,000 Users (1 Yr)</t>
  </si>
  <si>
    <t>01-SSC-1250</t>
  </si>
  <si>
    <t>Dell SonicWALL Content Filtering Client - 5,000 Users (2 Yr)</t>
  </si>
  <si>
    <t>01-SSC-1251</t>
  </si>
  <si>
    <t>Dell SonicWALL Content Filtering Client - 5,000 Users (3 Yr)</t>
  </si>
  <si>
    <t>Dell SonicWALL Expanded License for TZ 215 Series</t>
  </si>
  <si>
    <t>Enables BGP Support on TZ 215</t>
  </si>
  <si>
    <t>SonicWALL NSA 2400 Service &amp; Support</t>
  </si>
  <si>
    <t>NSA 2400 Service &amp; Support</t>
  </si>
  <si>
    <t>Content Filering Client</t>
  </si>
  <si>
    <t>Content Filtering Client, Anti-Spam Desktop, Enforced Client AV and Anti-Spyware, Server AV, Global VPN Client</t>
  </si>
  <si>
    <r>
      <rPr>
        <b/>
        <sz val="10"/>
        <rFont val="Trebuchet MS"/>
        <family val="2"/>
      </rPr>
      <t>Item Action</t>
    </r>
    <r>
      <rPr>
        <sz val="10"/>
        <rFont val="Trebuchet MS"/>
        <family val="2"/>
      </rPr>
      <t xml:space="preserve"> N=New Sku, P=Price Change, D=Discontinue, C=Attribute Change</t>
    </r>
  </si>
  <si>
    <t>Navigating this Price Book</t>
  </si>
  <si>
    <r>
      <t>New Changes Tab</t>
    </r>
    <r>
      <rPr>
        <sz val="10"/>
        <rFont val="Calibri"/>
        <family val="2"/>
      </rPr>
      <t xml:space="preserve"> - Come here to find out what happened since the last Price Book was updated</t>
    </r>
  </si>
  <si>
    <r>
      <t>Price List</t>
    </r>
    <r>
      <rPr>
        <sz val="10"/>
        <rFont val="Calibri"/>
        <family val="2"/>
      </rPr>
      <t xml:space="preserve"> - Formatted Price Book.  This version is segmented to help you match software and services with the corresponding appliance. Looking for a service? - find the appliance that the service runs on and you will find that service listed below that appliance. Click on the Table of Contents links at the top for quick navigation</t>
    </r>
  </si>
  <si>
    <r>
      <t>Raw Data</t>
    </r>
    <r>
      <rPr>
        <sz val="10"/>
        <rFont val="Calibri"/>
        <family val="2"/>
      </rPr>
      <t xml:space="preserve"> - Have your own ERP, CRP or quoting tool?  Sort, segment and import the raw SKU, description and price data from here.</t>
    </r>
  </si>
  <si>
    <t xml:space="preserve">Navigating the Price List - </t>
  </si>
  <si>
    <r>
      <t>Minimum Advertised Price (MAP</t>
    </r>
    <r>
      <rPr>
        <sz val="10"/>
        <rFont val="Calibri"/>
        <family val="2"/>
      </rPr>
      <t xml:space="preserve">) is an advertising policy which SonicWALL put into effect February 1, 2008 in the USA.  Please see http://www.sonicwall.com/us/8678.html for details.  </t>
    </r>
  </si>
  <si>
    <r>
      <rPr>
        <b/>
        <sz val="10"/>
        <rFont val="Calibri"/>
        <family val="2"/>
      </rPr>
      <t>Specialization Notes </t>
    </r>
    <r>
      <rPr>
        <sz val="10"/>
        <rFont val="Calibri"/>
        <family val="2"/>
      </rPr>
      <t xml:space="preserve"> In this section, the price book details which SKUS qualify for program discounts under the MSP specialization or defines those restricted to the Enterprise Integrator specialization</t>
    </r>
  </si>
  <si>
    <t>Definitions</t>
  </si>
  <si>
    <r>
      <t>SonicWALL Comprehensive Gateway Security Suite (CGSS)</t>
    </r>
    <r>
      <rPr>
        <sz val="10"/>
        <rFont val="Calibri"/>
        <family val="2"/>
      </rPr>
      <t xml:space="preserve"> - Includes Gateway Anti-Virus, Anti-Spyware and Intrusion Prevention Service, Content Filtering Service and 24x7 Support</t>
    </r>
  </si>
  <si>
    <r>
      <t>SonicWALL TotalSecure</t>
    </r>
    <r>
      <rPr>
        <sz val="10"/>
        <rFont val="Calibri"/>
        <family val="2"/>
      </rPr>
      <t xml:space="preserve"> - Includes Appliance and Comprehensive Gateway Security Suite (CGSS) which includes: Gateway Anti-Virus, Anti-Spyware and Intrusion Prevention Service, Content Filtering Service and 24x7 Support  </t>
    </r>
  </si>
  <si>
    <r>
      <t xml:space="preserve">SonicWALL TotalSecure Email </t>
    </r>
    <r>
      <rPr>
        <sz val="10"/>
        <rFont val="Calibri"/>
        <family val="2"/>
      </rPr>
      <t>- Includes appliance or software license, Anti-Spam, McAfee Anti-Virus, Anti-Phishing, Compliance, 24x7 Support</t>
    </r>
  </si>
  <si>
    <r>
      <t>SonicWALL TotalSecure Email Renewal</t>
    </r>
    <r>
      <rPr>
        <sz val="10"/>
        <rFont val="Calibri"/>
        <family val="2"/>
      </rPr>
      <t xml:space="preserve"> -Includes Anti-Spam, McAfee Anti-Virus, Anti-Phishing, Compliance, 24x7 Support; available for all Email Security systems</t>
    </r>
  </si>
  <si>
    <r>
      <t>SonicWALL Service and Support (8x5 or 24x7)</t>
    </r>
    <r>
      <rPr>
        <sz val="10"/>
        <rFont val="Calibri"/>
        <family val="2"/>
      </rPr>
      <t xml:space="preserve"> Includes - firmware updates and upgrades, Web and phone-based support, Advance Exchange hardware replacement</t>
    </r>
  </si>
  <si>
    <r>
      <t xml:space="preserve">Multi Year Options - 1, 2 and 3 year Services - </t>
    </r>
    <r>
      <rPr>
        <sz val="10"/>
        <rFont val="Calibri"/>
        <family val="2"/>
      </rPr>
      <t>SonicWALL offers up to a 15% discount on 2 years of services (based on the 1 year price) and up to 20% off on the total of 3 years of service (based on the 1 year price).</t>
    </r>
  </si>
  <si>
    <t>SonicWALL Secure Upgrade</t>
  </si>
  <si>
    <t xml:space="preserve">As of July 1, 2008, SecureUpgrade SKUS offer 2 years of CGSS and heavily discounted hardware options to customers who would like to upgrade their older generation SonicWALLs. </t>
  </si>
  <si>
    <t>01-SSC-4175</t>
  </si>
  <si>
    <t>Comprehensive Gateway Security Suite Bundle for SuperMassive 9200 (4 Yr)</t>
  </si>
  <si>
    <t>01-SSC-4176</t>
  </si>
  <si>
    <t>Comprehensive Gateway Security Suite Bundle for SuperMassive 9200 (5 Yr)</t>
  </si>
  <si>
    <t>01-SSC-4181</t>
  </si>
  <si>
    <t>Gold 24x7 Support for SuperMassive 9200 (4 Yr)</t>
  </si>
  <si>
    <t>01-SSC-4182</t>
  </si>
  <si>
    <t>Gold 24x7 Support for SuperMassive 9200 (5 Yr)</t>
  </si>
  <si>
    <t>01-SSC-4187</t>
  </si>
  <si>
    <t>Content Filtering Service Premium Edition for SuperMassive 9200 (4 Yr)</t>
  </si>
  <si>
    <t>01-SSC-4188</t>
  </si>
  <si>
    <t>Content Filtering Service Premium Edition for SuperMassive 9200 (5 Yr)</t>
  </si>
  <si>
    <t>01-SSC-4205</t>
  </si>
  <si>
    <t>Intrusion Prevention, Anti-Malware and Application Control for SuperMassive 9200 (4 Yr)</t>
  </si>
  <si>
    <t>01-SSC-4206</t>
  </si>
  <si>
    <t>Intrusion Prevention, Anti-Malware and Application Control for SuperMassive 9200 (5 Yr)</t>
  </si>
  <si>
    <t>01-SSC-4139</t>
  </si>
  <si>
    <t>Comprehensive Gateway Security Suite Bundle for SuperMassive 9400 (4 Yr)</t>
  </si>
  <si>
    <t>01-SSC-4140</t>
  </si>
  <si>
    <t>Comprehensive Gateway Security Suite Bundle for SuperMassive 9400 (5 Yr)</t>
  </si>
  <si>
    <t>01-SSC-4145</t>
  </si>
  <si>
    <t>Gold 24x7 Support for SuperMassive 9400 (4 Yr)</t>
  </si>
  <si>
    <t>01-SSC-4146</t>
  </si>
  <si>
    <t>Gold 24x7 Support for SuperMassive 9400 (5 Yr)</t>
  </si>
  <si>
    <t>01-SSC-4151</t>
  </si>
  <si>
    <t>Content Filtering Service Premium Edition for SuperMassive 9400 (4 Yr)</t>
  </si>
  <si>
    <t>01-SSC-4152</t>
  </si>
  <si>
    <t>Content Filtering Service Premium Edition for SuperMassive 9400 (5 Yr)</t>
  </si>
  <si>
    <t>01-SSC-4169</t>
  </si>
  <si>
    <t>Intrusion Prevention, Anti-Malware and Application Control for SuperMassive 9400 (4 Yr)</t>
  </si>
  <si>
    <t>01-SSC-4170</t>
  </si>
  <si>
    <t>Intrusion Prevention, Anti-Malware and Application Control for SuperMassive 9400 (5 Yr)</t>
  </si>
  <si>
    <t>01-SSC-4103</t>
  </si>
  <si>
    <t>Comprehensive Gateway Security Suite Bundle for SuperMassive 9600 (4 Yr)</t>
  </si>
  <si>
    <t>01-SSC-4104</t>
  </si>
  <si>
    <t>Comprehensive Gateway Security Suite Bundle for SuperMassive 9600 (5 Yr)</t>
  </si>
  <si>
    <t>01-SSC-4109</t>
  </si>
  <si>
    <t>Gold 24x7 Support for SuperMassive 9600 (4 Yr)</t>
  </si>
  <si>
    <t>01-SSC-4110</t>
  </si>
  <si>
    <t>Gold 24x7 Support for SuperMassive 9600 (5 Yr)</t>
  </si>
  <si>
    <t>01-SSC-4115</t>
  </si>
  <si>
    <t>Content Filtering Service Premium Edition for SuperMassive 9600 (4 Yr)</t>
  </si>
  <si>
    <t>01-SSC-4116</t>
  </si>
  <si>
    <t>Content Filtering Service Premium Edition for SuperMassive 9600 (5 Yr)</t>
  </si>
  <si>
    <t>01-SSC-4133</t>
  </si>
  <si>
    <t>Intrusion Prevention, Anti-Malware and Application Control for SuperMassive 9600 (4 Yr)</t>
  </si>
  <si>
    <t>01-SSC-4134</t>
  </si>
  <si>
    <t>Intrusion Prevention, Anti-Malware and Application Control for SuperMassive 9600 (5 Yr)</t>
  </si>
  <si>
    <t>01-SSC-4213</t>
  </si>
  <si>
    <t>Comprehensive Gateway Security Suite for NSA 6600  (4 Yr)</t>
  </si>
  <si>
    <t>01-SSC-4214</t>
  </si>
  <si>
    <t>Comprehensive Gateway Security Suite for NSA 6600  (5 Yr)</t>
  </si>
  <si>
    <t>01-SSC-4219</t>
  </si>
  <si>
    <t>Gateway Anti-Malware, Intrusion Prevention and Application Control for NSA 6600  (4 Yr)</t>
  </si>
  <si>
    <t>01-SSC-4220</t>
  </si>
  <si>
    <t>Gateway Anti-Malware, Intrusion Prevention and Application Control for NSA 6600  (5 Yr)</t>
  </si>
  <si>
    <t>01-SSC-4225</t>
  </si>
  <si>
    <t>Content Filtering  Premium Service for NSA 6600  (4 Yr)</t>
  </si>
  <si>
    <t>01-SSC-4226</t>
  </si>
  <si>
    <t>Content Filtering  Premium Service for NSA 6600  (5 Yr)</t>
  </si>
  <si>
    <t>01-SSC-4231</t>
  </si>
  <si>
    <t>Comprehensive Anti-Spam Service For NSA 6600  (4 Yr)</t>
  </si>
  <si>
    <t>01-SSC-4232</t>
  </si>
  <si>
    <t>Comprehensive Anti-Spam Service For NSA 6600  (5 Yr)</t>
  </si>
  <si>
    <t>01-SSC-4281</t>
  </si>
  <si>
    <t>Gold 24x7 Support for NSA 6600  (4 Yr)</t>
  </si>
  <si>
    <t>01-SSC-4282</t>
  </si>
  <si>
    <t>Gold 24x7 Support for NSA 6600  (5 Yr)</t>
  </si>
  <si>
    <t>01-SSC-4237</t>
  </si>
  <si>
    <t>Comprehensive Gateway Security Suite for NSA 5600  (4 Yr)</t>
  </si>
  <si>
    <t>01-SSC-4238</t>
  </si>
  <si>
    <t>Comprehensive Gateway Security Suite for NSA 5600  (5 Yr)</t>
  </si>
  <si>
    <t>01-SSC-4243</t>
  </si>
  <si>
    <t>Gateway Anti-Malware, Intrusion Prevention and Application Control for NSA 5600  (4 Yr)</t>
  </si>
  <si>
    <t>01-SSC-4244</t>
  </si>
  <si>
    <t>Gateway Anti-Malware, Intrusion Prevention and Application Control for NSA 5600  (5 Yr)</t>
  </si>
  <si>
    <t>01-SSC-4249</t>
  </si>
  <si>
    <t>Content Filtering Premium Service for NSA 5600  (4 Yr)</t>
  </si>
  <si>
    <t>01-SSC-4250</t>
  </si>
  <si>
    <t>Content Filtering Premium Service for NSA 5600  (5 Yr)</t>
  </si>
  <si>
    <t>01-SSC-4255</t>
  </si>
  <si>
    <t>Comprehensive Anti-Spam Service For NSA 5600  (4 Yr)</t>
  </si>
  <si>
    <t>01-SSC-4256</t>
  </si>
  <si>
    <t>Comprehensive Anti-Spam Service For NSA 5600  (5 Yr)</t>
  </si>
  <si>
    <t>01-SSC-4287</t>
  </si>
  <si>
    <t>Gold 24x7 Support for NSA 5600  (4 Yr)</t>
  </si>
  <si>
    <t>01-SSC-4288</t>
  </si>
  <si>
    <t>Gold 24x7 Support for NSA 5600  (5 Yr)</t>
  </si>
  <si>
    <t>01-SSC-4408</t>
  </si>
  <si>
    <t>Comprehensive Gateway Security Suite for NSA 4600  (4 Yr)</t>
  </si>
  <si>
    <t>01-SSC-4409</t>
  </si>
  <si>
    <t>Comprehensive Gateway Security Suite for NSA 4600  (5 Yr)</t>
  </si>
  <si>
    <t>01-SSC-4414</t>
  </si>
  <si>
    <t>01-SSC-4415</t>
  </si>
  <si>
    <t>Gateway Anti-Malware, Intrusion Prevention and Application Control for NSA 4600  (5 Yr)</t>
  </si>
  <si>
    <t>01-SSC-4420</t>
  </si>
  <si>
    <t>Content Filtering Premium Service for NSA 4600  (4 Yr)</t>
  </si>
  <si>
    <t>01-SSC-4421</t>
  </si>
  <si>
    <t>Content Filtering Premium Service for NSA 4600  (5 Yr)</t>
  </si>
  <si>
    <t>01-SSC-4426</t>
  </si>
  <si>
    <t>Comprehensive Anti-Spam Service For NSA 4600  (4 Yr)</t>
  </si>
  <si>
    <t>01-SSC-4427</t>
  </si>
  <si>
    <t>Comprehensive Anti-Spam Service For NSA 4600  (5 Yr)</t>
  </si>
  <si>
    <t>01-SSC-4293</t>
  </si>
  <si>
    <t>Silver 24x7 Support for NSA 4600  (4 Yr)</t>
  </si>
  <si>
    <t>01-SSC-4294</t>
  </si>
  <si>
    <t>Silver 24x7 Support for NSA 4600  (5 Yr)</t>
  </si>
  <si>
    <t>01-SSC-4299</t>
  </si>
  <si>
    <t>Silver 8x5 Support for NSA 4600  (4 Yr)</t>
  </si>
  <si>
    <t>01-SSC-4300</t>
  </si>
  <si>
    <t>Silver 8x5 Support for NSA 4600  (5 Yr)</t>
  </si>
  <si>
    <t>01-SSC-4432</t>
  </si>
  <si>
    <t>Comprehensive Gateway Security Suite for NSA 3600  (4 Yr)</t>
  </si>
  <si>
    <t>01-SSC-4433</t>
  </si>
  <si>
    <t>Comprehensive Gateway Security Suite for NSA 3600  (5 Yr)</t>
  </si>
  <si>
    <t>01-SSC-4438</t>
  </si>
  <si>
    <t>Gateway Anti-Malware, Intrusion Prevention and Application Control for NSA 3600  (4 Yr)</t>
  </si>
  <si>
    <t>01-SSC-4439</t>
  </si>
  <si>
    <t>GatewayAnti-Malware, Intrusion Prevention and Application Control for NSA 3600  (5 Yr)</t>
  </si>
  <si>
    <t>01-SSC-4444</t>
  </si>
  <si>
    <t>Content Filtering Premium Service for NSA 3600  (4 Yr)</t>
  </si>
  <si>
    <t>01-SSC-4445</t>
  </si>
  <si>
    <t>Content Filtering Premium Service for NSA 3600  (5 Yr)</t>
  </si>
  <si>
    <t>01-SSC-4450</t>
  </si>
  <si>
    <t>Comprehensive Anti-Spam Service For NSA 3600  (4 Yr)</t>
  </si>
  <si>
    <t>01-SSC-4451</t>
  </si>
  <si>
    <t>Comprehensive Anti-Spam Service For NSA 3600  (5 Yr)</t>
  </si>
  <si>
    <t>01-SSC-4305</t>
  </si>
  <si>
    <t>Silver 24x7 Support for NSA 3600  (4 Yr)</t>
  </si>
  <si>
    <t>01-SSC-4306</t>
  </si>
  <si>
    <t>Silver 24x7 Support for NSA 3600  (5 Yr)</t>
  </si>
  <si>
    <t>01-SSC-4311</t>
  </si>
  <si>
    <t>Silver 8x5 Support for NSA 3600  (4 Yr)</t>
  </si>
  <si>
    <t>01-SSC-4312</t>
  </si>
  <si>
    <t>Silver 8x5 Support for NSA 3600  (5 Yr)</t>
  </si>
  <si>
    <t>01-SSC-4317</t>
  </si>
  <si>
    <t>Silver Support 24x7 for NSA 2600  (4 Yr)</t>
  </si>
  <si>
    <t>01-SSC-4318</t>
  </si>
  <si>
    <t>Silver Support 24x7 for NSA 2600  (5 Yr)</t>
  </si>
  <si>
    <t>01-SSC-4323</t>
  </si>
  <si>
    <t>Silver Support 8x5 for NSA 2600  (4 Yr)</t>
  </si>
  <si>
    <t>01-SSC-4324</t>
  </si>
  <si>
    <t>Silver Support 8x5 for NSA 2600  (5 Yr)</t>
  </si>
  <si>
    <t>01-SSC-4456</t>
  </si>
  <si>
    <t>Comprehensive Gateway Security Suite for 2600  (4 Yr)</t>
  </si>
  <si>
    <t>01-SSC-4457</t>
  </si>
  <si>
    <t>Comprehensive Gateway Security Suite for 2600  (5 Yr)</t>
  </si>
  <si>
    <t>01-SSC-4462</t>
  </si>
  <si>
    <t>Gateway Anti-Malware, Intrusion Prevention and Application Control for NSA 2600  (4 Yr)</t>
  </si>
  <si>
    <t>01-SSC-4463</t>
  </si>
  <si>
    <t>Gateway Anti-Malware, Intrusion Prevention and Application Control for NSA 2600  (5 Yr)</t>
  </si>
  <si>
    <t>01-SSC-4468</t>
  </si>
  <si>
    <t>Content Filtering Service Premium Service for NSA 2600  (4 Yr)</t>
  </si>
  <si>
    <t>01-SSC-4469</t>
  </si>
  <si>
    <t>Content Filtering Service Premium Service for NSA 2600  (5 Yr)</t>
  </si>
  <si>
    <t>01-SSC-4474</t>
  </si>
  <si>
    <t>Comprehensive Anti-Spam Service For NSA 2600 Series  (4 Yr)</t>
  </si>
  <si>
    <t>01-SSC-4475</t>
  </si>
  <si>
    <t>Comprehensive Anti-Spam Service For NSA 2600 Series  (5 Yr)</t>
  </si>
  <si>
    <t>01-SSC-4585</t>
  </si>
  <si>
    <t>Dynamic Support 8x5 for the NSA 250M Series (4 Years)</t>
  </si>
  <si>
    <t>01-SSC-4586</t>
  </si>
  <si>
    <t>Dynamic Support 8x5 for the NSA 250M Series (5 Years)</t>
  </si>
  <si>
    <t>01-SSC-4591</t>
  </si>
  <si>
    <t>Dynamic Support 24x7 for the NSA 250M Series (4 Years)</t>
  </si>
  <si>
    <t>01-SSC-4592</t>
  </si>
  <si>
    <t>Dynamic Support 24x7 for the NSA 250M Series (5 Years)</t>
  </si>
  <si>
    <t>01-SSC-4609</t>
  </si>
  <si>
    <t>Comprehensive Gateway Security Suite Bundle for the NSA 250M Series (4 Years)</t>
  </si>
  <si>
    <t>01-SSC-4610</t>
  </si>
  <si>
    <t>Comprehensive Gateway Security Suite Bundle for the NSA 250M Series (5 Years)</t>
  </si>
  <si>
    <t>01-SSC-4615</t>
  </si>
  <si>
    <t>Gateway Anti-Malware, Intrusion Prevention and Application Control for the NSA 220 Series (4 Years)</t>
  </si>
  <si>
    <t>01-SSC-4616</t>
  </si>
  <si>
    <t>Gateway Anti-Malware, Intrusion Prevention and Application Control for the NSA 220 Series (5 Years)</t>
  </si>
  <si>
    <t>01-SSC-4621</t>
  </si>
  <si>
    <t>Content Filtering Service Premium Business Edition for the NSA 220 Series (4 Years)</t>
  </si>
  <si>
    <t>01-SSC-4622</t>
  </si>
  <si>
    <t>Content Filtering Service Premium Business Edition for the NSA 220 Series (5 Years)</t>
  </si>
  <si>
    <t>01-SSC-4627</t>
  </si>
  <si>
    <t>Dynamic Support 8x5 for the NSA 220 Series (4 Years)</t>
  </si>
  <si>
    <t>01-SSC-4628</t>
  </si>
  <si>
    <t>Dynamic Support 8x5 for the NSA 220 Series (5 Years)</t>
  </si>
  <si>
    <t>01-SSC-4633</t>
  </si>
  <si>
    <t>Dynamic Support 24x7 for the NSA 220 Series (4 Years)</t>
  </si>
  <si>
    <t>01-SSC-4634</t>
  </si>
  <si>
    <t>Dynamic Support 24x7 for the NSA 220 Series (5 Years)</t>
  </si>
  <si>
    <t>01-SSC-4645</t>
  </si>
  <si>
    <t>Comprehensive Anti-Spam Service for the NSA 220 (4 Years)</t>
  </si>
  <si>
    <t>01-SSC-4646</t>
  </si>
  <si>
    <t>Comprehensive Anti-Spam Service for the NSA 220 (5 Years)</t>
  </si>
  <si>
    <t>01-SSC-4651</t>
  </si>
  <si>
    <t>Comprehensive Gateway Security Suite Bundle for the NSA 220 Series (4 Years)</t>
  </si>
  <si>
    <t>01-SSC-4652</t>
  </si>
  <si>
    <t>Comprehensive Gateway Security Suite Bundle for the NSA 220 Series (5 Years)</t>
  </si>
  <si>
    <t>01-SSC-4772</t>
  </si>
  <si>
    <t>Dynamic Support 8x5 for the TZ 215 Series (4 Years)</t>
  </si>
  <si>
    <t>01-SSC-4773</t>
  </si>
  <si>
    <t>Dynamic Support 8x5 for the TZ 215 Series (5 Years)</t>
  </si>
  <si>
    <t>01-SSC-4778</t>
  </si>
  <si>
    <t>Dynamic Support 24x7 for the TZ 215 Series (4 Years)</t>
  </si>
  <si>
    <t>01-SSC-4779</t>
  </si>
  <si>
    <t>Dynamic Support 24x7 for the TZ 215 Series (5 Years)</t>
  </si>
  <si>
    <t>01-SSC-4796</t>
  </si>
  <si>
    <t>Comprehensive Gateway Security Suite Bundle for the TZ 215 Series (4 Years)</t>
  </si>
  <si>
    <t>01-SSC-4797</t>
  </si>
  <si>
    <t>Comprehensive Gateway Security Suite Bundle for the TZ 215 Series (5 Years)</t>
  </si>
  <si>
    <t>Gateway Anti-Malware, Intrusion Prevention and Application Control for NSA 4600  (4 Yr)</t>
  </si>
  <si>
    <t>MSRP (USD)</t>
  </si>
  <si>
    <t>Special Requirements</t>
  </si>
  <si>
    <t>Partner Direct Discount Eligible? (Y/N)</t>
  </si>
  <si>
    <t>Notes</t>
  </si>
  <si>
    <t>01-SSC-5023</t>
  </si>
  <si>
    <t>Dell SonicWALL 4-hr RMA for SuperMassive 9000 Series (1 Yr)</t>
  </si>
  <si>
    <t>01-SSC-5024</t>
  </si>
  <si>
    <t>Dell SonicWALL 4-hr RMA for SuperMassive 9000 Series (2 Yr)</t>
  </si>
  <si>
    <t>01-SSC-5025</t>
  </si>
  <si>
    <t>Dell SonicWALL 4-hr RMA for SuperMassive 9000 Series (3 Yr)</t>
  </si>
  <si>
    <t>01-SSC-5026</t>
  </si>
  <si>
    <t>Dell SonicWALL 4-hr RMA for SuperMassive 9000 Series (4 Yr)</t>
  </si>
  <si>
    <t>01-SSC-5027</t>
  </si>
  <si>
    <t>Dell SonicWALL 4-hr RMA for SuperMassive 9000 Series (5 Yr)</t>
  </si>
  <si>
    <t>4-hr RMA for SuperMassive 9000 Series</t>
  </si>
  <si>
    <t xml:space="preserve">Requires active Gold Support 24x7 contract on the firewall. Appliance being replaced must be located in the US within the supported coverage area as determined by Dell. </t>
  </si>
  <si>
    <t>Only available in the US</t>
  </si>
  <si>
    <t>4 Hour RMA SM 9000 Series</t>
  </si>
  <si>
    <t>C</t>
  </si>
  <si>
    <t>RECAP OF CHANGES effective June 30, 2014</t>
  </si>
  <si>
    <t xml:space="preserve">  DELL SonicWALL North America Partner Price List - Effective June 30, 2014</t>
  </si>
  <si>
    <t>A7453132</t>
  </si>
  <si>
    <t>A7453133</t>
  </si>
  <si>
    <t>A7453134</t>
  </si>
  <si>
    <t>A7453135</t>
  </si>
  <si>
    <t>A7453136</t>
  </si>
  <si>
    <t>A7453137</t>
  </si>
  <si>
    <t>A7453138</t>
  </si>
  <si>
    <t>A7453139</t>
  </si>
  <si>
    <t>A7453141</t>
  </si>
  <si>
    <t>A7453142</t>
  </si>
  <si>
    <t>A7453144</t>
  </si>
  <si>
    <t>A7453145</t>
  </si>
  <si>
    <t>A7453146</t>
  </si>
  <si>
    <t>A7453147</t>
  </si>
  <si>
    <t>A7453148</t>
  </si>
  <si>
    <t>A7453149</t>
  </si>
  <si>
    <t>A7453151</t>
  </si>
  <si>
    <t>A7487017</t>
  </si>
  <si>
    <t>A7487018</t>
  </si>
  <si>
    <t>A7487019</t>
  </si>
  <si>
    <t>A7487052</t>
  </si>
  <si>
    <t>A7487050</t>
  </si>
  <si>
    <t>A7487051</t>
  </si>
  <si>
    <t>A7487054</t>
  </si>
  <si>
    <t>A7487055</t>
  </si>
  <si>
    <t>A7487056</t>
  </si>
  <si>
    <t>A7487058</t>
  </si>
  <si>
    <t>A7487059</t>
  </si>
  <si>
    <t>A7487061</t>
  </si>
  <si>
    <t>A7673528</t>
  </si>
  <si>
    <t>A7673529</t>
  </si>
  <si>
    <t>A7673530</t>
  </si>
  <si>
    <t>A7673531</t>
  </si>
  <si>
    <t>A7673532</t>
  </si>
  <si>
    <t>A7673533</t>
  </si>
  <si>
    <t>A7673534</t>
  </si>
  <si>
    <t>A7673535</t>
  </si>
  <si>
    <t>A7673536</t>
  </si>
  <si>
    <t>A7673538</t>
  </si>
  <si>
    <t>A7673539</t>
  </si>
  <si>
    <t>A7673540</t>
  </si>
  <si>
    <t>A7673541</t>
  </si>
  <si>
    <t>A7673542</t>
  </si>
  <si>
    <t>A7673543</t>
  </si>
  <si>
    <t>A7673544</t>
  </si>
  <si>
    <t>A7673545</t>
  </si>
  <si>
    <t>A7673546</t>
  </si>
  <si>
    <t>A7673547</t>
  </si>
  <si>
    <t>A7673548</t>
  </si>
  <si>
    <t>A7673549</t>
  </si>
  <si>
    <t>A7673550</t>
  </si>
  <si>
    <t>A7673551</t>
  </si>
  <si>
    <t>A7673552</t>
  </si>
  <si>
    <t>A7673553</t>
  </si>
  <si>
    <t>A7673554</t>
  </si>
  <si>
    <t>A7673525</t>
  </si>
  <si>
    <t>A7673526</t>
  </si>
  <si>
    <t>A7673527</t>
  </si>
  <si>
    <t>A7673537</t>
  </si>
  <si>
    <t>A7616648</t>
  </si>
  <si>
    <t>A7616649</t>
  </si>
  <si>
    <t>A7616650</t>
  </si>
  <si>
    <t>A7616651</t>
  </si>
  <si>
    <t>A7616652</t>
  </si>
  <si>
    <t>A7616653</t>
  </si>
  <si>
    <t>A7616654</t>
  </si>
  <si>
    <t>A7616655</t>
  </si>
  <si>
    <t>A7616656</t>
  </si>
  <si>
    <t>A7616657</t>
  </si>
  <si>
    <t>A7616658</t>
  </si>
  <si>
    <t>A7616659</t>
  </si>
  <si>
    <t>A7616660</t>
  </si>
  <si>
    <t>A7616661</t>
  </si>
  <si>
    <t>A7616662</t>
  </si>
  <si>
    <t>A7616663</t>
  </si>
  <si>
    <t>A7616664</t>
  </si>
  <si>
    <t>A7616665</t>
  </si>
  <si>
    <t>A7616666</t>
  </si>
  <si>
    <t>A7616667</t>
  </si>
  <si>
    <t>A7616668</t>
  </si>
  <si>
    <t>A7616669</t>
  </si>
  <si>
    <t>A7616670</t>
  </si>
  <si>
    <t>A7616671</t>
  </si>
  <si>
    <t>A7616672</t>
  </si>
  <si>
    <t>A7616673</t>
  </si>
  <si>
    <t>A7616674</t>
  </si>
  <si>
    <t>A7616675</t>
  </si>
  <si>
    <t>A7616676</t>
  </si>
  <si>
    <t>A7616677</t>
  </si>
  <si>
    <t>A7616678</t>
  </si>
  <si>
    <t>A7616679</t>
  </si>
  <si>
    <t>A7616680</t>
  </si>
  <si>
    <t>A7616681</t>
  </si>
  <si>
    <t>A7616682</t>
  </si>
  <si>
    <t>A7616683</t>
  </si>
  <si>
    <t>A7616684</t>
  </si>
  <si>
    <t>A7616685</t>
  </si>
  <si>
    <t>A7616686</t>
  </si>
  <si>
    <t>A7616687</t>
  </si>
  <si>
    <t>A7616688</t>
  </si>
  <si>
    <t>A7616689</t>
  </si>
  <si>
    <t>A7487234</t>
  </si>
  <si>
    <t>A7487231</t>
  </si>
  <si>
    <t>A7487237</t>
  </si>
  <si>
    <t>A7487233</t>
  </si>
  <si>
    <t>A7487592</t>
  </si>
  <si>
    <t>A7487586</t>
  </si>
  <si>
    <t>A7487583</t>
  </si>
  <si>
    <t>A7487595</t>
  </si>
  <si>
    <t>A7487589</t>
  </si>
  <si>
    <t>A7487587</t>
  </si>
  <si>
    <t>A7487584</t>
  </si>
  <si>
    <t>A7503832</t>
  </si>
  <si>
    <t>A7004141</t>
  </si>
  <si>
    <t>A7487111</t>
  </si>
  <si>
    <t>A7487112</t>
  </si>
  <si>
    <t>A7487605</t>
  </si>
  <si>
    <t>A7487113</t>
  </si>
  <si>
    <t>A7487020</t>
  </si>
  <si>
    <t>A7487021</t>
  </si>
  <si>
    <t>A7487236</t>
  </si>
  <si>
    <t>A7487232</t>
  </si>
  <si>
    <t>A7487235</t>
  </si>
  <si>
    <t>A7487148</t>
  </si>
  <si>
    <t>A7487149</t>
  </si>
  <si>
    <t>A7487150</t>
  </si>
  <si>
    <t>A7487151</t>
  </si>
  <si>
    <t>A7483656</t>
  </si>
  <si>
    <t>A7487155</t>
  </si>
  <si>
    <t>A7487156</t>
  </si>
  <si>
    <t>A7487157</t>
  </si>
  <si>
    <t>A7487158</t>
  </si>
  <si>
    <t>A7487146</t>
  </si>
  <si>
    <t>A7487175</t>
  </si>
  <si>
    <t>A7487174</t>
  </si>
  <si>
    <t>A7487144</t>
  </si>
  <si>
    <t>A7487176</t>
  </si>
  <si>
    <t>A7487177</t>
  </si>
  <si>
    <t>A7487178</t>
  </si>
  <si>
    <t>A7489596</t>
  </si>
  <si>
    <t>A7483787</t>
  </si>
  <si>
    <t>A7483763</t>
  </si>
  <si>
    <t>A7483742</t>
  </si>
  <si>
    <t>A7483569</t>
  </si>
  <si>
    <t>A7486640</t>
  </si>
  <si>
    <t>A7486635</t>
  </si>
  <si>
    <t>A7486630</t>
  </si>
  <si>
    <t>A7486625</t>
  </si>
  <si>
    <t>A7487500</t>
  </si>
  <si>
    <t>A7487464</t>
  </si>
  <si>
    <t>A7486683</t>
  </si>
  <si>
    <t>A7487564</t>
  </si>
  <si>
    <t>A7487561</t>
  </si>
  <si>
    <t>A7487558</t>
  </si>
  <si>
    <t>A7487555</t>
  </si>
  <si>
    <t>A7487552</t>
  </si>
  <si>
    <t>A7487556</t>
  </si>
  <si>
    <t>A7487553</t>
  </si>
  <si>
    <t>A7487022</t>
  </si>
  <si>
    <t>A7487023</t>
  </si>
  <si>
    <t>A7487024</t>
  </si>
  <si>
    <t>A7487025</t>
  </si>
  <si>
    <t>A7487026</t>
  </si>
  <si>
    <t>A7487027</t>
  </si>
  <si>
    <t>A7487028</t>
  </si>
  <si>
    <t>A7487029</t>
  </si>
  <si>
    <t>A7487030</t>
  </si>
  <si>
    <t>A7487031</t>
  </si>
  <si>
    <t>A7487032</t>
  </si>
  <si>
    <t>A7487033</t>
  </si>
  <si>
    <t>A7487034</t>
  </si>
  <si>
    <t>A7487035</t>
  </si>
  <si>
    <t>A7487036</t>
  </si>
  <si>
    <t>A7487037</t>
  </si>
  <si>
    <t>A7487038</t>
  </si>
  <si>
    <t>A7487039</t>
  </si>
  <si>
    <t>A7487040</t>
  </si>
  <si>
    <t>A7487041</t>
  </si>
  <si>
    <t>A7487042</t>
  </si>
  <si>
    <t>A7487043</t>
  </si>
  <si>
    <t>A7487044</t>
  </si>
  <si>
    <t>A7487045</t>
  </si>
  <si>
    <t>A7487046</t>
  </si>
  <si>
    <t>A7487047</t>
  </si>
  <si>
    <t>A7487048</t>
  </si>
  <si>
    <t>A7487053</t>
  </si>
  <si>
    <t>A7487057</t>
  </si>
  <si>
    <t>A7487060</t>
  </si>
  <si>
    <t>A7487062</t>
  </si>
  <si>
    <t>A7487063</t>
  </si>
  <si>
    <t>A7487064</t>
  </si>
  <si>
    <t>A7487065</t>
  </si>
  <si>
    <t>A7487066</t>
  </si>
  <si>
    <t>A7487067</t>
  </si>
  <si>
    <t>A6833449</t>
  </si>
  <si>
    <t>A6833369</t>
  </si>
  <si>
    <t>A6833423</t>
  </si>
  <si>
    <t>A6833422</t>
  </si>
  <si>
    <t>A6833476</t>
  </si>
  <si>
    <t>A6833412</t>
  </si>
  <si>
    <t>A6833467</t>
  </si>
  <si>
    <t>A6833387</t>
  </si>
  <si>
    <t>A6833466</t>
  </si>
  <si>
    <t>A6833480</t>
  </si>
  <si>
    <t>A6929834</t>
  </si>
  <si>
    <t>A6929916</t>
  </si>
  <si>
    <t>A6929835</t>
  </si>
  <si>
    <t>A6929836</t>
  </si>
  <si>
    <t>A6929917</t>
  </si>
  <si>
    <t>A6929837</t>
  </si>
  <si>
    <t>A6929838</t>
  </si>
  <si>
    <t>A6929918</t>
  </si>
  <si>
    <t>A6929839</t>
  </si>
  <si>
    <t>A6929840</t>
  </si>
  <si>
    <t>A6929919</t>
  </si>
  <si>
    <t>A6929841</t>
  </si>
  <si>
    <t>A7211682</t>
  </si>
  <si>
    <t>A7211683</t>
  </si>
  <si>
    <t>A7211684</t>
  </si>
  <si>
    <t>A7101893</t>
  </si>
  <si>
    <t xml:space="preserve">A7101894 </t>
  </si>
  <si>
    <t>A6833419</t>
  </si>
  <si>
    <t>A6833418</t>
  </si>
  <si>
    <t>A6833446</t>
  </si>
  <si>
    <t>A6833392</t>
  </si>
  <si>
    <t>A6833445</t>
  </si>
  <si>
    <t>A7487068</t>
  </si>
  <si>
    <t>A7487069</t>
  </si>
  <si>
    <t>A7487070</t>
  </si>
  <si>
    <t>A7487071</t>
  </si>
  <si>
    <t>A7487072</t>
  </si>
  <si>
    <t>A7487073</t>
  </si>
  <si>
    <t>A7487074</t>
  </si>
  <si>
    <t>A7487075</t>
  </si>
  <si>
    <t>A7487076</t>
  </si>
  <si>
    <t>A7487077</t>
  </si>
  <si>
    <t>A7487078</t>
  </si>
  <si>
    <t>A7487079</t>
  </si>
  <si>
    <t>A7487080</t>
  </si>
  <si>
    <t>A7487081</t>
  </si>
  <si>
    <t>A7487082</t>
  </si>
  <si>
    <t>A7487083</t>
  </si>
  <si>
    <t>A7487084</t>
  </si>
  <si>
    <t>A7487085</t>
  </si>
  <si>
    <t>A7487086</t>
  </si>
  <si>
    <t>A7487087</t>
  </si>
  <si>
    <t>A7487088</t>
  </si>
  <si>
    <t>A7487089</t>
  </si>
  <si>
    <t>A7487090</t>
  </si>
  <si>
    <t>A7487091</t>
  </si>
  <si>
    <t>A7487092</t>
  </si>
  <si>
    <t>A7487093</t>
  </si>
  <si>
    <t>A7487094</t>
  </si>
  <si>
    <t>A7487095</t>
  </si>
  <si>
    <t>A7487096</t>
  </si>
  <si>
    <t>A7487097</t>
  </si>
  <si>
    <t>A7487098</t>
  </si>
  <si>
    <t>A7487099</t>
  </si>
  <si>
    <t>A7487100</t>
  </si>
  <si>
    <t>A7487101</t>
  </si>
  <si>
    <t>A7487102</t>
  </si>
  <si>
    <t>A7487103</t>
  </si>
  <si>
    <t>A7487104</t>
  </si>
  <si>
    <t>A7487105</t>
  </si>
  <si>
    <t>A7487106</t>
  </si>
  <si>
    <t>A7487107</t>
  </si>
  <si>
    <t>A7487108</t>
  </si>
  <si>
    <t>A7487114</t>
  </si>
  <si>
    <t>A7487115</t>
  </si>
  <si>
    <t>A7487116</t>
  </si>
  <si>
    <t>A7487117</t>
  </si>
  <si>
    <t>A7487118</t>
  </si>
  <si>
    <t>A7487119</t>
  </si>
  <si>
    <t>A7487120</t>
  </si>
  <si>
    <t>A7487121</t>
  </si>
  <si>
    <t>A7487122</t>
  </si>
  <si>
    <t>A7487123</t>
  </si>
  <si>
    <t>A7487124</t>
  </si>
  <si>
    <t>A7487125</t>
  </si>
  <si>
    <t>A7487126</t>
  </si>
  <si>
    <t>A7487127</t>
  </si>
  <si>
    <t>A7487128</t>
  </si>
  <si>
    <t>A7487129</t>
  </si>
  <si>
    <t>A7487130</t>
  </si>
  <si>
    <t>A7487131</t>
  </si>
  <si>
    <t>A7487132</t>
  </si>
  <si>
    <t>A7487133</t>
  </si>
  <si>
    <t>A7487134</t>
  </si>
  <si>
    <t>A7487135</t>
  </si>
  <si>
    <t>A7487136</t>
  </si>
  <si>
    <t>A7487137</t>
  </si>
  <si>
    <t>A7487138</t>
  </si>
  <si>
    <t>A7487139</t>
  </si>
  <si>
    <t>A7487140</t>
  </si>
  <si>
    <t>A7487141</t>
  </si>
  <si>
    <t>A7487142</t>
  </si>
  <si>
    <t>A7487015</t>
  </si>
  <si>
    <t>A7487016</t>
  </si>
  <si>
    <t>A7483606</t>
  </si>
  <si>
    <t>A7483607</t>
  </si>
  <si>
    <t>A7483608</t>
  </si>
  <si>
    <t>A6833409</t>
  </si>
  <si>
    <t>A6833408</t>
  </si>
  <si>
    <t>A7483609</t>
  </si>
  <si>
    <t>A7483610</t>
  </si>
  <si>
    <t>A7483611</t>
  </si>
  <si>
    <t>A6833458</t>
  </si>
  <si>
    <t>A6833361</t>
  </si>
  <si>
    <t>A7483612</t>
  </si>
  <si>
    <t>A7483613</t>
  </si>
  <si>
    <t>A7483614</t>
  </si>
  <si>
    <t>A6833438</t>
  </si>
  <si>
    <t>A6833457</t>
  </si>
  <si>
    <t>A7483615</t>
  </si>
  <si>
    <t>A7483616</t>
  </si>
  <si>
    <t>A7483617</t>
  </si>
  <si>
    <t>A6833386</t>
  </si>
  <si>
    <t>A6833365</t>
  </si>
  <si>
    <t>A7483619</t>
  </si>
  <si>
    <t>A7483620</t>
  </si>
  <si>
    <t>A7483621</t>
  </si>
  <si>
    <t>A6833385</t>
  </si>
  <si>
    <t>A6833464</t>
  </si>
  <si>
    <t>A7483622</t>
  </si>
  <si>
    <t>A7483623</t>
  </si>
  <si>
    <t>A7483624</t>
  </si>
  <si>
    <t>A6833383</t>
  </si>
  <si>
    <t>A6833463</t>
  </si>
  <si>
    <t>A7483625</t>
  </si>
  <si>
    <t>A7483626</t>
  </si>
  <si>
    <t>A7483627</t>
  </si>
  <si>
    <t>A6833410</t>
  </si>
  <si>
    <t>A6833439</t>
  </si>
  <si>
    <t>A7483628</t>
  </si>
  <si>
    <t>A7483629</t>
  </si>
  <si>
    <t>A7483630</t>
  </si>
  <si>
    <t>A6833362</t>
  </si>
  <si>
    <t>A6833461</t>
  </si>
  <si>
    <t>A7483632</t>
  </si>
  <si>
    <t>A7483633</t>
  </si>
  <si>
    <t>A7483634</t>
  </si>
  <si>
    <t>A6833443</t>
  </si>
  <si>
    <t>A6833470</t>
  </si>
  <si>
    <t>A7483635</t>
  </si>
  <si>
    <t>A7483636</t>
  </si>
  <si>
    <t>A7483637</t>
  </si>
  <si>
    <t>A6833469</t>
  </si>
  <si>
    <t>A6833415</t>
  </si>
  <si>
    <t>A7483638</t>
  </si>
  <si>
    <t>A7483639</t>
  </si>
  <si>
    <t>A7483640</t>
  </si>
  <si>
    <t>A6833413</t>
  </si>
  <si>
    <t>A6833468</t>
  </si>
  <si>
    <t>A7483641</t>
  </si>
  <si>
    <t>A7483642</t>
  </si>
  <si>
    <t>A7483643</t>
  </si>
  <si>
    <t>A6833440</t>
  </si>
  <si>
    <t>A6833364</t>
  </si>
  <si>
    <t>A7483689</t>
  </si>
  <si>
    <t>A7483690</t>
  </si>
  <si>
    <t>A7483691</t>
  </si>
  <si>
    <t>A7000284</t>
  </si>
  <si>
    <t>A7000240</t>
  </si>
  <si>
    <t>A7483692</t>
  </si>
  <si>
    <t>A7483693</t>
  </si>
  <si>
    <t>A7483694</t>
  </si>
  <si>
    <t>A7000265</t>
  </si>
  <si>
    <t>A7000274</t>
  </si>
  <si>
    <t>A7483695</t>
  </si>
  <si>
    <t>A7483696</t>
  </si>
  <si>
    <t>A7483697</t>
  </si>
  <si>
    <t>A7000279</t>
  </si>
  <si>
    <t>A7000271</t>
  </si>
  <si>
    <t>A7483698</t>
  </si>
  <si>
    <t>A7483699</t>
  </si>
  <si>
    <t>A7483700</t>
  </si>
  <si>
    <t>A7000229</t>
  </si>
  <si>
    <t>A7000275</t>
  </si>
  <si>
    <t>A7483706</t>
  </si>
  <si>
    <t>A7483707</t>
  </si>
  <si>
    <t>A7483708</t>
  </si>
  <si>
    <t>A7000267</t>
  </si>
  <si>
    <t>A7000276</t>
  </si>
  <si>
    <t>A7483709</t>
  </si>
  <si>
    <t>A7483710</t>
  </si>
  <si>
    <t>A7483711</t>
  </si>
  <si>
    <t>A7000220</t>
  </si>
  <si>
    <t>A7000272</t>
  </si>
  <si>
    <t>A7483712</t>
  </si>
  <si>
    <t>A7483713</t>
  </si>
  <si>
    <t>A7483714</t>
  </si>
  <si>
    <t>A7056669</t>
  </si>
  <si>
    <t>A7000246</t>
  </si>
  <si>
    <t>A7483715</t>
  </si>
  <si>
    <t>A7483716</t>
  </si>
  <si>
    <t>A7483717</t>
  </si>
  <si>
    <t>A7000268</t>
  </si>
  <si>
    <t>A7000280</t>
  </si>
  <si>
    <t>A6929866</t>
  </si>
  <si>
    <t>A6929867</t>
  </si>
  <si>
    <t>A6929868</t>
  </si>
  <si>
    <t>A6929869</t>
  </si>
  <si>
    <t>A6929870</t>
  </si>
  <si>
    <t>A6929871</t>
  </si>
  <si>
    <t>A6929872</t>
  </si>
  <si>
    <t>A6929873</t>
  </si>
  <si>
    <t>A7211685</t>
  </si>
  <si>
    <t>A7211686</t>
  </si>
  <si>
    <t>A7483701</t>
  </si>
  <si>
    <t>A7483702</t>
  </si>
  <si>
    <t>A7483703</t>
  </si>
  <si>
    <t>A7000226</t>
  </si>
  <si>
    <t>A7000241</t>
  </si>
  <si>
    <t>A7483718</t>
  </si>
  <si>
    <t>A7483719</t>
  </si>
  <si>
    <t>A7483720</t>
  </si>
  <si>
    <t>A7000263</t>
  </si>
  <si>
    <t>A7000249</t>
  </si>
  <si>
    <t>A7483735</t>
  </si>
  <si>
    <t>A7483736</t>
  </si>
  <si>
    <t>A7483737</t>
  </si>
  <si>
    <t>A7000250</t>
  </si>
  <si>
    <t>A7000282</t>
  </si>
  <si>
    <t>A7483738</t>
  </si>
  <si>
    <t>A7483739</t>
  </si>
  <si>
    <t>A7483740</t>
  </si>
  <si>
    <t>A7000232</t>
  </si>
  <si>
    <t>A7000223</t>
  </si>
  <si>
    <t>A7483756</t>
  </si>
  <si>
    <t>A7483757</t>
  </si>
  <si>
    <t>A7483758</t>
  </si>
  <si>
    <t>A7000252</t>
  </si>
  <si>
    <t>A7000278</t>
  </si>
  <si>
    <t>A7483759</t>
  </si>
  <si>
    <t>A7483760</t>
  </si>
  <si>
    <t>A7483761</t>
  </si>
  <si>
    <t>A7000259</t>
  </si>
  <si>
    <t>A7000264</t>
  </si>
  <si>
    <t>A7483778</t>
  </si>
  <si>
    <t>A7483779</t>
  </si>
  <si>
    <t>A7483780</t>
  </si>
  <si>
    <t>A7282826</t>
  </si>
  <si>
    <t>A7282827</t>
  </si>
  <si>
    <t>A7483781</t>
  </si>
  <si>
    <t>A7483783</t>
  </si>
  <si>
    <t>A7282811</t>
  </si>
  <si>
    <t>A7282812</t>
  </si>
  <si>
    <t>A7483782</t>
  </si>
  <si>
    <t>A7489576</t>
  </si>
  <si>
    <t>A7489554</t>
  </si>
  <si>
    <t>A7489534</t>
  </si>
  <si>
    <t>A7489518</t>
  </si>
  <si>
    <t>A7483804</t>
  </si>
  <si>
    <t>A7483688</t>
  </si>
  <si>
    <t>A7483679</t>
  </si>
  <si>
    <t>A7487271</t>
  </si>
  <si>
    <t>A7483655</t>
  </si>
  <si>
    <t>A7487049</t>
  </si>
  <si>
    <t>A7483723</t>
  </si>
  <si>
    <t>A7483724</t>
  </si>
  <si>
    <t>A7483725</t>
  </si>
  <si>
    <t>A7000281</t>
  </si>
  <si>
    <t>A7000236</t>
  </si>
  <si>
    <t>A7483726</t>
  </si>
  <si>
    <t>A7483727</t>
  </si>
  <si>
    <t>A7483728</t>
  </si>
  <si>
    <t>A7000221</t>
  </si>
  <si>
    <t>A7000230</t>
  </si>
  <si>
    <t>A7483729</t>
  </si>
  <si>
    <t>A7483730</t>
  </si>
  <si>
    <t>A7483731</t>
  </si>
  <si>
    <t>A7000287</t>
  </si>
  <si>
    <t>A7000231</t>
  </si>
  <si>
    <t>A7483732</t>
  </si>
  <si>
    <t>A7483733</t>
  </si>
  <si>
    <t>A7483734</t>
  </si>
  <si>
    <t>A7000269</t>
  </si>
  <si>
    <t>A7000222</t>
  </si>
  <si>
    <t>A7483744</t>
  </si>
  <si>
    <t>A7483745</t>
  </si>
  <si>
    <t>A7483746</t>
  </si>
  <si>
    <t>A7000238</t>
  </si>
  <si>
    <t>A7000224</t>
  </si>
  <si>
    <t>A7483747</t>
  </si>
  <si>
    <t>A7483748</t>
  </si>
  <si>
    <t>A7483749</t>
  </si>
  <si>
    <t>A7000251</t>
  </si>
  <si>
    <t>A7000227</t>
  </si>
  <si>
    <t>A7483750</t>
  </si>
  <si>
    <t>A7483751</t>
  </si>
  <si>
    <t>A7483752</t>
  </si>
  <si>
    <t>A7000256</t>
  </si>
  <si>
    <t>A7000270</t>
  </si>
  <si>
    <t>A7483753</t>
  </si>
  <si>
    <t>A7483754</t>
  </si>
  <si>
    <t>A7483755</t>
  </si>
  <si>
    <t>A7000257</t>
  </si>
  <si>
    <t>A7000239</t>
  </si>
  <si>
    <t>A7483766</t>
  </si>
  <si>
    <t>A7483767</t>
  </si>
  <si>
    <t>A7483768</t>
  </si>
  <si>
    <t>A7554662</t>
  </si>
  <si>
    <t>A7554664</t>
  </si>
  <si>
    <t>A7483769</t>
  </si>
  <si>
    <t>A7483770</t>
  </si>
  <si>
    <t>A7483771</t>
  </si>
  <si>
    <t>A7554666</t>
  </si>
  <si>
    <t>A7554667</t>
  </si>
  <si>
    <t>A7483772</t>
  </si>
  <si>
    <t>A7483773</t>
  </si>
  <si>
    <t>A7483774</t>
  </si>
  <si>
    <t>A7554669</t>
  </si>
  <si>
    <t>A7554670</t>
  </si>
  <si>
    <t>A7483775</t>
  </si>
  <si>
    <t>A7483776</t>
  </si>
  <si>
    <t>A7483777</t>
  </si>
  <si>
    <t>A7554672</t>
  </si>
  <si>
    <t>A7554673</t>
  </si>
  <si>
    <t>A6866863</t>
  </si>
  <si>
    <t>A6866871</t>
  </si>
  <si>
    <t>A7483722</t>
  </si>
  <si>
    <t>A7483705</t>
  </si>
  <si>
    <t>A7483618</t>
  </si>
  <si>
    <t>A7483631</t>
  </si>
  <si>
    <t>A7483644</t>
  </si>
  <si>
    <t>A7483704</t>
  </si>
  <si>
    <t>A7483721</t>
  </si>
  <si>
    <t>A7483741</t>
  </si>
  <si>
    <t>A7483762</t>
  </si>
  <si>
    <t>A7483784</t>
  </si>
  <si>
    <t>A7487253</t>
  </si>
  <si>
    <t>A7487254</t>
  </si>
  <si>
    <t>A7487109</t>
  </si>
  <si>
    <t>A7487110</t>
  </si>
  <si>
    <t>A7489538</t>
  </si>
  <si>
    <t>A7489539</t>
  </si>
  <si>
    <t>A7489540</t>
  </si>
  <si>
    <t>A7489541</t>
  </si>
  <si>
    <t>A7489542</t>
  </si>
  <si>
    <t>A7489543</t>
  </si>
  <si>
    <t>A7489544</t>
  </si>
  <si>
    <t>A7489545</t>
  </si>
  <si>
    <t>A7489546</t>
  </si>
  <si>
    <t>A6833377</t>
  </si>
  <si>
    <t>A6833402</t>
  </si>
  <si>
    <t>A7489547</t>
  </si>
  <si>
    <t>A7489548</t>
  </si>
  <si>
    <t>A7489549</t>
  </si>
  <si>
    <t>A6833376</t>
  </si>
  <si>
    <t>A6833452</t>
  </si>
  <si>
    <t>A7489550</t>
  </si>
  <si>
    <t>A7489551</t>
  </si>
  <si>
    <t>A7489552</t>
  </si>
  <si>
    <t>A7489535</t>
  </si>
  <si>
    <t>A7489536</t>
  </si>
  <si>
    <t>A7489537</t>
  </si>
  <si>
    <t>A6833375</t>
  </si>
  <si>
    <t>A6833401</t>
  </si>
  <si>
    <t>A7489559</t>
  </si>
  <si>
    <t>A7489560</t>
  </si>
  <si>
    <t>A7489561</t>
  </si>
  <si>
    <t>A7648013</t>
  </si>
  <si>
    <t>A7648014</t>
  </si>
  <si>
    <t>A7489562</t>
  </si>
  <si>
    <t>A7489563</t>
  </si>
  <si>
    <t>A7489564</t>
  </si>
  <si>
    <t>A7648004</t>
  </si>
  <si>
    <t>A7648005</t>
  </si>
  <si>
    <t>A7489565</t>
  </si>
  <si>
    <t>A7489566</t>
  </si>
  <si>
    <t>A7489567</t>
  </si>
  <si>
    <t>A6833405</t>
  </si>
  <si>
    <t>A6833379</t>
  </si>
  <si>
    <t>A7489568</t>
  </si>
  <si>
    <t>A7489569</t>
  </si>
  <si>
    <t>A7489570</t>
  </si>
  <si>
    <t>A6833486</t>
  </si>
  <si>
    <t>A6833434</t>
  </si>
  <si>
    <t>A7489571</t>
  </si>
  <si>
    <t>A7489572</t>
  </si>
  <si>
    <t>A7489573</t>
  </si>
  <si>
    <t>A7647998</t>
  </si>
  <si>
    <t>A7647999</t>
  </si>
  <si>
    <t>A7489556</t>
  </si>
  <si>
    <t>A7489557</t>
  </si>
  <si>
    <t>A7489558</t>
  </si>
  <si>
    <t>A6833404</t>
  </si>
  <si>
    <t>A6833403</t>
  </si>
  <si>
    <t>A7489574</t>
  </si>
  <si>
    <t>A7489575</t>
  </si>
  <si>
    <t>A7489553</t>
  </si>
  <si>
    <t>A7489555</t>
  </si>
  <si>
    <t>A7004164</t>
  </si>
  <si>
    <t>A7060701</t>
  </si>
  <si>
    <t>A7004166</t>
  </si>
  <si>
    <t>A7060698</t>
  </si>
  <si>
    <t>A7489579</t>
  </si>
  <si>
    <t>A7489580</t>
  </si>
  <si>
    <t>A7489581</t>
  </si>
  <si>
    <t>A7489582</t>
  </si>
  <si>
    <t>A7489583</t>
  </si>
  <si>
    <t>A7489584</t>
  </si>
  <si>
    <t>A7489585</t>
  </si>
  <si>
    <t>A7489586</t>
  </si>
  <si>
    <t>A7489587</t>
  </si>
  <si>
    <t>A6833455</t>
  </si>
  <si>
    <t>A6833433</t>
  </si>
  <si>
    <t>A7489588</t>
  </si>
  <si>
    <t>A7489589</t>
  </si>
  <si>
    <t>A7489590</t>
  </si>
  <si>
    <t>A6833432</t>
  </si>
  <si>
    <t>A6833431</t>
  </si>
  <si>
    <t>A7489591</t>
  </si>
  <si>
    <t>A7489592</t>
  </si>
  <si>
    <t>A7489593</t>
  </si>
  <si>
    <t>A7489577</t>
  </si>
  <si>
    <t>A6869217</t>
  </si>
  <si>
    <t>A7489578</t>
  </si>
  <si>
    <t>A6833406</t>
  </si>
  <si>
    <t>A6833454</t>
  </si>
  <si>
    <t>A7489610</t>
  </si>
  <si>
    <t>A7489611</t>
  </si>
  <si>
    <t>A7489612</t>
  </si>
  <si>
    <t>A7489613</t>
  </si>
  <si>
    <t>A7489614</t>
  </si>
  <si>
    <t>A7489615</t>
  </si>
  <si>
    <t>A7489616</t>
  </si>
  <si>
    <t>A7489617</t>
  </si>
  <si>
    <t>A7489618</t>
  </si>
  <si>
    <t>A7489619</t>
  </si>
  <si>
    <t>A7489620</t>
  </si>
  <si>
    <t>A7489621</t>
  </si>
  <si>
    <t>A7489622</t>
  </si>
  <si>
    <t>A7489623</t>
  </si>
  <si>
    <t>A7489624</t>
  </si>
  <si>
    <t>A7489607</t>
  </si>
  <si>
    <t>A7489608</t>
  </si>
  <si>
    <t>A7489609</t>
  </si>
  <si>
    <t>A7489640</t>
  </si>
  <si>
    <t>A7489641</t>
  </si>
  <si>
    <t>A7489642</t>
  </si>
  <si>
    <t>A7489643</t>
  </si>
  <si>
    <t>A7489644</t>
  </si>
  <si>
    <t>A7489645</t>
  </si>
  <si>
    <t>A7489646</t>
  </si>
  <si>
    <t>A7489647</t>
  </si>
  <si>
    <t>A7489648</t>
  </si>
  <si>
    <t>A7489649</t>
  </si>
  <si>
    <t>A7489650</t>
  </si>
  <si>
    <t>A7489651</t>
  </si>
  <si>
    <t>A7489652</t>
  </si>
  <si>
    <t>A7489653</t>
  </si>
  <si>
    <t>A7489654</t>
  </si>
  <si>
    <t>A7489637</t>
  </si>
  <si>
    <t>A7489638</t>
  </si>
  <si>
    <t>A7489639</t>
  </si>
  <si>
    <t>A6869327</t>
  </si>
  <si>
    <t>A6869179</t>
  </si>
  <si>
    <t>A7060716</t>
  </si>
  <si>
    <t>A7060717</t>
  </si>
  <si>
    <t>A6869736</t>
  </si>
  <si>
    <t>A7060704</t>
  </si>
  <si>
    <t>A6869792</t>
  </si>
  <si>
    <t>A7060706</t>
  </si>
  <si>
    <t>A6869223</t>
  </si>
  <si>
    <t>A7004170</t>
  </si>
  <si>
    <t>A7060712</t>
  </si>
  <si>
    <t>A7060713</t>
  </si>
  <si>
    <t>A7004172</t>
  </si>
  <si>
    <t>A7004173</t>
  </si>
  <si>
    <t>A7060710</t>
  </si>
  <si>
    <t>A7060711</t>
  </si>
  <si>
    <t>A7004177</t>
  </si>
  <si>
    <t>A7004178</t>
  </si>
  <si>
    <t>A7060714</t>
  </si>
  <si>
    <t>A7060715</t>
  </si>
  <si>
    <t>A7004181</t>
  </si>
  <si>
    <t>A7060703</t>
  </si>
  <si>
    <t>A7004182</t>
  </si>
  <si>
    <t>A7060702</t>
  </si>
  <si>
    <t>A7489724</t>
  </si>
  <si>
    <t>A7489725</t>
  </si>
  <si>
    <t>A7489726</t>
  </si>
  <si>
    <t>A6866875</t>
  </si>
  <si>
    <t>A7489727</t>
  </si>
  <si>
    <t>A7489728</t>
  </si>
  <si>
    <t>A7489729</t>
  </si>
  <si>
    <t>A7489730</t>
  </si>
  <si>
    <t>A7489731</t>
  </si>
  <si>
    <t>A7489732</t>
  </si>
  <si>
    <t>A7489733</t>
  </si>
  <si>
    <t>A7489734</t>
  </si>
  <si>
    <t>A7489735</t>
  </si>
  <si>
    <t>A7489736</t>
  </si>
  <si>
    <t>A7489737</t>
  </si>
  <si>
    <t>A7489738</t>
  </si>
  <si>
    <t>A7489739</t>
  </si>
  <si>
    <t>A7489740</t>
  </si>
  <si>
    <t>A7489744</t>
  </si>
  <si>
    <t>A7489745</t>
  </si>
  <si>
    <t>A7489746</t>
  </si>
  <si>
    <t>A7489747</t>
  </si>
  <si>
    <t>A7489748</t>
  </si>
  <si>
    <t>A7489749</t>
  </si>
  <si>
    <t>A7489741</t>
  </si>
  <si>
    <t>A7489742</t>
  </si>
  <si>
    <t>A7489743</t>
  </si>
  <si>
    <t>A7487621</t>
  </si>
  <si>
    <t>A7487622</t>
  </si>
  <si>
    <t>A7487623</t>
  </si>
  <si>
    <t>A7487624</t>
  </si>
  <si>
    <t>A7487625</t>
  </si>
  <si>
    <t>A7487626</t>
  </si>
  <si>
    <t>A7487627</t>
  </si>
  <si>
    <t>A7487628</t>
  </si>
  <si>
    <t>A7503831</t>
  </si>
  <si>
    <t>A7487428</t>
  </si>
  <si>
    <t>A7487429</t>
  </si>
  <si>
    <t>A7487430</t>
  </si>
  <si>
    <t>A7487431</t>
  </si>
  <si>
    <t>A7487432</t>
  </si>
  <si>
    <t>A7487433</t>
  </si>
  <si>
    <t>A7487434</t>
  </si>
  <si>
    <t>A7487435</t>
  </si>
  <si>
    <t>A7487436</t>
  </si>
  <si>
    <t>A7487437</t>
  </si>
  <si>
    <t>A7487438</t>
  </si>
  <si>
    <t>A7487439</t>
  </si>
  <si>
    <t>A7487440</t>
  </si>
  <si>
    <t>A7487600</t>
  </si>
  <si>
    <t>A7487602</t>
  </si>
  <si>
    <t>A7487603</t>
  </si>
  <si>
    <t>A7487604</t>
  </si>
  <si>
    <t>A7487601</t>
  </si>
  <si>
    <t>A7487207</t>
  </si>
  <si>
    <t>A7487208</t>
  </si>
  <si>
    <t>A7487567</t>
  </si>
  <si>
    <t>A7487568</t>
  </si>
  <si>
    <t>A7487569</t>
  </si>
  <si>
    <t>A7487570</t>
  </si>
  <si>
    <t>A7487571</t>
  </si>
  <si>
    <t>A7487572</t>
  </si>
  <si>
    <t>A7487573</t>
  </si>
  <si>
    <t>A7487574</t>
  </si>
  <si>
    <t>A7487229</t>
  </si>
  <si>
    <t>A7487228</t>
  </si>
  <si>
    <t>A7487227</t>
  </si>
  <si>
    <t>A7487226</t>
  </si>
  <si>
    <t>A7487230</t>
  </si>
  <si>
    <t>A6994742</t>
  </si>
  <si>
    <t>A7487205</t>
  </si>
  <si>
    <t>A7487200</t>
  </si>
  <si>
    <t>A7487223</t>
  </si>
  <si>
    <t>A7487225</t>
  </si>
  <si>
    <t>A7004192</t>
  </si>
  <si>
    <t>A7004455</t>
  </si>
  <si>
    <t>A7487220</t>
  </si>
  <si>
    <t>A7487221</t>
  </si>
  <si>
    <t>A7487216</t>
  </si>
  <si>
    <t>A7487185</t>
  </si>
  <si>
    <t>A7487215</t>
  </si>
  <si>
    <t>A7487204</t>
  </si>
  <si>
    <t>A6833532</t>
  </si>
  <si>
    <t>A7487199</t>
  </si>
  <si>
    <t>A7487214</t>
  </si>
  <si>
    <t>A7487192</t>
  </si>
  <si>
    <t>A7487202</t>
  </si>
  <si>
    <t>A7487210</t>
  </si>
  <si>
    <t>A7487213</t>
  </si>
  <si>
    <t>A7487222</t>
  </si>
  <si>
    <t>A7487209</t>
  </si>
  <si>
    <t>A7487206</t>
  </si>
  <si>
    <t>A7487203</t>
  </si>
  <si>
    <t>A7487198</t>
  </si>
  <si>
    <t>A7487201</t>
  </si>
  <si>
    <t>A7487211</t>
  </si>
  <si>
    <t>A7487224</t>
  </si>
  <si>
    <t>A7487212</t>
  </si>
  <si>
    <t>A7487481</t>
  </si>
  <si>
    <t>A7487462</t>
  </si>
  <si>
    <t>A7487463</t>
  </si>
  <si>
    <t>A7487461</t>
  </si>
  <si>
    <t>A7487465</t>
  </si>
  <si>
    <t>A7487466</t>
  </si>
  <si>
    <t>A7487467</t>
  </si>
  <si>
    <t>A7487470</t>
  </si>
  <si>
    <t>A7487472</t>
  </si>
  <si>
    <t>A7487474</t>
  </si>
  <si>
    <t>A7487476</t>
  </si>
  <si>
    <t>A7487478</t>
  </si>
  <si>
    <t>A7487479</t>
  </si>
  <si>
    <t>A7487480</t>
  </si>
  <si>
    <t>A7487501</t>
  </si>
  <si>
    <t>A7487502</t>
  </si>
  <si>
    <t>A7487508</t>
  </si>
  <si>
    <t>A7487510</t>
  </si>
  <si>
    <t>A7487613</t>
  </si>
  <si>
    <t>A7487616</t>
  </si>
  <si>
    <t>A7487617</t>
  </si>
  <si>
    <t>A7487618</t>
  </si>
  <si>
    <t>A7487619</t>
  </si>
  <si>
    <t>A7487264</t>
  </si>
  <si>
    <t>A7483670</t>
  </si>
  <si>
    <t>A7004210</t>
  </si>
  <si>
    <t>A7483789</t>
  </si>
  <si>
    <t>A7483806</t>
  </si>
  <si>
    <t>A7489519</t>
  </si>
  <si>
    <t>A7487265</t>
  </si>
  <si>
    <t>A7483671</t>
  </si>
  <si>
    <t>A7483682</t>
  </si>
  <si>
    <t>A7483790</t>
  </si>
  <si>
    <t>A7483807</t>
  </si>
  <si>
    <t>A7489520</t>
  </si>
  <si>
    <t>A7487266</t>
  </si>
  <si>
    <t>A7483672</t>
  </si>
  <si>
    <t>A7483683</t>
  </si>
  <si>
    <t>A7483791</t>
  </si>
  <si>
    <t>A7483808</t>
  </si>
  <si>
    <t>A7489521</t>
  </si>
  <si>
    <t>A7487255</t>
  </si>
  <si>
    <t>A7487256</t>
  </si>
  <si>
    <t>A7487257</t>
  </si>
  <si>
    <t>A7487244</t>
  </si>
  <si>
    <t>A7487245</t>
  </si>
  <si>
    <t>A7487246</t>
  </si>
  <si>
    <t>A7489597</t>
  </si>
  <si>
    <t>A7489598</t>
  </si>
  <si>
    <t>A7489599</t>
  </si>
  <si>
    <t>A7489626</t>
  </si>
  <si>
    <t>A7489627</t>
  </si>
  <si>
    <t>A7489628</t>
  </si>
  <si>
    <t>A7489655</t>
  </si>
  <si>
    <t>A7489656</t>
  </si>
  <si>
    <t>A7489657</t>
  </si>
  <si>
    <t>A7486641</t>
  </si>
  <si>
    <t>A7486643</t>
  </si>
  <si>
    <t>A7486645</t>
  </si>
  <si>
    <t>A7486647</t>
  </si>
  <si>
    <t>A7486649</t>
  </si>
  <si>
    <t>A7486651</t>
  </si>
  <si>
    <t>A7486642</t>
  </si>
  <si>
    <t>A7486644</t>
  </si>
  <si>
    <t>A7486646</t>
  </si>
  <si>
    <t>A7486648</t>
  </si>
  <si>
    <t>A7486650</t>
  </si>
  <si>
    <t>A7486652</t>
  </si>
  <si>
    <t>A7487154</t>
  </si>
  <si>
    <t>A7487153</t>
  </si>
  <si>
    <t>A7487160</t>
  </si>
  <si>
    <t>A7487167</t>
  </si>
  <si>
    <t>A7487161</t>
  </si>
  <si>
    <t>A7487168</t>
  </si>
  <si>
    <t>A7487162</t>
  </si>
  <si>
    <t>A7487169</t>
  </si>
  <si>
    <t>A7487163</t>
  </si>
  <si>
    <t>A7487170</t>
  </si>
  <si>
    <t>A7487164</t>
  </si>
  <si>
    <t>A7487171</t>
  </si>
  <si>
    <t>A7487165</t>
  </si>
  <si>
    <t>A7487172</t>
  </si>
  <si>
    <t>A6869433</t>
  </si>
  <si>
    <t>A7004499</t>
  </si>
  <si>
    <t>A7004225</t>
  </si>
  <si>
    <t>A7004226</t>
  </si>
  <si>
    <t>A7004227</t>
  </si>
  <si>
    <t>A7486477</t>
  </si>
  <si>
    <t>A7486493</t>
  </si>
  <si>
    <t>A7486523</t>
  </si>
  <si>
    <t>A7486553</t>
  </si>
  <si>
    <t>A7486583</t>
  </si>
  <si>
    <t>A7486598</t>
  </si>
  <si>
    <t>A7486508</t>
  </si>
  <si>
    <t>A7486538</t>
  </si>
  <si>
    <t>A7486568</t>
  </si>
  <si>
    <t>A7489703</t>
  </si>
  <si>
    <t>A7486476</t>
  </si>
  <si>
    <t>A7486492</t>
  </si>
  <si>
    <t>A7486522</t>
  </si>
  <si>
    <t>A7486552</t>
  </si>
  <si>
    <t>A7486582</t>
  </si>
  <si>
    <t>A7486597</t>
  </si>
  <si>
    <t>A7486507</t>
  </si>
  <si>
    <t>A7486537</t>
  </si>
  <si>
    <t>A7486567</t>
  </si>
  <si>
    <t>A7489771</t>
  </si>
  <si>
    <t>A7486486</t>
  </si>
  <si>
    <t>A7486516</t>
  </si>
  <si>
    <t>A7486546</t>
  </si>
  <si>
    <t>A7486576</t>
  </si>
  <si>
    <t>A7486591</t>
  </si>
  <si>
    <t>A7486501</t>
  </si>
  <si>
    <t>A7486531</t>
  </si>
  <si>
    <t>A7486561</t>
  </si>
  <si>
    <t>A7486473</t>
  </si>
  <si>
    <t>A7486489</t>
  </si>
  <si>
    <t>A7486519</t>
  </si>
  <si>
    <t>A7486549</t>
  </si>
  <si>
    <t>A7486579</t>
  </si>
  <si>
    <t>A7486594</t>
  </si>
  <si>
    <t>A7486504</t>
  </si>
  <si>
    <t>A7486534</t>
  </si>
  <si>
    <t>A7486564</t>
  </si>
  <si>
    <t>A7503134</t>
  </si>
  <si>
    <t>A7489718</t>
  </si>
  <si>
    <t>A7489716</t>
  </si>
  <si>
    <t>A7489713</t>
  </si>
  <si>
    <t>A7489710</t>
  </si>
  <si>
    <t>A7489705</t>
  </si>
  <si>
    <t>A7489720</t>
  </si>
  <si>
    <t>A7489719</t>
  </si>
  <si>
    <t>A7489717</t>
  </si>
  <si>
    <t>A7489714</t>
  </si>
  <si>
    <t>A7489711</t>
  </si>
  <si>
    <t>A7489706</t>
  </si>
  <si>
    <t>A7486606</t>
  </si>
  <si>
    <t>A7486607</t>
  </si>
  <si>
    <t>A7486608</t>
  </si>
  <si>
    <t>A7486478</t>
  </si>
  <si>
    <t>A7486494</t>
  </si>
  <si>
    <t>A7486524</t>
  </si>
  <si>
    <t>A7486554</t>
  </si>
  <si>
    <t>A7486584</t>
  </si>
  <si>
    <t>A7486599</t>
  </si>
  <si>
    <t>A7486509</t>
  </si>
  <si>
    <t>A7486539</t>
  </si>
  <si>
    <t>A7486569</t>
  </si>
  <si>
    <t>A7486609</t>
  </si>
  <si>
    <t>A7486610</t>
  </si>
  <si>
    <t>A7486611</t>
  </si>
  <si>
    <t>A7486612</t>
  </si>
  <si>
    <t>A7486613</t>
  </si>
  <si>
    <t>A7486614</t>
  </si>
  <si>
    <t>A7486479</t>
  </si>
  <si>
    <t>A7486495</t>
  </si>
  <si>
    <t>A7486525</t>
  </si>
  <si>
    <t>A7486555</t>
  </si>
  <si>
    <t>A7486585</t>
  </si>
  <si>
    <t>A7486600</t>
  </si>
  <si>
    <t>A7486510</t>
  </si>
  <si>
    <t>A7486540</t>
  </si>
  <si>
    <t>A7486570</t>
  </si>
  <si>
    <t>A7489772</t>
  </si>
  <si>
    <t>A7486487</t>
  </si>
  <si>
    <t>A7486517</t>
  </si>
  <si>
    <t>A7486547</t>
  </si>
  <si>
    <t>A7486577</t>
  </si>
  <si>
    <t>A7486592</t>
  </si>
  <si>
    <t>A7486502</t>
  </si>
  <si>
    <t>A7486532</t>
  </si>
  <si>
    <t>A7486562</t>
  </si>
  <si>
    <t>A6869739</t>
  </si>
  <si>
    <t>A7004260</t>
  </si>
  <si>
    <t>A7004261</t>
  </si>
  <si>
    <t>A7004262</t>
  </si>
  <si>
    <t>A6869419</t>
  </si>
  <si>
    <t>A7487620</t>
  </si>
  <si>
    <t>A7487217</t>
  </si>
  <si>
    <t>A7487219</t>
  </si>
  <si>
    <t>A6869761</t>
  </si>
  <si>
    <t>A7060707</t>
  </si>
  <si>
    <t>A7000771</t>
  </si>
  <si>
    <t>A7060705</t>
  </si>
  <si>
    <t>A7483657</t>
  </si>
  <si>
    <t>A7487578</t>
  </si>
  <si>
    <t>A7487575</t>
  </si>
  <si>
    <t>A7487598</t>
  </si>
  <si>
    <t>A7487596</t>
  </si>
  <si>
    <t>A7487593</t>
  </si>
  <si>
    <t>A7487590</t>
  </si>
  <si>
    <t>A7487581</t>
  </si>
  <si>
    <t>A7487579</t>
  </si>
  <si>
    <t>A7487576</t>
  </si>
  <si>
    <t>A7487599</t>
  </si>
  <si>
    <t>A7487597</t>
  </si>
  <si>
    <t>A7487594</t>
  </si>
  <si>
    <t>A7487591</t>
  </si>
  <si>
    <t>A7487588</t>
  </si>
  <si>
    <t>A7487585</t>
  </si>
  <si>
    <t>A7487582</t>
  </si>
  <si>
    <t>A7487580</t>
  </si>
  <si>
    <t>A7487577</t>
  </si>
  <si>
    <t>A7487549</t>
  </si>
  <si>
    <t>A7487546</t>
  </si>
  <si>
    <t>A7487543</t>
  </si>
  <si>
    <t>A7487565</t>
  </si>
  <si>
    <t>A7487562</t>
  </si>
  <si>
    <t>A7487559</t>
  </si>
  <si>
    <t>A7487550</t>
  </si>
  <si>
    <t>A7487547</t>
  </si>
  <si>
    <t>A7487544</t>
  </si>
  <si>
    <t>A7487566</t>
  </si>
  <si>
    <t>A7487563</t>
  </si>
  <si>
    <t>A7487560</t>
  </si>
  <si>
    <t>A7487557</t>
  </si>
  <si>
    <t>A7487554</t>
  </si>
  <si>
    <t>A7487551</t>
  </si>
  <si>
    <t>A7487548</t>
  </si>
  <si>
    <t>A7487545</t>
  </si>
  <si>
    <t>A6978591</t>
  </si>
  <si>
    <t>A7004285</t>
  </si>
  <si>
    <t>A7004445</t>
  </si>
  <si>
    <t>A7000288</t>
  </si>
  <si>
    <t>A7489594</t>
  </si>
  <si>
    <t>A7483785</t>
  </si>
  <si>
    <t>A7483764</t>
  </si>
  <si>
    <t>A7483805</t>
  </si>
  <si>
    <t>A7487263</t>
  </si>
  <si>
    <t>A7483765</t>
  </si>
  <si>
    <t>A7483788</t>
  </si>
  <si>
    <t>A7487252</t>
  </si>
  <si>
    <t>A7487441</t>
  </si>
  <si>
    <t>A7487442</t>
  </si>
  <si>
    <t>A7487443</t>
  </si>
  <si>
    <t>A7487444</t>
  </si>
  <si>
    <t>A7487445</t>
  </si>
  <si>
    <t>A7487446</t>
  </si>
  <si>
    <t>A7487447</t>
  </si>
  <si>
    <t>A7487448</t>
  </si>
  <si>
    <t>A7487449</t>
  </si>
  <si>
    <t>A7487450</t>
  </si>
  <si>
    <t>A7487451</t>
  </si>
  <si>
    <t>A7487452</t>
  </si>
  <si>
    <t>A7487453</t>
  </si>
  <si>
    <t>A7487454</t>
  </si>
  <si>
    <t>A7487455</t>
  </si>
  <si>
    <t>A7487456</t>
  </si>
  <si>
    <t>A7487457</t>
  </si>
  <si>
    <t>A7487458</t>
  </si>
  <si>
    <t>A7487459</t>
  </si>
  <si>
    <t>A7487460</t>
  </si>
  <si>
    <t>A7487482</t>
  </si>
  <si>
    <t>A7487483</t>
  </si>
  <si>
    <t>A7487484</t>
  </si>
  <si>
    <t>A7487485</t>
  </si>
  <si>
    <t>A7487486</t>
  </si>
  <si>
    <t>A7487487</t>
  </si>
  <si>
    <t>A7487488</t>
  </si>
  <si>
    <t>A7487489</t>
  </si>
  <si>
    <t>A7487490</t>
  </si>
  <si>
    <t>A7487491</t>
  </si>
  <si>
    <t>A7487492</t>
  </si>
  <si>
    <t>A7487493</t>
  </si>
  <si>
    <t>A7487494</t>
  </si>
  <si>
    <t>A7487495</t>
  </si>
  <si>
    <t>A7487496</t>
  </si>
  <si>
    <t>A7487497</t>
  </si>
  <si>
    <t>A7487498</t>
  </si>
  <si>
    <t>A7487499</t>
  </si>
  <si>
    <t>A6868735</t>
  </si>
  <si>
    <t>A6868736</t>
  </si>
  <si>
    <t>A6868737</t>
  </si>
  <si>
    <t>A6868734</t>
  </si>
  <si>
    <t>A7487009</t>
  </si>
  <si>
    <t>A7487010</t>
  </si>
  <si>
    <t>A7487011</t>
  </si>
  <si>
    <t>A7487012</t>
  </si>
  <si>
    <t>A7487013</t>
  </si>
  <si>
    <t>A7487014</t>
  </si>
  <si>
    <t>A6833534</t>
  </si>
  <si>
    <t>A7487218</t>
  </si>
  <si>
    <t>A7487261</t>
  </si>
  <si>
    <t>A7487262</t>
  </si>
  <si>
    <t>A7483798</t>
  </si>
  <si>
    <t>A7483799</t>
  </si>
  <si>
    <t>A7483801</t>
  </si>
  <si>
    <t>A7483802</t>
  </si>
  <si>
    <t>A7489512</t>
  </si>
  <si>
    <t>A7489513</t>
  </si>
  <si>
    <t>A7489515</t>
  </si>
  <si>
    <t>A7489516</t>
  </si>
  <si>
    <t>A7489528</t>
  </si>
  <si>
    <t>A7489529</t>
  </si>
  <si>
    <t>A7489530</t>
  </si>
  <si>
    <t>A7489531</t>
  </si>
  <si>
    <t>A7489532</t>
  </si>
  <si>
    <t>A7489533</t>
  </si>
  <si>
    <t>A7483676</t>
  </si>
  <si>
    <t>A7483677</t>
  </si>
  <si>
    <t>A7483678</t>
  </si>
  <si>
    <t>A7004307</t>
  </si>
  <si>
    <t>A7483686</t>
  </si>
  <si>
    <t>A7483687</t>
  </si>
  <si>
    <t>A7489633</t>
  </si>
  <si>
    <t>A7489634</t>
  </si>
  <si>
    <t>A7489663</t>
  </si>
  <si>
    <t>A7489664</t>
  </si>
  <si>
    <t>A7489631</t>
  </si>
  <si>
    <t>A7489632</t>
  </si>
  <si>
    <t>A7489661</t>
  </si>
  <si>
    <t>A7489662</t>
  </si>
  <si>
    <t>A7487267</t>
  </si>
  <si>
    <t>A7483673</t>
  </si>
  <si>
    <t>A7004310</t>
  </si>
  <si>
    <t>A7483792</t>
  </si>
  <si>
    <t>A7483809</t>
  </si>
  <si>
    <t>A7489522</t>
  </si>
  <si>
    <t>A7487247</t>
  </si>
  <si>
    <t>A7487268</t>
  </si>
  <si>
    <t>A7483674</t>
  </si>
  <si>
    <t>A7483684</t>
  </si>
  <si>
    <t>A7483793</t>
  </si>
  <si>
    <t>A7483810</t>
  </si>
  <si>
    <t>A7489523</t>
  </si>
  <si>
    <t>A7487248</t>
  </si>
  <si>
    <t>A7487269</t>
  </si>
  <si>
    <t>A7483675</t>
  </si>
  <si>
    <t>A7483685</t>
  </si>
  <si>
    <t>A7483794</t>
  </si>
  <si>
    <t>A7489508</t>
  </si>
  <si>
    <t>A7489524</t>
  </si>
  <si>
    <t>A7487249</t>
  </si>
  <si>
    <t>A7487258</t>
  </si>
  <si>
    <t>A7487259</t>
  </si>
  <si>
    <t>A7487260</t>
  </si>
  <si>
    <t>A7489600</t>
  </si>
  <si>
    <t>A7489601</t>
  </si>
  <si>
    <t>A7489602</t>
  </si>
  <si>
    <t>A7489672</t>
  </si>
  <si>
    <t>A7489670</t>
  </si>
  <si>
    <t>A7489668</t>
  </si>
  <si>
    <t>A7489667</t>
  </si>
  <si>
    <t>A7489669</t>
  </si>
  <si>
    <t>A7489688</t>
  </si>
  <si>
    <t>A7489682</t>
  </si>
  <si>
    <t>A7489700</t>
  </si>
  <si>
    <t>A7489697</t>
  </si>
  <si>
    <t>A7489691</t>
  </si>
  <si>
    <t>A7489685</t>
  </si>
  <si>
    <t>A7489679</t>
  </si>
  <si>
    <t>A7489676</t>
  </si>
  <si>
    <t>A7489673</t>
  </si>
  <si>
    <t>A7489694</t>
  </si>
  <si>
    <t>A7489689</t>
  </si>
  <si>
    <t>A7489683</t>
  </si>
  <si>
    <t>A7489701</t>
  </si>
  <si>
    <t>A7489698</t>
  </si>
  <si>
    <t>A7489692</t>
  </si>
  <si>
    <t>A7489686</t>
  </si>
  <si>
    <t>A7489680</t>
  </si>
  <si>
    <t>A7489677</t>
  </si>
  <si>
    <t>A7489674</t>
  </si>
  <si>
    <t>A7489695</t>
  </si>
  <si>
    <t>A7489690</t>
  </si>
  <si>
    <t>A7489684</t>
  </si>
  <si>
    <t>A7489702</t>
  </si>
  <si>
    <t>A7489699</t>
  </si>
  <si>
    <t>A7489693</t>
  </si>
  <si>
    <t>A7489687</t>
  </si>
  <si>
    <t>A7489681</t>
  </si>
  <si>
    <t>A7489678</t>
  </si>
  <si>
    <t>A7489675</t>
  </si>
  <si>
    <t>A7489696</t>
  </si>
  <si>
    <t>A7616540</t>
  </si>
  <si>
    <t>A7616541</t>
  </si>
  <si>
    <t>A7616542</t>
  </si>
  <si>
    <t>A7004323</t>
  </si>
  <si>
    <t>A7004324</t>
  </si>
  <si>
    <t>A7004325</t>
  </si>
  <si>
    <t>A6905394</t>
  </si>
  <si>
    <t>A7616543</t>
  </si>
  <si>
    <t>A7616544</t>
  </si>
  <si>
    <t>A7616545</t>
  </si>
  <si>
    <t>A7616546</t>
  </si>
  <si>
    <t>A7616547</t>
  </si>
  <si>
    <t>A7616548</t>
  </si>
  <si>
    <t>A7616549</t>
  </si>
  <si>
    <t>A7616550</t>
  </si>
  <si>
    <t>A7616551</t>
  </si>
  <si>
    <t>A7487535</t>
  </si>
  <si>
    <t>A7487538</t>
  </si>
  <si>
    <t>A7483681</t>
  </si>
  <si>
    <t>A7487536</t>
  </si>
  <si>
    <t>A7487539</t>
  </si>
  <si>
    <t>A7487541</t>
  </si>
  <si>
    <t>A7487537</t>
  </si>
  <si>
    <t>A7487540</t>
  </si>
  <si>
    <t>A7487542</t>
  </si>
  <si>
    <t>A7616552</t>
  </si>
  <si>
    <t>A7616553</t>
  </si>
  <si>
    <t>A7616554</t>
  </si>
  <si>
    <t>A7616558</t>
  </si>
  <si>
    <t>A7616559</t>
  </si>
  <si>
    <t>A7616560</t>
  </si>
  <si>
    <t>A7616561</t>
  </si>
  <si>
    <t>A7616562</t>
  </si>
  <si>
    <t>A7616563</t>
  </si>
  <si>
    <t>A7489773</t>
  </si>
  <si>
    <t>A7486488</t>
  </si>
  <si>
    <t>A7486518</t>
  </si>
  <si>
    <t>A7486548</t>
  </si>
  <si>
    <t>A7486578</t>
  </si>
  <si>
    <t>A7486593</t>
  </si>
  <si>
    <t>A7486503</t>
  </si>
  <si>
    <t>A7486533</t>
  </si>
  <si>
    <t>A7486563</t>
  </si>
  <si>
    <t>A7486474</t>
  </si>
  <si>
    <t>A7486490</t>
  </si>
  <si>
    <t>A7486520</t>
  </si>
  <si>
    <t>A7486550</t>
  </si>
  <si>
    <t>A7486580</t>
  </si>
  <si>
    <t>A7486595</t>
  </si>
  <si>
    <t>A7486505</t>
  </si>
  <si>
    <t>A7486535</t>
  </si>
  <si>
    <t>A7486565</t>
  </si>
  <si>
    <t>A7486475</t>
  </si>
  <si>
    <t>A7486491</t>
  </si>
  <si>
    <t>A7486521</t>
  </si>
  <si>
    <t>A7486551</t>
  </si>
  <si>
    <t>A7486581</t>
  </si>
  <si>
    <t>A7486596</t>
  </si>
  <si>
    <t>A7486506</t>
  </si>
  <si>
    <t>A7486536</t>
  </si>
  <si>
    <t>A7486566</t>
  </si>
  <si>
    <t>A7486480</t>
  </si>
  <si>
    <t>A7486496</t>
  </si>
  <si>
    <t>A7486526</t>
  </si>
  <si>
    <t>A7486556</t>
  </si>
  <si>
    <t>A7486586</t>
  </si>
  <si>
    <t>A7486601</t>
  </si>
  <si>
    <t>A7486511</t>
  </si>
  <si>
    <t>A7486541</t>
  </si>
  <si>
    <t>A7486571</t>
  </si>
  <si>
    <t>A7486481</t>
  </si>
  <si>
    <t>A7486497</t>
  </si>
  <si>
    <t>A7486527</t>
  </si>
  <si>
    <t>A7486557</t>
  </si>
  <si>
    <t>A7486587</t>
  </si>
  <si>
    <t>A7486602</t>
  </si>
  <si>
    <t>A7486512</t>
  </si>
  <si>
    <t>A7486542</t>
  </si>
  <si>
    <t>A7486572</t>
  </si>
  <si>
    <t>A7616564</t>
  </si>
  <si>
    <t>A7616565</t>
  </si>
  <si>
    <t>A7616566</t>
  </si>
  <si>
    <t>A7489715</t>
  </si>
  <si>
    <t>A7489712</t>
  </si>
  <si>
    <t>A7489707</t>
  </si>
  <si>
    <t>A7486615</t>
  </si>
  <si>
    <t>A7486616</t>
  </si>
  <si>
    <t>A7486617</t>
  </si>
  <si>
    <t>A7616567</t>
  </si>
  <si>
    <t>A7616568</t>
  </si>
  <si>
    <t>A7616569</t>
  </si>
  <si>
    <t>A7060695</t>
  </si>
  <si>
    <t>A7060694</t>
  </si>
  <si>
    <t>A7616555</t>
  </si>
  <si>
    <t>A7616556</t>
  </si>
  <si>
    <t>A7616557</t>
  </si>
  <si>
    <t>A7489721</t>
  </si>
  <si>
    <t>A7489722</t>
  </si>
  <si>
    <t>A7489723</t>
  </si>
  <si>
    <t>A7489704</t>
  </si>
  <si>
    <t>A7487145</t>
  </si>
  <si>
    <t>A7487147</t>
  </si>
  <si>
    <t>A7004341</t>
  </si>
  <si>
    <t>A7487152</t>
  </si>
  <si>
    <t>A7487159</t>
  </si>
  <si>
    <t>A7487166</t>
  </si>
  <si>
    <t>A7487173</t>
  </si>
  <si>
    <t>A7487143</t>
  </si>
  <si>
    <t>A7487413</t>
  </si>
  <si>
    <t>A7487414</t>
  </si>
  <si>
    <t>A7487415</t>
  </si>
  <si>
    <t>A7487416</t>
  </si>
  <si>
    <t>A7487417</t>
  </si>
  <si>
    <t>A7487418</t>
  </si>
  <si>
    <t>A7487419</t>
  </si>
  <si>
    <t>A7487420</t>
  </si>
  <si>
    <t>A7487421</t>
  </si>
  <si>
    <t>A7487422</t>
  </si>
  <si>
    <t>A7487423</t>
  </si>
  <si>
    <t>A7616641</t>
  </si>
  <si>
    <t>A7486715</t>
  </si>
  <si>
    <t>A7486716</t>
  </si>
  <si>
    <t>A7486717</t>
  </si>
  <si>
    <t>A7486718</t>
  </si>
  <si>
    <t>A7487409</t>
  </si>
  <si>
    <t>A7487410</t>
  </si>
  <si>
    <t>A7487411</t>
  </si>
  <si>
    <t>A7487412</t>
  </si>
  <si>
    <t>A7616588</t>
  </si>
  <si>
    <t>A7616589</t>
  </si>
  <si>
    <t>A7616590</t>
  </si>
  <si>
    <t>A7616591</t>
  </si>
  <si>
    <t>A7616592</t>
  </si>
  <si>
    <t>A7616593</t>
  </si>
  <si>
    <t>A7616594</t>
  </si>
  <si>
    <t>A7616595</t>
  </si>
  <si>
    <t>A7616596</t>
  </si>
  <si>
    <t>A7616597</t>
  </si>
  <si>
    <t>A7616598</t>
  </si>
  <si>
    <t>A7616599</t>
  </si>
  <si>
    <t>A7616600</t>
  </si>
  <si>
    <t>A7616601</t>
  </si>
  <si>
    <t>A7616602</t>
  </si>
  <si>
    <t>A7616603</t>
  </si>
  <si>
    <t>A7616604</t>
  </si>
  <si>
    <t>A7616605</t>
  </si>
  <si>
    <t>A7616606</t>
  </si>
  <si>
    <t>A7616607</t>
  </si>
  <si>
    <t>A7616608</t>
  </si>
  <si>
    <t>A7616609</t>
  </si>
  <si>
    <t>A7616610</t>
  </si>
  <si>
    <t>A7616611</t>
  </si>
  <si>
    <t>A7616612</t>
  </si>
  <si>
    <t>A7616613</t>
  </si>
  <si>
    <t>A7616614</t>
  </si>
  <si>
    <t>A7616645</t>
  </si>
  <si>
    <t>A7616646</t>
  </si>
  <si>
    <t>A7616647</t>
  </si>
  <si>
    <t>A7616570</t>
  </si>
  <si>
    <t>A7616571</t>
  </si>
  <si>
    <t>A7616572</t>
  </si>
  <si>
    <t>A7616573</t>
  </si>
  <si>
    <t>A7616574</t>
  </si>
  <si>
    <t>A7616575</t>
  </si>
  <si>
    <t>A7616576</t>
  </si>
  <si>
    <t>A7616577</t>
  </si>
  <si>
    <t>A7616578</t>
  </si>
  <si>
    <t>A7616579</t>
  </si>
  <si>
    <t>A7616580</t>
  </si>
  <si>
    <t>A7616581</t>
  </si>
  <si>
    <t>A7616582</t>
  </si>
  <si>
    <t>A7616583</t>
  </si>
  <si>
    <t>A7616584</t>
  </si>
  <si>
    <t>A7616585</t>
  </si>
  <si>
    <t>A7616586</t>
  </si>
  <si>
    <t>A7616587</t>
  </si>
  <si>
    <t>A7486671</t>
  </si>
  <si>
    <t>A7486672</t>
  </si>
  <si>
    <t>A7486673</t>
  </si>
  <si>
    <t>A7486674</t>
  </si>
  <si>
    <t>A7616615</t>
  </si>
  <si>
    <t>A7616616</t>
  </si>
  <si>
    <t>A7616617</t>
  </si>
  <si>
    <t>A7487424</t>
  </si>
  <si>
    <t>A7487425</t>
  </si>
  <si>
    <t>A7487426</t>
  </si>
  <si>
    <t>A7487427</t>
  </si>
  <si>
    <t>A7486682</t>
  </si>
  <si>
    <t>A7487370</t>
  </si>
  <si>
    <t>A7487371</t>
  </si>
  <si>
    <t>A7487372</t>
  </si>
  <si>
    <t>A7487373</t>
  </si>
  <si>
    <t>A7487374</t>
  </si>
  <si>
    <t>A7487375</t>
  </si>
  <si>
    <t>A7487376</t>
  </si>
  <si>
    <t>A7487377</t>
  </si>
  <si>
    <t>A7616634</t>
  </si>
  <si>
    <t>A7616635</t>
  </si>
  <si>
    <t>A7616636</t>
  </si>
  <si>
    <t>A7616637</t>
  </si>
  <si>
    <t>A7616638</t>
  </si>
  <si>
    <t>A7616639</t>
  </si>
  <si>
    <t>A7616640</t>
  </si>
  <si>
    <t>A7487194</t>
  </si>
  <si>
    <t>A7487197</t>
  </si>
  <si>
    <t>A7616642</t>
  </si>
  <si>
    <t>A7616643</t>
  </si>
  <si>
    <t>A7616644</t>
  </si>
  <si>
    <t>A7616618</t>
  </si>
  <si>
    <t>A7616619</t>
  </si>
  <si>
    <t>A7616620</t>
  </si>
  <si>
    <t>A7616621</t>
  </si>
  <si>
    <t>A7616622</t>
  </si>
  <si>
    <t>A7616623</t>
  </si>
  <si>
    <t>A7616624</t>
  </si>
  <si>
    <t>A7616625</t>
  </si>
  <si>
    <t>A7616626</t>
  </si>
  <si>
    <t>A7616627</t>
  </si>
  <si>
    <t>A7616628</t>
  </si>
  <si>
    <t>A7616629</t>
  </si>
  <si>
    <t>A7616630</t>
  </si>
  <si>
    <t>A7616631</t>
  </si>
  <si>
    <t>A7616632</t>
  </si>
  <si>
    <t>A7616633</t>
  </si>
  <si>
    <t>A7486678</t>
  </si>
  <si>
    <t>A7486679</t>
  </si>
  <si>
    <t>A7486680</t>
  </si>
  <si>
    <t>A7486681</t>
  </si>
  <si>
    <t>A7487378</t>
  </si>
  <si>
    <t>A7487515</t>
  </si>
  <si>
    <t>A7004357</t>
  </si>
  <si>
    <t>A7004358</t>
  </si>
  <si>
    <t>A6869748</t>
  </si>
  <si>
    <t>A6869717</t>
  </si>
  <si>
    <t>A6869762</t>
  </si>
  <si>
    <t>A6869779</t>
  </si>
  <si>
    <t>A7004359</t>
  </si>
  <si>
    <t>A7487186</t>
  </si>
  <si>
    <t>A7487188</t>
  </si>
  <si>
    <t>A7487189</t>
  </si>
  <si>
    <t>A7487190</t>
  </si>
  <si>
    <t>A7487196</t>
  </si>
  <si>
    <t>A7487191</t>
  </si>
  <si>
    <t>A7487195</t>
  </si>
  <si>
    <t>A7487187</t>
  </si>
  <si>
    <t>A7060709</t>
  </si>
  <si>
    <t>A7060720</t>
  </si>
  <si>
    <t>A7060723</t>
  </si>
  <si>
    <t>A7489595</t>
  </si>
  <si>
    <t>A7486485</t>
  </si>
  <si>
    <t>A7060721</t>
  </si>
  <si>
    <t>A7060708</t>
  </si>
  <si>
    <t>A7060722</t>
  </si>
  <si>
    <t>A7489603</t>
  </si>
  <si>
    <t>A6868872</t>
  </si>
  <si>
    <t>A6869430</t>
  </si>
  <si>
    <t>A7487610</t>
  </si>
  <si>
    <t>A7487611</t>
  </si>
  <si>
    <t>A7487612</t>
  </si>
  <si>
    <t>A7487614</t>
  </si>
  <si>
    <t>A7487615</t>
  </si>
  <si>
    <t>A7489629</t>
  </si>
  <si>
    <t>A7489630</t>
  </si>
  <si>
    <t>A2943889</t>
  </si>
  <si>
    <t>A7489658</t>
  </si>
  <si>
    <t>A7489659</t>
  </si>
  <si>
    <t>A7489660</t>
  </si>
  <si>
    <t>A7483680</t>
  </si>
  <si>
    <t>A7004370</t>
  </si>
  <si>
    <t>A7004371</t>
  </si>
  <si>
    <t>A7004444</t>
  </si>
  <si>
    <t>A7487179</t>
  </si>
  <si>
    <t>A7487180</t>
  </si>
  <si>
    <t>A7487181</t>
  </si>
  <si>
    <t>A7004500</t>
  </si>
  <si>
    <t>A7004372</t>
  </si>
  <si>
    <t>A7004373</t>
  </si>
  <si>
    <t>A7004374</t>
  </si>
  <si>
    <t>A7004501</t>
  </si>
  <si>
    <t>A7004375</t>
  </si>
  <si>
    <t>A7487606</t>
  </si>
  <si>
    <t>A7487607</t>
  </si>
  <si>
    <t>A7487608</t>
  </si>
  <si>
    <t>A7487609</t>
  </si>
  <si>
    <t>A6869741</t>
  </si>
  <si>
    <t>A7004376</t>
  </si>
  <si>
    <t>A6869434</t>
  </si>
  <si>
    <t>A7487504</t>
  </si>
  <si>
    <t>A7487506</t>
  </si>
  <si>
    <t>A7487512</t>
  </si>
  <si>
    <t>A7487513</t>
  </si>
  <si>
    <t>A7487514</t>
  </si>
  <si>
    <t>A6869783</t>
  </si>
  <si>
    <t>A7004377</t>
  </si>
  <si>
    <t>A7486482</t>
  </si>
  <si>
    <t>A7486483</t>
  </si>
  <si>
    <t>A7486484</t>
  </si>
  <si>
    <t>A7486498</t>
  </si>
  <si>
    <t>A7486499</t>
  </si>
  <si>
    <t>A7486500</t>
  </si>
  <si>
    <t>A7486513</t>
  </si>
  <si>
    <t>A7486514</t>
  </si>
  <si>
    <t>A7486515</t>
  </si>
  <si>
    <t>A7486528</t>
  </si>
  <si>
    <t>A7486529</t>
  </si>
  <si>
    <t>A7486530</t>
  </si>
  <si>
    <t>A7486543</t>
  </si>
  <si>
    <t>A7486544</t>
  </si>
  <si>
    <t>A7486545</t>
  </si>
  <si>
    <t>A7486558</t>
  </si>
  <si>
    <t>A7486559</t>
  </si>
  <si>
    <t>A7486560</t>
  </si>
  <si>
    <t>A7486573</t>
  </si>
  <si>
    <t>A7486574</t>
  </si>
  <si>
    <t>A7486575</t>
  </si>
  <si>
    <t>A7486588</t>
  </si>
  <si>
    <t>A7486589</t>
  </si>
  <si>
    <t>A7486590</t>
  </si>
  <si>
    <t>A7486603</t>
  </si>
  <si>
    <t>A7486604</t>
  </si>
  <si>
    <t>A7486605</t>
  </si>
  <si>
    <t>A7486618</t>
  </si>
  <si>
    <t>A7486619</t>
  </si>
  <si>
    <t>A7486620</t>
  </si>
  <si>
    <t>A7483786</t>
  </si>
  <si>
    <t>A7483743</t>
  </si>
  <si>
    <t>A7483658</t>
  </si>
  <si>
    <t>A7483659</t>
  </si>
  <si>
    <t>A7483660</t>
  </si>
  <si>
    <t>A7483661</t>
  </si>
  <si>
    <t>A7483662</t>
  </si>
  <si>
    <t>A7483663</t>
  </si>
  <si>
    <t>A7483664</t>
  </si>
  <si>
    <t>A7483665</t>
  </si>
  <si>
    <t>A7483666</t>
  </si>
  <si>
    <t>A7483667</t>
  </si>
  <si>
    <t>A7483668</t>
  </si>
  <si>
    <t>A7483669</t>
  </si>
  <si>
    <t>A7004382</t>
  </si>
  <si>
    <t>A7489665</t>
  </si>
  <si>
    <t>A7489666</t>
  </si>
  <si>
    <t>A7489635</t>
  </si>
  <si>
    <t>A7489636</t>
  </si>
  <si>
    <t>A7489604</t>
  </si>
  <si>
    <t>A7489605</t>
  </si>
  <si>
    <t>A7489606</t>
  </si>
  <si>
    <t>A7489750</t>
  </si>
  <si>
    <t>A7489751</t>
  </si>
  <si>
    <t>A7489752</t>
  </si>
  <si>
    <t>A7489525</t>
  </si>
  <si>
    <t>A7489526</t>
  </si>
  <si>
    <t>A7489527</t>
  </si>
  <si>
    <t>A7489509</t>
  </si>
  <si>
    <t>A7489510</t>
  </si>
  <si>
    <t>A7489511</t>
  </si>
  <si>
    <t>A7483795</t>
  </si>
  <si>
    <t>A7483796</t>
  </si>
  <si>
    <t>A7483797</t>
  </si>
  <si>
    <t>A7489753</t>
  </si>
  <si>
    <t>A7489754</t>
  </si>
  <si>
    <t>A7489755</t>
  </si>
  <si>
    <t>A7489756</t>
  </si>
  <si>
    <t>A7489757</t>
  </si>
  <si>
    <t>A7489758</t>
  </si>
  <si>
    <t>A7489759</t>
  </si>
  <si>
    <t>A7489760</t>
  </si>
  <si>
    <t>A7489761</t>
  </si>
  <si>
    <t>A7489762</t>
  </si>
  <si>
    <t>A7489763</t>
  </si>
  <si>
    <t>A7489764</t>
  </si>
  <si>
    <t>A7489765</t>
  </si>
  <si>
    <t>A7489766</t>
  </si>
  <si>
    <t>A7489767</t>
  </si>
  <si>
    <t>A7578206</t>
  </si>
  <si>
    <t>A7578207</t>
  </si>
  <si>
    <t>A7578204</t>
  </si>
  <si>
    <t>A7578205</t>
  </si>
  <si>
    <t>A7487519</t>
  </si>
  <si>
    <t>A7487503</t>
  </si>
  <si>
    <t>A7487468</t>
  </si>
  <si>
    <t>A7487469</t>
  </si>
  <si>
    <t>A7487516</t>
  </si>
  <si>
    <t>A7487517</t>
  </si>
  <si>
    <t>A7487518</t>
  </si>
  <si>
    <t>A7487520</t>
  </si>
  <si>
    <t>A7487521</t>
  </si>
  <si>
    <t>A7487522</t>
  </si>
  <si>
    <t>A7487523</t>
  </si>
  <si>
    <t>A7487524</t>
  </si>
  <si>
    <t>A7487525</t>
  </si>
  <si>
    <t>A7487526</t>
  </si>
  <si>
    <t>A7487527</t>
  </si>
  <si>
    <t>A7487528</t>
  </si>
  <si>
    <t>A7487529</t>
  </si>
  <si>
    <t>A7487530</t>
  </si>
  <si>
    <t>A7487531</t>
  </si>
  <si>
    <t>A7487532</t>
  </si>
  <si>
    <t>A7487533</t>
  </si>
  <si>
    <t>A7487534</t>
  </si>
  <si>
    <t>A7004503</t>
  </si>
  <si>
    <t>A7004452</t>
  </si>
  <si>
    <t>A6869759</t>
  </si>
  <si>
    <t>A7004385</t>
  </si>
  <si>
    <t>A7004386</t>
  </si>
  <si>
    <t>A7004453</t>
  </si>
  <si>
    <t>A7004387</t>
  </si>
  <si>
    <t>A7004388</t>
  </si>
  <si>
    <t>A6869427</t>
  </si>
  <si>
    <t>A7004389</t>
  </si>
  <si>
    <t>A7004404</t>
  </si>
  <si>
    <t>A7489625</t>
  </si>
  <si>
    <t>A7483647</t>
  </si>
  <si>
    <t>A7483648</t>
  </si>
  <si>
    <t>A7483649</t>
  </si>
  <si>
    <t>A7483650</t>
  </si>
  <si>
    <t>A7483651</t>
  </si>
  <si>
    <t>A7483652</t>
  </si>
  <si>
    <t>A7483653</t>
  </si>
  <si>
    <t>A7483654</t>
  </si>
  <si>
    <t>A7483645</t>
  </si>
  <si>
    <t>A7483646</t>
  </si>
  <si>
    <t>A7489768</t>
  </si>
  <si>
    <t>A7489769</t>
  </si>
  <si>
    <t>A7489770</t>
  </si>
  <si>
    <t>A7060718</t>
  </si>
  <si>
    <t>A7060693</t>
  </si>
  <si>
    <t>A7060719</t>
  </si>
  <si>
    <t>A7004408</t>
  </si>
  <si>
    <t>A7004409</t>
  </si>
  <si>
    <t>A7486638</t>
  </si>
  <si>
    <t>A7486639</t>
  </si>
  <si>
    <t>A7486636</t>
  </si>
  <si>
    <t>A7486637</t>
  </si>
  <si>
    <t>A7487193</t>
  </si>
  <si>
    <t>A7486631</t>
  </si>
  <si>
    <t>A7486632</t>
  </si>
  <si>
    <t>A7486633</t>
  </si>
  <si>
    <t>A7486634</t>
  </si>
  <si>
    <t>A7486626</t>
  </si>
  <si>
    <t>A7486627</t>
  </si>
  <si>
    <t>A7486628</t>
  </si>
  <si>
    <t>A7486629</t>
  </si>
  <si>
    <t>A7486621</t>
  </si>
  <si>
    <t>A7486622</t>
  </si>
  <si>
    <t>A7486623</t>
  </si>
  <si>
    <t>A7486624</t>
  </si>
  <si>
    <t>A7487005</t>
  </si>
  <si>
    <t>A7004423</t>
  </si>
  <si>
    <t>A7004424</t>
  </si>
  <si>
    <t>A7004425</t>
  </si>
  <si>
    <t>A7487006</t>
  </si>
  <si>
    <t>A7487007</t>
  </si>
  <si>
    <t>A7487008</t>
  </si>
  <si>
    <t>A7487002</t>
  </si>
  <si>
    <t>A7487003</t>
  </si>
  <si>
    <t>A7487004</t>
  </si>
  <si>
    <t>A7486999</t>
  </si>
  <si>
    <t>A7487000</t>
  </si>
  <si>
    <t>A7487001</t>
  </si>
  <si>
    <t>A7487629</t>
  </si>
  <si>
    <t>A7487630</t>
  </si>
  <si>
    <t>A7487631</t>
  </si>
  <si>
    <t>A7483588</t>
  </si>
  <si>
    <t>A7483589</t>
  </si>
  <si>
    <t>A7483590</t>
  </si>
  <si>
    <t>A7483591</t>
  </si>
  <si>
    <t>A7483592</t>
  </si>
  <si>
    <t>A7483593</t>
  </si>
  <si>
    <t>A7483594</t>
  </si>
  <si>
    <t>A7483595</t>
  </si>
  <si>
    <t>A7483596</t>
  </si>
  <si>
    <t>A7483597</t>
  </si>
  <si>
    <t>A7483598</t>
  </si>
  <si>
    <t>A7483599</t>
  </si>
  <si>
    <t>A7483600</t>
  </si>
  <si>
    <t>A7483601</t>
  </si>
  <si>
    <t>A7483602</t>
  </si>
  <si>
    <t>A7483603</t>
  </si>
  <si>
    <t>A7483604</t>
  </si>
  <si>
    <t>A7483605</t>
  </si>
  <si>
    <t>A7483570</t>
  </si>
  <si>
    <t>A7483571</t>
  </si>
  <si>
    <t>A7483572</t>
  </si>
  <si>
    <t>A7483573</t>
  </si>
  <si>
    <t>A7483574</t>
  </si>
  <si>
    <t>A7483575</t>
  </si>
  <si>
    <t>A7483576</t>
  </si>
  <si>
    <t>A7483577</t>
  </si>
  <si>
    <t>A7483578</t>
  </si>
  <si>
    <t>A7483579</t>
  </si>
  <si>
    <t>A7483580</t>
  </si>
  <si>
    <t>A7483581</t>
  </si>
  <si>
    <t>A7483582</t>
  </si>
  <si>
    <t>A7483583</t>
  </si>
  <si>
    <t>A7483584</t>
  </si>
  <si>
    <t>A7483585</t>
  </si>
  <si>
    <t>A7483586</t>
  </si>
  <si>
    <t>A7483587</t>
  </si>
  <si>
    <t>A7483551</t>
  </si>
  <si>
    <t>A7483552</t>
  </si>
  <si>
    <t>A7483553</t>
  </si>
  <si>
    <t>A7483554</t>
  </si>
  <si>
    <t>A7483555</t>
  </si>
  <si>
    <t>A7483556</t>
  </si>
  <si>
    <t>A7483557</t>
  </si>
  <si>
    <t>A7483558</t>
  </si>
  <si>
    <t>A7483559</t>
  </si>
  <si>
    <t>A7483560</t>
  </si>
  <si>
    <t>A7483561</t>
  </si>
  <si>
    <t>A7483562</t>
  </si>
  <si>
    <t>A7483563</t>
  </si>
  <si>
    <t>A7483564</t>
  </si>
  <si>
    <t>A7483565</t>
  </si>
  <si>
    <t>A7483566</t>
  </si>
  <si>
    <t>A7483567</t>
  </si>
  <si>
    <t>A7483568</t>
  </si>
  <si>
    <t>A6869763</t>
  </si>
  <si>
    <t>A7487182</t>
  </si>
  <si>
    <t>A7487183</t>
  </si>
  <si>
    <t>A7487184</t>
  </si>
  <si>
    <t>A6833541</t>
  </si>
  <si>
    <t>A6833542</t>
  </si>
  <si>
    <t>A7004426</t>
  </si>
  <si>
    <t>A7004427</t>
  </si>
  <si>
    <t>A7486675</t>
  </si>
  <si>
    <t>A7486676</t>
  </si>
  <si>
    <t>A7486677</t>
  </si>
  <si>
    <t>A7004428</t>
  </si>
  <si>
    <t>A6869235</t>
  </si>
  <si>
    <t>A6869749</t>
  </si>
  <si>
    <t>A7486653</t>
  </si>
  <si>
    <t>A7486687</t>
  </si>
  <si>
    <t>A7004532</t>
  </si>
  <si>
    <t>A7004533</t>
  </si>
  <si>
    <t>A7004429</t>
  </si>
  <si>
    <t>A7060700</t>
  </si>
  <si>
    <t>A7004431</t>
  </si>
  <si>
    <t>A7060697</t>
  </si>
  <si>
    <t>A7004433</t>
  </si>
  <si>
    <t>A7060699</t>
  </si>
  <si>
    <t>A7004435</t>
  </si>
  <si>
    <t>A7060696</t>
  </si>
  <si>
    <t>A7004454</t>
  </si>
  <si>
    <t>A7004504</t>
  </si>
  <si>
    <t>A6869735</t>
  </si>
  <si>
    <t>A7004437</t>
  </si>
  <si>
    <t>A6833543</t>
  </si>
  <si>
    <t>A7004438</t>
  </si>
  <si>
    <t>A7004505</t>
  </si>
  <si>
    <t>A7004506</t>
  </si>
  <si>
    <t>A7004507</t>
  </si>
  <si>
    <t>A7004439</t>
  </si>
  <si>
    <t>A7004440</t>
  </si>
  <si>
    <t>A7004441</t>
  </si>
  <si>
    <t>A7793038</t>
  </si>
  <si>
    <t>A7793039</t>
  </si>
  <si>
    <t>A7793040</t>
  </si>
  <si>
    <t>A7793041</t>
  </si>
  <si>
    <t>A7793042</t>
  </si>
  <si>
    <t>DELL Global A SKU</t>
  </si>
  <si>
    <t>Effective June 30th the SKUs below are no longer applicable to NSA 2400MX. For use with NSA 2400 only</t>
  </si>
  <si>
    <t>Tech Data / Dell Line Card - Laptops, Ultrabooks, 2 in 1, Ruggedized</t>
  </si>
  <si>
    <t>Memory Upgrades</t>
  </si>
  <si>
    <t>Keep Your Hard Drive &amp; 
Accidental Damage Warranty Upgrades</t>
  </si>
  <si>
    <t>Next Business Day Onsite Warranty Upgrades</t>
  </si>
  <si>
    <t>ProSupport Next Business Day Onsite Warranty Upgrades</t>
  </si>
  <si>
    <t>Docking</t>
  </si>
  <si>
    <t>Video Adapters</t>
  </si>
  <si>
    <t>Media Bay</t>
  </si>
  <si>
    <t>Keyboard / Mouse</t>
  </si>
  <si>
    <t>Stand Options</t>
  </si>
  <si>
    <t>Carrying Case Options</t>
  </si>
  <si>
    <t>Batteries</t>
  </si>
  <si>
    <t>AC Adapters</t>
  </si>
  <si>
    <t>Speaker</t>
  </si>
  <si>
    <t>Security Lock</t>
  </si>
  <si>
    <t>Mobile Computing Cart</t>
  </si>
  <si>
    <t>Microsoft Office License - 1 PC</t>
  </si>
  <si>
    <t>Need Help?  1-800-237-8931 x71610 or TDDellTM@TechData.com</t>
  </si>
  <si>
    <t>Brand</t>
  </si>
  <si>
    <t>Model</t>
  </si>
  <si>
    <t>Display
Size / Type</t>
  </si>
  <si>
    <t>Tech Data
PN</t>
  </si>
  <si>
    <t>EPort Bundle
TD PN</t>
  </si>
  <si>
    <t>MFG#</t>
  </si>
  <si>
    <t>UPC Code</t>
  </si>
  <si>
    <t>Promotions</t>
  </si>
  <si>
    <t>Life Cycle 
Status</t>
  </si>
  <si>
    <t>Next Best Match</t>
  </si>
  <si>
    <t xml:space="preserve">Discontinued </t>
  </si>
  <si>
    <t>Processor</t>
  </si>
  <si>
    <t>OS</t>
  </si>
  <si>
    <t>Hard Drive</t>
  </si>
  <si>
    <t>Included 
Memory</t>
  </si>
  <si>
    <t>Maximum
Memory</t>
  </si>
  <si>
    <t>Graphics Card</t>
  </si>
  <si>
    <t>Bluetooth</t>
  </si>
  <si>
    <t>Webcam &amp;
Mic</t>
  </si>
  <si>
    <t>Optical</t>
  </si>
  <si>
    <t>Battery</t>
  </si>
  <si>
    <t>Wireless Card</t>
  </si>
  <si>
    <t>Mobile Broadband</t>
  </si>
  <si>
    <t>Keyboard Type</t>
  </si>
  <si>
    <t>Finger Print 
Reader</t>
  </si>
  <si>
    <t>Smart Card 
Reader</t>
  </si>
  <si>
    <t>Intel® Core™ 
vPro™</t>
  </si>
  <si>
    <t>Ports / Expansion Slots</t>
  </si>
  <si>
    <t>Warranty</t>
  </si>
  <si>
    <t>Included Software</t>
  </si>
  <si>
    <t>Dell Data Protection | 
Encryption Software</t>
  </si>
  <si>
    <t>Security</t>
  </si>
  <si>
    <t>Starting 
Weight</t>
  </si>
  <si>
    <t xml:space="preserve">Dimensions </t>
  </si>
  <si>
    <t>4GB</t>
  </si>
  <si>
    <t>8GB</t>
  </si>
  <si>
    <t>1YR Accidental 
Damage</t>
  </si>
  <si>
    <t>3YR Accidental 
Damage</t>
  </si>
  <si>
    <t>3YR Keep Your 
Hard Drive</t>
  </si>
  <si>
    <t xml:space="preserve">5YR NBD OSS </t>
  </si>
  <si>
    <t>1YR 
ProSupport</t>
  </si>
  <si>
    <t>3YR 
ProSupport</t>
  </si>
  <si>
    <t>5YR 
ProSupport</t>
  </si>
  <si>
    <t>3YR 
ProSupport + 
Accidental Damage</t>
  </si>
  <si>
    <t>5YR 
ProSupport + 
Accidental Damage</t>
  </si>
  <si>
    <t>E-Port Simple 
(331-6307)</t>
  </si>
  <si>
    <t>E-Port Plus 
(331-6304)</t>
  </si>
  <si>
    <t>E7X40
Dock Spacer
452-BBID</t>
  </si>
  <si>
    <t>SuperSpeed 
USB 3.0 - No Stand
(332-0446)</t>
  </si>
  <si>
    <t>Mini Display Port 
To VGA 
(332-2270)</t>
  </si>
  <si>
    <t>USB 3.0 Media Bay 
E-Modular 
(342-2996)</t>
  </si>
  <si>
    <t>30 WHr 3-Cell  
Media Bay 
E-Modular Battery
(312-1160)</t>
  </si>
  <si>
    <t>KB212-B 
USB 104 
Quiet Key KB
(331-2249)</t>
  </si>
  <si>
    <t>KB522 Business Multimedia KB
(331-9653)</t>
  </si>
  <si>
    <t>KM632 
Wireless KB/Mouse 
Combo 
(331-3761)</t>
  </si>
  <si>
    <t>KM714 
Wireless KB/Mouse 
Combo
(332-1396)</t>
  </si>
  <si>
    <t>104-Key USB KB 
w/Smart Card Reader 
(330-2904)</t>
  </si>
  <si>
    <t>WM524 
Wireless  Bluetooth 
Travel Mouse
(332-1400)</t>
  </si>
  <si>
    <t>WM514 
Wireless Laser 
Mouse
(332-1399)</t>
  </si>
  <si>
    <t>MS111 
USB 3-Button Optical Mouse
(330-9456)</t>
  </si>
  <si>
    <t>Flat Panel 
Monitor Stand for 
E-Family 
(330-0874)</t>
  </si>
  <si>
    <t>CRT 
Monitor Stand for 
E-Family 
(330-0875)</t>
  </si>
  <si>
    <t>Stand w/ Adaptor 
for XPS 18
(332-1529)</t>
  </si>
  <si>
    <t>E-View 
Laptop Stand for 
Latitude E-Family 
(330-0878)</t>
  </si>
  <si>
    <t>Professional 16" 
Nylon Carrying Case 
(318-1407)</t>
  </si>
  <si>
    <t>60 Whr 6-Cell 
(312-1163)</t>
  </si>
  <si>
    <t>97 Whr 9-Cell 
Slice
(312-1242)</t>
  </si>
  <si>
    <t>65 WHr 6-cell
(312-1258)</t>
  </si>
  <si>
    <t>60 Whr 6-Cell
(312-1324)</t>
  </si>
  <si>
    <t>97 Whr 9-Cell 
(312-1325)</t>
  </si>
  <si>
    <t>65 WHr 6-cell
(312-1433)</t>
  </si>
  <si>
    <t>65 WHr 6-cell
(312-1439)</t>
  </si>
  <si>
    <t>47 WHr 4-Cell
(451-BBFV)</t>
  </si>
  <si>
    <t>45 WHr 4-Cell
(451-BBFX)</t>
  </si>
  <si>
    <t>97 Whr 9-Cell 
(451-BBID)</t>
  </si>
  <si>
    <t>65 WHr 6-cell
(451-BBIE)</t>
  </si>
  <si>
    <t>90-Watt Slim 
AC Adapter
(330-4113)</t>
  </si>
  <si>
    <t>65-Watt 
AC Adapter
(331-5968)</t>
  </si>
  <si>
    <t>90-Watt 
AC Adapter
(331-6301)</t>
  </si>
  <si>
    <t>90-Watt Auto / Air 
AC Adapter
(331-8146)</t>
  </si>
  <si>
    <t>90-Watt 
AC Adapter
(332-1833)</t>
  </si>
  <si>
    <t>AX210 USB Stereo 
Speaker System 
(313-7362)</t>
  </si>
  <si>
    <t>Combination 
Lock
(332-1673)</t>
  </si>
  <si>
    <t>Premium Keyed 
Lock 
(332-1672)</t>
  </si>
  <si>
    <t>30 Unit - 
Managed</t>
  </si>
  <si>
    <t>30 Unit - 
Unmanaged</t>
  </si>
  <si>
    <t>Office 
Professional 2013</t>
  </si>
  <si>
    <t>Office Home &amp; 
Student 2013</t>
  </si>
  <si>
    <t>Office Home &amp; 
Business 2013</t>
  </si>
  <si>
    <t>Latitude</t>
  </si>
  <si>
    <t>13.3" HD
1366x768</t>
  </si>
  <si>
    <t>462-3764</t>
  </si>
  <si>
    <t>Active</t>
  </si>
  <si>
    <t>469-4161</t>
  </si>
  <si>
    <t xml:space="preserve">Celeron 1007U
(1.5 GHz, 2M) </t>
  </si>
  <si>
    <t>Win 7 HP 
64-bit</t>
  </si>
  <si>
    <t>320GB 
5400RPM</t>
  </si>
  <si>
    <t>4GB DDR3L 
1600MHz 
1 DIMM</t>
  </si>
  <si>
    <t>8GB 
DDR3L
2 DIMMS</t>
  </si>
  <si>
    <t xml:space="preserve">Intel HD Graphics for Intel Celeron processors </t>
  </si>
  <si>
    <t xml:space="preserve">Integrated 720p HD video webcam </t>
  </si>
  <si>
    <t>None</t>
  </si>
  <si>
    <t>6 cell Battery (65 WHr)</t>
  </si>
  <si>
    <t xml:space="preserve">Dell Wireless 1504 1X1 802.11bgn </t>
  </si>
  <si>
    <t xml:space="preserve">Internal English Keyboard </t>
  </si>
  <si>
    <t>Gigabit Ethernet (RJ-45), USB 3.0 (2), USB 2.0 (1)-PowerShare capable, VGA, HDMI, Multi-Media Card Reader, Kensington lock slot, Stereo headphone/microphone combo jack</t>
  </si>
  <si>
    <t>3 YR ProSupport Next Business Day On-Site</t>
  </si>
  <si>
    <t>Microsoft® Office 2013 Trial, MUI &amp; McAfee 12 Month Subscription</t>
  </si>
  <si>
    <t>3.54 lbs</t>
  </si>
  <si>
    <t>13.19" x 1.18" x 8.80"</t>
  </si>
  <si>
    <t>11299420 
SNPNWMX1C/4G
DDR3L 1600MHz</t>
  </si>
  <si>
    <t>TBD 
SNPN2M64C/8G 
DDR3L 1600MHz</t>
  </si>
  <si>
    <t>10858480
AD3YRLL5</t>
  </si>
  <si>
    <t>10975732
KYHD3YL5X30</t>
  </si>
  <si>
    <t>Included</t>
  </si>
  <si>
    <t>11046964
469-4034</t>
  </si>
  <si>
    <t>10162270
469-2457</t>
  </si>
  <si>
    <t xml:space="preserve">11292116
462-3618 </t>
  </si>
  <si>
    <t>10162271
469-2458</t>
  </si>
  <si>
    <t>11292098
462-3615</t>
  </si>
  <si>
    <t>469-4060</t>
  </si>
  <si>
    <t>11146715
469-4227</t>
  </si>
  <si>
    <t>469-4341</t>
  </si>
  <si>
    <t>10162104
468-7409</t>
  </si>
  <si>
    <t>10162196
469-1468</t>
  </si>
  <si>
    <t>11292680
462-3761</t>
  </si>
  <si>
    <t>Coming Soon</t>
  </si>
  <si>
    <t>11210294
469-4347</t>
  </si>
  <si>
    <t>10162097
464-7184</t>
  </si>
  <si>
    <t>11292118
462-3616</t>
  </si>
  <si>
    <t>11292117
462-3617</t>
  </si>
  <si>
    <t>11148843
469-4236</t>
  </si>
  <si>
    <t>11148842
469-4237</t>
  </si>
  <si>
    <t>12.5” HD
1366x768</t>
  </si>
  <si>
    <t>70006933 or
70006931</t>
  </si>
  <si>
    <t>462-1216</t>
  </si>
  <si>
    <t xml:space="preserve"> i5-4300U
(1.9 GHz, 3M)
4th Gen Haswell</t>
  </si>
  <si>
    <t>Win 7 Pro 64-bit Installed
w/ W8P License &amp; Disk</t>
  </si>
  <si>
    <t>128GB 
Solid State</t>
  </si>
  <si>
    <t>Intel® Integrated HD 4400 Graphics</t>
  </si>
  <si>
    <t>Yes</t>
  </si>
  <si>
    <t>4 Cell</t>
  </si>
  <si>
    <t>Intel® Dual Band Wireless-AC 7260 802.11AC Wi-Fi + BT 4.0 LE Half Mini Card</t>
  </si>
  <si>
    <t>Network connector (RJ-45), USB 3.0 (3), Stereo headphone/Microphone combo jack , Docking Connector, mDisplayPort, HDMI, 1 Full and 2 Half Mini Card Slots</t>
  </si>
  <si>
    <t>3 YR Next Business Day On-Site</t>
  </si>
  <si>
    <t>Microsoft® Office 2013 Trial, MUI</t>
  </si>
  <si>
    <t>4.50lbs</t>
  </si>
  <si>
    <t>12.2" x 0.79" x 8.3"</t>
  </si>
  <si>
    <t>11272085 
AD3YRL7K</t>
  </si>
  <si>
    <t>11272083 
NBDU5YRL7K</t>
  </si>
  <si>
    <t>11272084 
PSU3YRL7K</t>
  </si>
  <si>
    <t>11272086 
PSU5YRL7K</t>
  </si>
  <si>
    <t>11272087 
PSAD5YL7K</t>
  </si>
  <si>
    <t>10875976
469-3398</t>
  </si>
  <si>
    <t>10875975
469-3399</t>
  </si>
  <si>
    <t>11395474 
462-3881</t>
  </si>
  <si>
    <t>462-4789</t>
  </si>
  <si>
    <t>10162098
464-7185</t>
  </si>
  <si>
    <t>10162200
469-1488</t>
  </si>
  <si>
    <t>10162201
469-1489</t>
  </si>
  <si>
    <t>11292687
462-3748</t>
  </si>
  <si>
    <t>11046963
469-4033</t>
  </si>
  <si>
    <t>TBD</t>
  </si>
  <si>
    <t>998-BEPT</t>
  </si>
  <si>
    <t>New</t>
  </si>
  <si>
    <t xml:space="preserve"> i5-4310U
(2.0 GHz, 3M)
4th Gen Haswell</t>
  </si>
  <si>
    <t>998-BEPS</t>
  </si>
  <si>
    <t>256GB 
Solid State</t>
  </si>
  <si>
    <t>8GB DDR3L 
1600MHz 
1 DIMM</t>
  </si>
  <si>
    <t>70006935 or
70006906</t>
  </si>
  <si>
    <t>462-1217</t>
  </si>
  <si>
    <t xml:space="preserve"> i7-4600U
(2.1 GHz, 4M)
4th Gen Haswell</t>
  </si>
  <si>
    <t>998-BEPR</t>
  </si>
  <si>
    <t>13.3" HD
1366x768 
Non-Touch</t>
  </si>
  <si>
    <t>998-BBWY</t>
  </si>
  <si>
    <t>i3-4005U 
(1.70GHz, 3M) 
4th Gen Haswell</t>
  </si>
  <si>
    <t>Win 7 Pro 64-Bit (Includes Windows 8.1 Pro license)</t>
  </si>
  <si>
    <t>500GB 5400RPM SATA Hard Drive</t>
  </si>
  <si>
    <t>Intel® Integrated HD Graphics 4400</t>
  </si>
  <si>
    <t>HD Video Webcam &amp; Dual Array Microphone</t>
  </si>
  <si>
    <t>6 cell (65 WHr) Lithium Ion Battery with ExpressCharge™</t>
  </si>
  <si>
    <t>Intel® Dual Band Wireless-AC 7260 802.11AC Wi-Fi + BT 4.0 LE</t>
  </si>
  <si>
    <t>mDP, HDMI, (2) USB 3.0 (1 w/ Power share); SD 4.0 card reader; RJ-45; universal mic/headset</t>
  </si>
  <si>
    <t>1 Year Basic Hardware Service with 1 Year Next Business Day On-Site</t>
  </si>
  <si>
    <t>4.1 lbs</t>
  </si>
  <si>
    <t>13.0" x 9.6" x 0.69 - 1.41"</t>
  </si>
  <si>
    <t>11435122 
462-4789</t>
  </si>
  <si>
    <t>462-5092</t>
  </si>
  <si>
    <t>i5-4200U 
(1.60GHz, 3M) 
4th Gen Haswell</t>
  </si>
  <si>
    <t>14.0” HD
1366 X 768</t>
  </si>
  <si>
    <t>730-6948</t>
  </si>
  <si>
    <t>i3-4010U
(1.70, 3M)
4th Gen Haswell</t>
  </si>
  <si>
    <t>500GB 
5400RPM</t>
  </si>
  <si>
    <t>Intel® HD Graphics 4400</t>
  </si>
  <si>
    <t xml:space="preserve">8X DVD+/-RW </t>
  </si>
  <si>
    <t>Dell Wireless™ 1705 1X1 802.11bgn + Bluetooth 4.0</t>
  </si>
  <si>
    <t>Ports:  USB 3.0 - 2, USB 2.0 - 1, VGA - 1, Stereo headphone/microphone combo jack
Slots: Gigabit Ethernet (RJ-45), 4 in 1 memory card reader (SD, SDHC, MS, MS Pro), Kensington lock slot</t>
  </si>
  <si>
    <t>4.30 lbs</t>
  </si>
  <si>
    <t>13.62" x 0.98" x 9.65"</t>
  </si>
  <si>
    <t>10858478
NBDOSU5YRLL5</t>
  </si>
  <si>
    <t>10858479
PSU3YRLL5</t>
  </si>
  <si>
    <t>10858481
PSU5YRLL5</t>
  </si>
  <si>
    <t>10858482
PSAD5YRLL5</t>
  </si>
  <si>
    <t>11292690
462-3751</t>
  </si>
  <si>
    <t>14.0" HD
1366x768</t>
  </si>
  <si>
    <t>462-1213</t>
  </si>
  <si>
    <t>i5-4200u
(1.60GHz, 3M)
4th Gen Haswell</t>
  </si>
  <si>
    <t>70006928 or 
70006950</t>
  </si>
  <si>
    <t>462-3599</t>
  </si>
  <si>
    <t>469-1941
469-3905
469-3906
469-4311</t>
  </si>
  <si>
    <t>Win 7 Pro
64-bit</t>
  </si>
  <si>
    <t>500GB 
Solid State 
Hybrid</t>
  </si>
  <si>
    <t>Light Sensitive Webcam and Noise Cancelling Digital Array Mic</t>
  </si>
  <si>
    <t>6-cell</t>
  </si>
  <si>
    <t>Intel® 7260 802.11AC</t>
  </si>
  <si>
    <t>Single Pointing
non-backlit Keyboard</t>
  </si>
  <si>
    <t>Stereo global headset jack 
Memory card reader
Docking connector, VGA, HDMI, USB3.0 (2), USB2.0 (1)
Network connector (RJ-45), SIM card slot
1 full (WWAN) and one half (WLAN) card slots</t>
  </si>
  <si>
    <t>Office 2013 Trial MUI</t>
  </si>
  <si>
    <t>4.3 lbs</t>
  </si>
  <si>
    <t>13.3" x 1.1" x 9.3"</t>
  </si>
  <si>
    <t>10162205
469-1494</t>
  </si>
  <si>
    <t>70006922 or
70006944</t>
  </si>
  <si>
    <t>462-3586</t>
  </si>
  <si>
    <t>461-6222
462-3011
469-3139
469-4262
469-4345</t>
  </si>
  <si>
    <t xml:space="preserve">Intel® Integrated HD Graphics 4400 </t>
  </si>
  <si>
    <t>Single Pointing non-backlit Keyboard</t>
  </si>
  <si>
    <t>998-BELS</t>
  </si>
  <si>
    <t>i5-4210u
(1.70GHz, 3M)
4th Gen Haswell</t>
  </si>
  <si>
    <t>Win 7 Pro 64-bit Installed
w/ W8.1P License &amp; Disk</t>
  </si>
  <si>
    <t>6-cell (65 Whr) Lithium Ion battery with ExpressCharge™</t>
  </si>
  <si>
    <t>Intel® Dual Back Wireless-AC 7260 802.11AC Wi-Fi + BT 4.0LE Half Mini Card</t>
  </si>
  <si>
    <t xml:space="preserve">Ports &amp; Slots: Stereo global headset jack , Memory card reader, Docking connector, VGA, HDMI, USB3.0 (2), USB2.0 (2), Network connector (RJ-45), SIM card slot, 1 full (WWAN) and one half (WLAN) card slots
</t>
  </si>
  <si>
    <t>70006923 or
70006945</t>
  </si>
  <si>
    <t>462-3587</t>
  </si>
  <si>
    <t>998-BELT</t>
  </si>
  <si>
    <t>14.0" HD+
1600x900</t>
  </si>
  <si>
    <t>70006924 or
70006946</t>
  </si>
  <si>
    <t>462-3588</t>
  </si>
  <si>
    <t>NVIDIA GeForce GT 720M 2GB Graphics</t>
  </si>
  <si>
    <t>Internal English Single Pointing Keyboard</t>
  </si>
  <si>
    <t>70006926 or
70006948</t>
  </si>
  <si>
    <t>462-3590</t>
  </si>
  <si>
    <t>8GB DDR3L 
1600MHz 
2 DIMM</t>
  </si>
  <si>
    <t>Internal English Backlit Dual Pointing Keyboard</t>
  </si>
  <si>
    <t>14.0" HD+
1600x900 
4G WWAN capable</t>
  </si>
  <si>
    <t>998-BELU</t>
  </si>
  <si>
    <t>70006925 or
70006947</t>
  </si>
  <si>
    <t>462-3589</t>
  </si>
  <si>
    <t>16GB 
DDR3L 
2 DIMM</t>
  </si>
  <si>
    <t>3.6 lbs</t>
  </si>
  <si>
    <t>13.2"" x 0.8" x 9.1"</t>
  </si>
  <si>
    <t>11292689
462-3750</t>
  </si>
  <si>
    <t>730-6964</t>
  </si>
  <si>
    <t>469-4081
469-4156
469-3886
469-4122</t>
  </si>
  <si>
    <t>70006932 or 
70006930</t>
  </si>
  <si>
    <t xml:space="preserve">462-1215     </t>
  </si>
  <si>
    <t>Dual Pointing Backlit Keyboard</t>
  </si>
  <si>
    <t>462-4181</t>
  </si>
  <si>
    <t>Win 8.1 Pro 
64-bit</t>
  </si>
  <si>
    <t>3-cell (34Whr) Lithium Ion battery with ExpressCharge™</t>
  </si>
  <si>
    <t>3 YR Next Business Day On-Site ProSupport</t>
  </si>
  <si>
    <t>Microsoft® Office 2013 Trial, MUI
Mcafee Security Center 12 Month Subscription</t>
  </si>
  <si>
    <t>15.6” HD 
(1366x768)</t>
  </si>
  <si>
    <t>730-6946</t>
  </si>
  <si>
    <t>8GB 
DDR3L 
2 DIMMs</t>
  </si>
  <si>
    <t>Intel® HD 4400 Graphics</t>
  </si>
  <si>
    <t>Ports: USB 3.0 - 2, USB 2.0 - 1, VGA - 1, Stereo headphone/microphone combo jack, Gigabit Ethernet (RJ-45) - 1
Slots: 4 in 1 memory card reader (SD, SDHC, MS, MS Pro), Kensington lock slot</t>
  </si>
  <si>
    <t>McAfee 12 Month Subscription</t>
  </si>
  <si>
    <t xml:space="preserve">5.40lbs </t>
  </si>
  <si>
    <t>15.12" x 1.34" x 10.16"</t>
  </si>
  <si>
    <t>15.6" FHD
1920x1080</t>
  </si>
  <si>
    <t>462-1214</t>
  </si>
  <si>
    <t>AMD Venus Pro 2GB GDDR5</t>
  </si>
  <si>
    <t>6 Cell</t>
  </si>
  <si>
    <t>Ports:  USB 3.0 - 2, USB 2.0 - 1, VGA - 1, Stereo headphone/microphone combo jack, Gigabit Ethernet (RJ-45) - 1
Slots:  4 in 1 memory card reader (SD, SDHC, MS, MS Pro), Kensington lock slot</t>
  </si>
  <si>
    <t>15.6" HD
1366x768</t>
  </si>
  <si>
    <t>462-3540</t>
  </si>
  <si>
    <t>469-1942
469-1943
469-3907</t>
  </si>
  <si>
    <t>Dell 1506 802.11g/n 1x1</t>
  </si>
  <si>
    <t>5.0 lbs</t>
  </si>
  <si>
    <t>14.9" x 1.2" x 9.9"</t>
  </si>
  <si>
    <t>70006920 or
70006917</t>
  </si>
  <si>
    <t>462-3541</t>
  </si>
  <si>
    <t>462-3036
469-4263
469-4276</t>
  </si>
  <si>
    <t>998-BEOF</t>
  </si>
  <si>
    <t>Win 7 Pro 64-bit Installed
w/ W8.1 Pro License &amp; Disk</t>
  </si>
  <si>
    <t>70006942 or
70006913</t>
  </si>
  <si>
    <t>462-3537</t>
  </si>
  <si>
    <t>70006921 or
70006918</t>
  </si>
  <si>
    <t>462-3542</t>
  </si>
  <si>
    <t>EOL</t>
  </si>
  <si>
    <t>998-BEOG</t>
  </si>
  <si>
    <t>70006943 or
70006914</t>
  </si>
  <si>
    <t>462-3538</t>
  </si>
  <si>
    <t>462-3539</t>
  </si>
  <si>
    <t>730-7696</t>
  </si>
  <si>
    <t>Personal Edition License + 
ProSupport for Software 1YR</t>
  </si>
  <si>
    <t>11046962 
469-4032</t>
  </si>
  <si>
    <t>11292683
462-3646</t>
  </si>
  <si>
    <t>E6440</t>
  </si>
  <si>
    <t>70006936 or
70006907</t>
  </si>
  <si>
    <t>462-3190</t>
  </si>
  <si>
    <t>469-3148
469-3149
469-3909
469-4120
469-4216
469-4266
469-4267</t>
  </si>
  <si>
    <t>i5-4300M
(2.6GHz, 3M)
4th Gen Haswell</t>
  </si>
  <si>
    <t>320GB 
7200RPM</t>
  </si>
  <si>
    <t>Intel® HD Graphics 4600</t>
  </si>
  <si>
    <t>Light Sensitive Webcam and Noise Cancelling Digital Array Microphone</t>
  </si>
  <si>
    <t>6-cell Lithium Ion</t>
  </si>
  <si>
    <t>Intel® Advanced -N 6235 802.11AGN Dual Band Wi-Fi + BT 4.0LE Half Mini Card + WiDi Driver</t>
  </si>
  <si>
    <t>Stereo global headset jack
Memory card reader
Docking connector, VGA, HDMI, USB3.0 (4)
Network connector (RJ-45), SIM card connector
1 full (WWAN) and two half (WLAN, DDPE1) card slots</t>
  </si>
  <si>
    <t>4.68 lbs</t>
  </si>
  <si>
    <t>13.31"x 1.25" x 9.16"</t>
  </si>
  <si>
    <t>10858485
AD3YRLH6</t>
  </si>
  <si>
    <t>10975731
KYHD3YL6X30</t>
  </si>
  <si>
    <t>10858483
NBDOSU5YRLH6</t>
  </si>
  <si>
    <t>10858484
PSU3YRLH6</t>
  </si>
  <si>
    <t>10857336
PSU5YRLH6</t>
  </si>
  <si>
    <t>10857337
PSAD5YRLH6</t>
  </si>
  <si>
    <t>10162203
469-1491</t>
  </si>
  <si>
    <t>10162204
469-1493</t>
  </si>
  <si>
    <t>14.0" HD+
1600x900
PP Guarantee</t>
  </si>
  <si>
    <t>70006937 or
70006908</t>
  </si>
  <si>
    <t>462-3191</t>
  </si>
  <si>
    <t>462-3038
469-4268</t>
  </si>
  <si>
    <t>70006938 or
70006909</t>
  </si>
  <si>
    <t>462-3236</t>
  </si>
  <si>
    <t>461-6343
469-4112 
469-4312
469-4339</t>
  </si>
  <si>
    <t>i7-4600M
(2.9GHz, 4M)
4th Gen Haswell</t>
  </si>
  <si>
    <t>AMD Radeon HD 8690M Graphics 2GB GDDR5 with Express Card</t>
  </si>
  <si>
    <t>9-cell Lithium Ion</t>
  </si>
  <si>
    <t>Stereo global headset jack
Memory card reader
Docking connector, VGA, HDMI, USB3.0 (4)
Network connector (RJ-45), SIM card connector
1 full (WWAN) and two half (WLAN, DDPE1) card slots
SmartCard Reader/Contactless Smartcard Reader/Fingerprint Reader with 34mm Express Card
Kensington slot</t>
  </si>
  <si>
    <t>E6540</t>
  </si>
  <si>
    <t>70006939 or 
70006910</t>
  </si>
  <si>
    <t>462-3238</t>
  </si>
  <si>
    <t>469-3153
469-4269</t>
  </si>
  <si>
    <t>Intel® Adv-N 
6235 802.11AGN +
WiDi Driver</t>
  </si>
  <si>
    <t>Ports: USB 3.0 - 4, VGA - 1, HDMI - 1, Network connector (RJ-45), SIM card connector, Stereo global headset jack, Docking connector
Slots: Memory card reader, 1 full (WWAN) and two half (WLAN, DDPE8) card slots</t>
  </si>
  <si>
    <t>4.44lbs</t>
  </si>
  <si>
    <t>14.92" x 1.31" x 9.86"</t>
  </si>
  <si>
    <t>TBD 
SNPDG29KC/4G 
DDR3L 1600MHz</t>
  </si>
  <si>
    <t>11292684
462-3650</t>
  </si>
  <si>
    <t>AMD Radeon HD 8790M Graphics 2GB GDDR5</t>
  </si>
  <si>
    <t>Bluetooth 4.0 + WiDi</t>
  </si>
  <si>
    <t>9-cell (97Wh) Lithium Ion battery with ExpressCharge</t>
  </si>
  <si>
    <t>XPS</t>
  </si>
  <si>
    <t>XPS 11 
2-in-1 Ultrabook
(9P33)</t>
  </si>
  <si>
    <t>11.6" Touch QHD 
2560x1440</t>
  </si>
  <si>
    <t>N/A</t>
  </si>
  <si>
    <t>461-7192</t>
  </si>
  <si>
    <t>i3-4020Y
(3M, 1.5 GHz)
4th Gen Haswell</t>
  </si>
  <si>
    <t>80GB SSD</t>
  </si>
  <si>
    <t>Intel® HD 4200</t>
  </si>
  <si>
    <t>Bluetooth 4.0</t>
  </si>
  <si>
    <t>Widescreen HD webcam with dual array digital microphones</t>
  </si>
  <si>
    <t>4-cell 40WHr battery (built-in)</t>
  </si>
  <si>
    <t>Intel® Dual Band Wireless-AC 7260 + Bluetooth 4.0</t>
  </si>
  <si>
    <t>Full size, solid surface backlit touch keyboard
Glass integrated button touchpad with gesture support</t>
  </si>
  <si>
    <t>USB 3.0 with PowerShare (2), HDMI (1), Headset Jack (1), 3-in-1 media card reader supporting SD, SDIO, SDXC, Noble lock</t>
  </si>
  <si>
    <t>3 Year ProSupport Service with 3 Year NBD Onsite Service after Remote Diagnosis</t>
  </si>
  <si>
    <t>Microsoft® Office Trial</t>
  </si>
  <si>
    <t>2.5 lbs</t>
  </si>
  <si>
    <t xml:space="preserve">0.4”-0.6” x 11.8” x 7.9” </t>
  </si>
  <si>
    <t>11352380
AD3YRXPS11</t>
  </si>
  <si>
    <t>461-7225</t>
  </si>
  <si>
    <t xml:space="preserve"> i5-4210Y 
(up to 1.9 GHz,3M)
4th Gen Haswell</t>
  </si>
  <si>
    <t>Use Third Party</t>
  </si>
  <si>
    <t>XPS 12 
Convertible 
Ultrabook (9Q33)</t>
  </si>
  <si>
    <t>12.5" Touch 
FHD 
1920 x 1080</t>
  </si>
  <si>
    <t>11402084</t>
  </si>
  <si>
    <t>462-4134</t>
  </si>
  <si>
    <t>i5-4200U 
(1.6GHz, 3M) 
4th Gen Haswell</t>
  </si>
  <si>
    <t>4GB DDR3L-RS  
1600Mhz 
1 DIMM</t>
  </si>
  <si>
    <t>8GB DDR3L</t>
  </si>
  <si>
    <t>Intel® HD 4400</t>
  </si>
  <si>
    <t>6-Cell 50WHr Battery (integrated)</t>
  </si>
  <si>
    <t>Intel® Dual Band Wireless-AC 7260 + Bluetooth 4.0 + NFC</t>
  </si>
  <si>
    <t>Standard full size, backlit chiclet keyboard; spill-resistant</t>
  </si>
  <si>
    <t>9-pin USB 3.0 port (1); 9-pin USB 3.0 port with PowerShare and Windows debugging (1); 20-pin mini DisplayPort (1); headphone/microphone combo port</t>
  </si>
  <si>
    <t>1 Year ProSupport Service with 1 Year NBD Onsite Service after Remote Diagnosis</t>
  </si>
  <si>
    <t>3.35 lbs</t>
  </si>
  <si>
    <t>0.59"-0.79" x 12.48" x 8.46"</t>
  </si>
  <si>
    <t>11046598 
AD1YRXPS</t>
  </si>
  <si>
    <t>11046829 
PS3YRXPS</t>
  </si>
  <si>
    <t>11046830 
PSAD3YRXPS</t>
  </si>
  <si>
    <t>460-7579</t>
  </si>
  <si>
    <t>i7-4500U 
(up to 3.0 GHz, 4M)
4th Gen Haswell</t>
  </si>
  <si>
    <t>8GB DDR3L-RS
1600Mhz</t>
  </si>
  <si>
    <t xml:space="preserve">1.3MP widescreen HD webcam; 1280 x 1024 pixels with dual digital-array </t>
  </si>
  <si>
    <t>6-Cell 55WHr Battery (integrated)</t>
  </si>
  <si>
    <t>9-pin USB 3.0 port (1); 9-pin USB 3.0 port with PowerShare and Windows debugging (1); 20-pin mini DisplayPort (1); headphone/microphone combo port (1), Battery Gauge, Windows, Screen Rotate, Volume Up/Dn, Noble Lock</t>
  </si>
  <si>
    <t>McAfee LiveSafe 12 Month Subscription</t>
  </si>
  <si>
    <t>XPS 13 
Ultrabook (L32XX)</t>
  </si>
  <si>
    <t>13.3" Non-Touch 
FHD 
(1920 x 1080)</t>
  </si>
  <si>
    <t>11402085</t>
  </si>
  <si>
    <t>462-4135</t>
  </si>
  <si>
    <t>Office 2013 Trial MUI 
McAfee Live Safe 12 Months</t>
  </si>
  <si>
    <t>XPS 13 13.3 
Ultrabook 
(L322X)</t>
  </si>
  <si>
    <t>13.3" Touch 
FHD 
(1920 x 1080)</t>
  </si>
  <si>
    <t>11402086</t>
  </si>
  <si>
    <t>462-4177</t>
  </si>
  <si>
    <t>8GB DDR3L-RS  
1600Mhz 
2 DIMM</t>
  </si>
  <si>
    <t>Tech Data / Dell Line Card - Venue Tablets</t>
  </si>
  <si>
    <t>Keep Your Hard Drive &amp; Accidental Damage Warranty Upgrades</t>
  </si>
  <si>
    <t>Mail In</t>
  </si>
  <si>
    <t>Dell Active Stylus</t>
  </si>
  <si>
    <t>Docking Options</t>
  </si>
  <si>
    <t>Display  Size</t>
  </si>
  <si>
    <t>Tech Data 
PN</t>
  </si>
  <si>
    <t>Street 
Price</t>
  </si>
  <si>
    <t>Status</t>
  </si>
  <si>
    <t>Replaced By</t>
  </si>
  <si>
    <t>Replaces</t>
  </si>
  <si>
    <t>Included
 Memory</t>
  </si>
  <si>
    <t>Maximum 
Memory</t>
  </si>
  <si>
    <t>Graphics</t>
  </si>
  <si>
    <t>Speakers</t>
  </si>
  <si>
    <t>Intel vPro</t>
  </si>
  <si>
    <t>Webcam/Mic</t>
  </si>
  <si>
    <t>Power</t>
  </si>
  <si>
    <t>Mobile 
Broadband</t>
  </si>
  <si>
    <t>USB &amp; microUSB</t>
  </si>
  <si>
    <t>Video</t>
  </si>
  <si>
    <t>Audio</t>
  </si>
  <si>
    <t>Expansion</t>
  </si>
  <si>
    <t>Micro SIM Card Slot</t>
  </si>
  <si>
    <t>Finger Print Reader</t>
  </si>
  <si>
    <t>Smartcard Reader</t>
  </si>
  <si>
    <t>Starting Weight</t>
  </si>
  <si>
    <t>1YR Accidental Damage</t>
  </si>
  <si>
    <t>3YR Accidental Damage</t>
  </si>
  <si>
    <t>3YR Mail In + Accidental Damage</t>
  </si>
  <si>
    <t xml:space="preserve">3YR NBD OSS </t>
  </si>
  <si>
    <t>3YR NBD OSS + 3YR ACC DAMG</t>
  </si>
  <si>
    <t>1YR PROSUPPORT</t>
  </si>
  <si>
    <t>3YR PROSUPPORT</t>
  </si>
  <si>
    <t>5YR PROSUPPORT</t>
  </si>
  <si>
    <t>1YR PROSUPPORT + Accidental Damage</t>
  </si>
  <si>
    <t>3YR PROSUPPORT + Accidental Damage</t>
  </si>
  <si>
    <t>Dell Active Stylus
Windows OS Only
750-AADH</t>
  </si>
  <si>
    <t>SuperSpeed USB 3.0 Docking Brick - No Stand
(332-0446)</t>
  </si>
  <si>
    <t>Dell Tablet Dock
332-2364</t>
  </si>
  <si>
    <t>Dell Tablet Keyboard - Slim
332-2366</t>
  </si>
  <si>
    <t>Dell Tablet Keyboard - Mobile w/Aux 28Whr battery
332-2365</t>
  </si>
  <si>
    <t>Dell WM524 Wireless  Bluetooth  Travel Mouse (332-1400)</t>
  </si>
  <si>
    <t xml:space="preserve">Dell Tablet Case
</t>
  </si>
  <si>
    <t>Targus SafePort Rugged Max Pro Case</t>
  </si>
  <si>
    <t>Venue</t>
  </si>
  <si>
    <t>Venue 7
 Android 
(3730)</t>
  </si>
  <si>
    <t>7.0 inch IPS Display with HD (WXGA 1280 x 800) resolution with capacitive multi-touch</t>
  </si>
  <si>
    <t>461-6460</t>
  </si>
  <si>
    <t>Atom™ Z2560 (up to 1.6GHz Dual-Core)</t>
  </si>
  <si>
    <t>Jellybean 
4.2.2</t>
  </si>
  <si>
    <t>16GB Embedded Muti Media Card 4.51</t>
  </si>
  <si>
    <t>2GB DDR2</t>
  </si>
  <si>
    <t>Intel® HD Graphics</t>
  </si>
  <si>
    <t>Integrated VGA Webcam (front) / 3MP (back)
Single mic and speaker</t>
  </si>
  <si>
    <t>15.5Whr (4100mAh), 1-Cell Battery</t>
  </si>
  <si>
    <t>802.11b/g/n Wi-Fi + Bluetooth 4.0 + GPS</t>
  </si>
  <si>
    <t>1 Year Basic Hardware Service with 1 Year Mail-In Service</t>
  </si>
  <si>
    <t>0.77lbs</t>
  </si>
  <si>
    <t>0.37" x 4.65" x 7.60"</t>
  </si>
  <si>
    <t>11272088 
ADP1YV7</t>
  </si>
  <si>
    <t>11272460 
RTDAD3YV7</t>
  </si>
  <si>
    <t>11272089 
PSAPD1YV7</t>
  </si>
  <si>
    <t>11272461 
PSADP3YV7</t>
  </si>
  <si>
    <t>Venue 8 
Android 
(3830)</t>
  </si>
  <si>
    <t>8.0 inch IPS Display with HD resolution with 10-pt capacitive touch (WXGA 1280 x 800)</t>
  </si>
  <si>
    <t>461-6478</t>
  </si>
  <si>
    <t>Atom™ Z2580 (up to 2.0GHz Dual-Core)</t>
  </si>
  <si>
    <t>Integrated 2MP HD Webcam (front) / 5MP (back)
Single mic and speaker</t>
  </si>
  <si>
    <t>0.37" x 5.11" x 8.35"</t>
  </si>
  <si>
    <t>11272462 
ADP1YV8</t>
  </si>
  <si>
    <t>11272464 
RTDAD3YV8</t>
  </si>
  <si>
    <t>11272463 
PSADP1YV8</t>
  </si>
  <si>
    <t>11272465 
PSADP3YV8</t>
  </si>
  <si>
    <t>461-6483</t>
  </si>
  <si>
    <t>32GB Embedded Muti Media Card 4.51</t>
  </si>
  <si>
    <t>Venue 11 Pro
(5130)</t>
  </si>
  <si>
    <t>10.8 inch IPS Display with FHD (1920 x 1080) resolution with 10-pt capacitive touch</t>
  </si>
  <si>
    <t xml:space="preserve">462-3339     </t>
  </si>
  <si>
    <t>469-3994 
469-3998 
469-4050
469-4051
461-6484</t>
  </si>
  <si>
    <t>Atom™ Z3770
(2MB Cache, up to 2.4GHz Quad-Core)
Bay Trail-T</t>
  </si>
  <si>
    <t>Win 8.1 
32-bit</t>
  </si>
  <si>
    <t>64GB Embedded Muti Media Card 4.51</t>
  </si>
  <si>
    <t>2GB DDR3 
1333MHz</t>
  </si>
  <si>
    <t>2GB DDR3</t>
  </si>
  <si>
    <t>Intel® Gen7 Graphics</t>
  </si>
  <si>
    <t xml:space="preserve">Power / Peak Power : 2X1Wrms / 2x1.5Wpeak
Internal speaker amplifier: 2.5 watt per channel @ 0dBfs, 4 ohms.
Internal microphone: digital microphone (dual array microphone)
Volume control buttons
</t>
  </si>
  <si>
    <t>BT 4.0 (BLE)</t>
  </si>
  <si>
    <t>integrated 1080p FHD front facing video webcam 2.0 Mpixel and 8.0 Mpixel rear facing camera with AF with 30fps 1080p video capture, playback, streaming</t>
  </si>
  <si>
    <t xml:space="preserve">32Whr Lithium Ion (swappable)
</t>
  </si>
  <si>
    <t>24 Watt AC adapter (micro USB charging)</t>
  </si>
  <si>
    <t>Dell Wireless 1538 Dual-Band 2x2 802.11n WiFi + Bluetooth® 4.0</t>
  </si>
  <si>
    <t>Optional</t>
  </si>
  <si>
    <t>Optional
11311730
462-3835
750-AADH</t>
  </si>
  <si>
    <t xml:space="preserve">USB 3.0 connector 
One microUSB connector (charge power only)
</t>
  </si>
  <si>
    <t xml:space="preserve">mini HDMI (video output)
</t>
  </si>
  <si>
    <t xml:space="preserve">Two channel I2S audio
REALTEK ALC3261  Controller  
Stereo conversion:  24-bit (analog-to-digital and digital-to-analog)
Internal Interface – I2S audio codec.
External Interface - microphone-in and stereo  headphones/speakers combo connector
</t>
  </si>
  <si>
    <t xml:space="preserve">40-pin dock connector
SD Memory card reader (micro size)
</t>
  </si>
  <si>
    <t xml:space="preserve">Located in battery well
</t>
  </si>
  <si>
    <t>3 Year ProSupport</t>
  </si>
  <si>
    <t>Secure Boot, Intel® Platform Trust Technology, FW TPM 2.0, Intel TXE / 
Noble security lock slot</t>
  </si>
  <si>
    <t>1.6 lbs</t>
  </si>
  <si>
    <t>11.01" x 0.40" x 6.96"</t>
  </si>
  <si>
    <t>11311730
462-3835</t>
  </si>
  <si>
    <t>11311734
462-3793</t>
  </si>
  <si>
    <t>11311733
462-3792</t>
  </si>
  <si>
    <t>11311735
462-3803</t>
  </si>
  <si>
    <t>Phasing Out - Replacement TBD 11292138
462-3613
460-BBGD</t>
  </si>
  <si>
    <t>11292137 
462-3614 
A7249902</t>
  </si>
  <si>
    <t xml:space="preserve">Venue 11 Pro
(7130)
</t>
  </si>
  <si>
    <t xml:space="preserve">462-3375     </t>
  </si>
  <si>
    <t>i3-4020Y
(1.5GHz/3MB)
4th Gen Haswell</t>
  </si>
  <si>
    <t>128GB SSD</t>
  </si>
  <si>
    <t xml:space="preserve">4GB DDR3 
1600MHz
</t>
  </si>
  <si>
    <t>4GB DDR3</t>
  </si>
  <si>
    <t>Intel® GT2 Graphics</t>
  </si>
  <si>
    <t xml:space="preserve">integrated 1080p FHD front facing video webcam 2.0 Mpixel and 8.0 Mpixel rear facing camera with AF with 30fps 1080p video capture, playback, streaming
</t>
  </si>
  <si>
    <t>36Whr swappable battery</t>
  </si>
  <si>
    <t>Dell Wireless 1537 Dual-Band 802.11n WiFi + Bluetooth 4.0</t>
  </si>
  <si>
    <t xml:space="preserve">One USB 3.0 connector 
One microUSB connector (charge power only)
</t>
  </si>
  <si>
    <t>Four channel HDA audio
REALTEK ALC3223 Controller  
Stereo conversion:  24-bit (analog-to-digital and digital-to-analog)
Internal Interface - HDA audio codec.
External Interface - microphone-in and stereo  headphones/speakers combo connector</t>
  </si>
  <si>
    <t>Discrete TPM 1.2</t>
  </si>
  <si>
    <t>1.8 lbs</t>
  </si>
  <si>
    <t>11.01" x 0.48" x 6.96"</t>
  </si>
  <si>
    <t>11272466 
ADPVEN11</t>
  </si>
  <si>
    <t>11311734
462-3793
(dual monitor capable with 7130 model, HDMI &amp; DP)</t>
  </si>
  <si>
    <t>Phasing Out - Replacment TBD 
11412616 
462-3850
460-BBHC</t>
  </si>
  <si>
    <t>11311731  
462-3790
A7249903</t>
  </si>
  <si>
    <t xml:space="preserve">462-3453     </t>
  </si>
  <si>
    <t>i5-4210Y
(1.5GHz, 3M)
4th Gen Haswell</t>
  </si>
  <si>
    <t>462-3519</t>
  </si>
  <si>
    <t>i5-4300Y
(1.6GHz, 3M) 
4th Gen Haswell</t>
  </si>
  <si>
    <t>256GB SSD</t>
  </si>
  <si>
    <t xml:space="preserve">8GB DDR3 
1600MHz
</t>
  </si>
  <si>
    <t>8GB DDR3</t>
  </si>
  <si>
    <t>Intel® 7260AC Dual-Band 2x2 802.11 ac
Near Field Communication (NFC)</t>
  </si>
  <si>
    <t xml:space="preserve">Venue 11 Pro
(7130) 
AT&amp;T
</t>
  </si>
  <si>
    <t xml:space="preserve">462-3985     </t>
  </si>
  <si>
    <t>884116138655</t>
  </si>
  <si>
    <t>Dell Wireless (5808E) with Qualcomm Gobi 4G LTE mobile broadband card for ATT</t>
  </si>
  <si>
    <t>1 Year Next Business Day OnSite</t>
  </si>
  <si>
    <t>11448577 
PSVEN11ND</t>
  </si>
  <si>
    <t>11448578 
PSADVEN11ND</t>
  </si>
  <si>
    <t xml:space="preserve">Venue 11 Pro
(7130) 
Sprint
</t>
  </si>
  <si>
    <t>11380548</t>
  </si>
  <si>
    <t xml:space="preserve">462-3995     </t>
  </si>
  <si>
    <t>884116138662</t>
  </si>
  <si>
    <t>Dell Wireless (5808E) with Qualcomm Gobi 4G LTE mobile broadband card for Sprint</t>
  </si>
  <si>
    <t xml:space="preserve">Venue 11 Pro
(7130) 
Verizon
</t>
  </si>
  <si>
    <t>11380549</t>
  </si>
  <si>
    <t xml:space="preserve">462-3997     </t>
  </si>
  <si>
    <t>884116138679</t>
  </si>
  <si>
    <t>Dell Wireless (5808E) with Qualcomm Gobi 4G LTE mobile broadband card for Verizon</t>
  </si>
  <si>
    <t xml:space="preserve">Venue 11 Pro
Security 
(7139)
</t>
  </si>
  <si>
    <t>462-4385</t>
  </si>
  <si>
    <t>Intel® Wireless-N 7260 802.11BGN Wi-Fi + BT 4.0 LE 
Near Field Communication (NFC)</t>
  </si>
  <si>
    <t>DDPE PERSONAL EDITION 
Discrete TPM 1.2 
Venue 11 Pro security software</t>
  </si>
  <si>
    <t>1.85 lbs</t>
  </si>
  <si>
    <t>11.01" x 0.61" x 6.96"</t>
  </si>
  <si>
    <t>462-4386</t>
  </si>
  <si>
    <t>Intel® Wireless-N 7260 802.11BGN Wi-Fi + Bluetooth 4.0</t>
  </si>
  <si>
    <t>462-4415</t>
  </si>
  <si>
    <t>462-4416</t>
  </si>
  <si>
    <t>Memory</t>
  </si>
  <si>
    <t>Management</t>
  </si>
  <si>
    <t>Ports &amp; Slots</t>
  </si>
  <si>
    <t>Dell</t>
  </si>
  <si>
    <t>Chromebook 11</t>
  </si>
  <si>
    <t>11.6" LCD Min 1366x768
HDMI 1080p</t>
  </si>
  <si>
    <t>730-8302</t>
  </si>
  <si>
    <t>4th Gen Intel® 2955u 1.4GHz Processor</t>
  </si>
  <si>
    <t>Chrome OS</t>
  </si>
  <si>
    <t>16GB SSD storage (SATA)</t>
  </si>
  <si>
    <t>2GB DDR3L</t>
  </si>
  <si>
    <t>4W Internal Stereo 
Speaker (Min 2W x 2)</t>
  </si>
  <si>
    <t>Integrated 720p HD video webcam, Integrated 
microphone</t>
  </si>
  <si>
    <t>3 cell (51 WHr)</t>
  </si>
  <si>
    <t>65W AC adapter</t>
  </si>
  <si>
    <t>Dell DW1901 (Atheros). A/B/G/N</t>
  </si>
  <si>
    <t>Alphanumeric Keyboard
No separate number pad</t>
  </si>
  <si>
    <t>1 year depot repair/service</t>
  </si>
  <si>
    <t>USB 3.0 (2), HDMI, SD Card Reader, Stereo headphone/microphone combo jack</t>
  </si>
  <si>
    <t>Browser based security with hardware TPM: Phishing and malware. SSL certificates content settings, Kensington lock slot</t>
  </si>
  <si>
    <t>2.9lbs</t>
  </si>
  <si>
    <t>0.97" x 11.6" x 7.9"</t>
  </si>
  <si>
    <t>730-8301</t>
  </si>
  <si>
    <t>4GB DDR3L</t>
  </si>
  <si>
    <t>Tech Data / Dell Line Card - Desktops, AIO's</t>
  </si>
  <si>
    <t>Memory Upgrade</t>
  </si>
  <si>
    <t>All-In-One Stand</t>
  </si>
  <si>
    <t>Form Factor / 
Screen Size</t>
  </si>
  <si>
    <t>Monitor Bundle
Tech Data SKU
Save $30</t>
  </si>
  <si>
    <t>Replaced 
By</t>
  </si>
  <si>
    <t>Intel Core 
Processor</t>
  </si>
  <si>
    <t xml:space="preserve">Included 
Memory </t>
  </si>
  <si>
    <t>Max Memory</t>
  </si>
  <si>
    <t>Keyboard &amp; Mouse</t>
  </si>
  <si>
    <t>Intel® Core™ 
vPro™ Enabled</t>
  </si>
  <si>
    <t>Expansion Slots</t>
  </si>
  <si>
    <t>Ports</t>
  </si>
  <si>
    <t>2GB</t>
  </si>
  <si>
    <t>5YR Accidental 
Damage</t>
  </si>
  <si>
    <t>4YR NBD OSS</t>
  </si>
  <si>
    <t>5YR NBD OSS</t>
  </si>
  <si>
    <t>3YR ProSupport</t>
  </si>
  <si>
    <t>4YR ProSupport</t>
  </si>
  <si>
    <t>5YR ProSupport</t>
  </si>
  <si>
    <t>3YR ProSupport + Accidental Damage</t>
  </si>
  <si>
    <t>5YR ProSupport + Accidental Damage</t>
  </si>
  <si>
    <t>Display Port To DVI
(330-6486)</t>
  </si>
  <si>
    <t>Display Port To DVI
(470-AANH)</t>
  </si>
  <si>
    <t>Display Port To VGA
(330-4816)</t>
  </si>
  <si>
    <t>MS111 
USB 3-Button 
Optical Mouse
(330-9456)</t>
  </si>
  <si>
    <t>AX210 
USB Stereo 
Speaker System
(313-7362)</t>
  </si>
  <si>
    <t>OptiPlex SFF 
All-In-One 
Monitor Stand 
(331-2794)</t>
  </si>
  <si>
    <t>OptiPlex USFF 
All-In-One 
Monitor Stand 
(317-3893)</t>
  </si>
  <si>
    <t>OptiPlex</t>
  </si>
  <si>
    <t>3011 AIO 
Non-Touch</t>
  </si>
  <si>
    <t>AIO - 20” WLED 
1600x900 HD+</t>
  </si>
  <si>
    <t>730-8320</t>
  </si>
  <si>
    <t>i3-3240
(3.40GHz, 3M) 
3rd Gen Ivy Bridge</t>
  </si>
  <si>
    <t>Windows 7 Professional English/French 64bit (Includes Windows 8.1 Pro License and Media)</t>
  </si>
  <si>
    <t>500GB 3.5inch SATA (7,200 RPM)Hard Drive</t>
  </si>
  <si>
    <t>4GB (1x4GB) 1600MHz DDR3L Memory</t>
  </si>
  <si>
    <t>Up to 8GB, 2 DIMMS</t>
  </si>
  <si>
    <t>Intel® HD 2500</t>
  </si>
  <si>
    <t xml:space="preserve">Dell KB212-B QuietKey USB Keyboard Black / Dell USB Optical Mouse MS111 </t>
  </si>
  <si>
    <t xml:space="preserve">Dell™ Wireless 1540 (802.11 a/b/g/n) Half Mini-Card </t>
  </si>
  <si>
    <t>8x Slimline DVD+/-RW Drive</t>
  </si>
  <si>
    <t>3 YR 
Next Business Day 
On-Site</t>
  </si>
  <si>
    <t>180W AC Adapter, 3-pin</t>
  </si>
  <si>
    <t>1 half-mini PCIe connector (WLAN)</t>
  </si>
  <si>
    <t>2 External USB 3.0 ports (side), 4 External USB 2.0 ports (rear); 4 Internal USB 2.0 ports; 1 Serial port; 1 RJ-45; 1 Line-in (stereo/
microphone), 1 Line-out (side), Dell 8-in-1 Media Card Reader (standard)</t>
  </si>
  <si>
    <t xml:space="preserve">Microsoft® Office 2013 Trial, McAfee Security Center 12 month Subscription </t>
  </si>
  <si>
    <t>15.3 lbs</t>
  </si>
  <si>
    <t>12.7" x 20.0" x 2.6"
(Stand 8.7" Depth)</t>
  </si>
  <si>
    <t>11122013
PSU3YROH</t>
  </si>
  <si>
    <t xml:space="preserve">11196628
PS4YRO </t>
  </si>
  <si>
    <t>10858471
PSU5YRO</t>
  </si>
  <si>
    <t xml:space="preserve">11146715
469-4227 </t>
  </si>
  <si>
    <t xml:space="preserve">10162097
464-7184 </t>
  </si>
  <si>
    <t>730-8321</t>
  </si>
  <si>
    <t>i5-3470S 
(2.9GHz, 6M) 
3rd Gen Ivy Bridge</t>
  </si>
  <si>
    <t>3020 MT</t>
  </si>
  <si>
    <t>Mini Tower</t>
  </si>
  <si>
    <t>19.45" E2014H 70007236
19"       P1914S 70007305
24"       P2414H 70007378
27"       U2713HM 70006782</t>
  </si>
  <si>
    <t>462-3547</t>
  </si>
  <si>
    <t>469-1900
469-1902
469-1904
469-4296
469-4218
469-4219</t>
  </si>
  <si>
    <t>i3-4130
(3.4GHz, 3MB) 
4th Gen Haswell</t>
  </si>
  <si>
    <t>Win 7 Pro 64-bit w/ W8P License &amp; Disk</t>
  </si>
  <si>
    <t>500GB
7,200 RPM</t>
  </si>
  <si>
    <t>4GB, NON-ECC, 1600MHz DDR3 (1x4GB, 1 Slot Open)</t>
  </si>
  <si>
    <t>Intel® HD 4600</t>
  </si>
  <si>
    <t xml:space="preserve">16X DVD+/-RW </t>
  </si>
  <si>
    <t>3 YR ProSupport 
Next Business Day 
On-Site</t>
  </si>
  <si>
    <t>Standard 290W PSU</t>
  </si>
  <si>
    <t>Bays: 2 internal 3.5”, 2 external 5.25”
Expansion Slots: 1 full height PCIe x16
3 full height PCIe x1</t>
  </si>
  <si>
    <t>2 external USB 3.0 ports (rear) and 6 external USB 2.0 ports (2 front, 4 rear); 1 RJ-45; 1 VGA; 1 DisplayPort 1.2; 1 Mic-in &amp; 1 Headphone out
(front); 1 Mic-in/Line-in &amp; 1 Line-out(rear)</t>
  </si>
  <si>
    <t>Microsoft® Office 2013 Trial</t>
  </si>
  <si>
    <t>20.65 lbs</t>
  </si>
  <si>
    <t>14.2" x 6.9" x 16.4"</t>
  </si>
  <si>
    <t>SNPGDN7XC/2G</t>
  </si>
  <si>
    <t>10918037 
SNPVT8FPC/4G 
DDR3 1600MHz</t>
  </si>
  <si>
    <t xml:space="preserve">10858470
AD3YRO </t>
  </si>
  <si>
    <t>11292119
AD5YRO</t>
  </si>
  <si>
    <t>11115743
3YPS25YPSOPTI</t>
  </si>
  <si>
    <t>11037380
469-4036</t>
  </si>
  <si>
    <t>11435123 
462-4992</t>
  </si>
  <si>
    <t>11037381
469-4037</t>
  </si>
  <si>
    <t>19.45" E2014H 70007235
19"       P1914S 70007304
24"       P2414H 70007377
27"       U2713HM 70006783</t>
  </si>
  <si>
    <t>462-3548</t>
  </si>
  <si>
    <t>469-3195 
469-4139</t>
  </si>
  <si>
    <t>i5-4570 
(3.20GHz, 6MB) 
4th Gen Haswell</t>
  </si>
  <si>
    <t>19.45" E2014H 70007268
19"       P1914S 70007337
24"       P2414H 70007420
27"       U2713HM 70007211</t>
  </si>
  <si>
    <t>730-7749</t>
  </si>
  <si>
    <t>3 YR NBD
Next Business Day 
On-Site</t>
  </si>
  <si>
    <t>19.45" E2014H 70007253
19"       P1914S 70007322
24"       P2414H 70007368
27"       U2713HM 70006784</t>
  </si>
  <si>
    <t>462-3585</t>
  </si>
  <si>
    <t>469-4102
469-4103
469-4140</t>
  </si>
  <si>
    <t>1TB 3.5" 7200 RPM</t>
  </si>
  <si>
    <t>8GB, NON-ECC, 1600MHz DDR3 (2x4GB)</t>
  </si>
  <si>
    <t>462-4183</t>
  </si>
  <si>
    <t>8GB, NON-ECC, 1600MHz DDR3 (2x4GB, 0 Slot Open)</t>
  </si>
  <si>
    <t>1G AMD Radeon HD 8490</t>
  </si>
  <si>
    <t>3 YR Next Business Day 
On-Site</t>
  </si>
  <si>
    <t>10975730 
KYHD3YROPTI</t>
  </si>
  <si>
    <t>11196627 
NBD4YRO</t>
  </si>
  <si>
    <t>10858468 
NBDOSE5YRO</t>
  </si>
  <si>
    <t>11122013 
PSU3YROH</t>
  </si>
  <si>
    <t>11196628 
PS4YRO</t>
  </si>
  <si>
    <t>10858471 
PSU5YRO</t>
  </si>
  <si>
    <t>3020 SFF</t>
  </si>
  <si>
    <t>Small Form Factor</t>
  </si>
  <si>
    <t>19.45" E2014H 70007225
19"       P1914S 70007294
24"       P2414H 70007433
27"       U2713HM 70006785</t>
  </si>
  <si>
    <t>462-3543</t>
  </si>
  <si>
    <t>469-4141</t>
  </si>
  <si>
    <t>8X Slimline DVD-ROM</t>
  </si>
  <si>
    <t>Standard 255W PSU Active PFC</t>
  </si>
  <si>
    <t>Bays: 1 internal 3.5”, 1 external 5.25” (slimline)
Epansion Sloats: 1 half height PCIe x16
1 half height PCIe x1</t>
  </si>
  <si>
    <t>13.2 lbs</t>
  </si>
  <si>
    <t>11.4" x 3.7" x 12.3"</t>
  </si>
  <si>
    <t>19.45" E2014H 70007239
19"       P1914S 70007308
24"       P2414H 70007431
27"       U2713HM 70006786</t>
  </si>
  <si>
    <t>462-3544</t>
  </si>
  <si>
    <t>469-1903 
469-3910 
469-4142
469-4220 
469-4295</t>
  </si>
  <si>
    <t>8X Slimline DVD+/-RW</t>
  </si>
  <si>
    <t>19.45" E2014H 70007226
19"       P1914S 70007295
24"       P2414H 70007434
27"       U2713HM 70006787</t>
  </si>
  <si>
    <t>462-3545</t>
  </si>
  <si>
    <t>469-3196 
469-3197</t>
  </si>
  <si>
    <t>19.45" E2014H 70007238
19"       P1914S 70007307
24"       P2414H 70007430
27"       U2713HM 70006788</t>
  </si>
  <si>
    <t>462-3546</t>
  </si>
  <si>
    <t>8GB, NON-ECC, 1600MHZ DDR3,2DIMM</t>
  </si>
  <si>
    <t>7010 DT</t>
  </si>
  <si>
    <t>Desktop</t>
  </si>
  <si>
    <t>19.45" E2014H 70007234
19"       P1914S 70007303
24"       P2414H 70007376
27"       U2713HM 70006789</t>
  </si>
  <si>
    <t>462-3506</t>
  </si>
  <si>
    <t>469-3199
469-3920</t>
  </si>
  <si>
    <t>4GB, NON-ECC, 1600MHZ DDR3,1DIMM (3 Slots Open)</t>
  </si>
  <si>
    <t>Up to 16GB, 4 DIMMS</t>
  </si>
  <si>
    <t>Integrated Video, Intel® HD Graphics 2500</t>
  </si>
  <si>
    <t>DP to DVI Adapter</t>
  </si>
  <si>
    <t>250W Standard Power Supply</t>
  </si>
  <si>
    <t>1 full height PCIe x16; 1 full height PCIe x16 (wired x 4); 1 full height PCIe x1; 1 full height PCI; 2 internal 3.5", 2 external 5.25"</t>
  </si>
  <si>
    <t>4 External USB 3.0 ports (2 front, 2 rear) and 6 External USB 2.0 ports (2 front, 4 rear) and 2 Internal USB 2.0, 1 RJ-45; 1 Serial; 1 VGA; 2 DisplayPort; 2 PS/2, 2 Line-in (stereo/microphone), 2 Line-out (headphone/speaker)</t>
  </si>
  <si>
    <t>Microsoft® Office 2013 MUI</t>
  </si>
  <si>
    <t>17.38 lbs</t>
  </si>
  <si>
    <t>14.2" x 4.0" x 16.1"</t>
  </si>
  <si>
    <t>10918035 
SNP66GKYC/8G 
DDR3 1600MHz</t>
  </si>
  <si>
    <t>10975730
KYHD3YROPTI</t>
  </si>
  <si>
    <t xml:space="preserve">11196627
NBD4YRO </t>
  </si>
  <si>
    <t xml:space="preserve">10858468
NBDOSE5YRO </t>
  </si>
  <si>
    <t>10858472
PSAD5YRO</t>
  </si>
  <si>
    <t>19.45" E2014H 70007240
19"       P1914S 70007309
24"       P2414H 70007432
27"       U2713HM 70006790</t>
  </si>
  <si>
    <t>462-3507</t>
  </si>
  <si>
    <t>469-3923
469-3924
469-3194</t>
  </si>
  <si>
    <t>i5-3470 
(3.2GHz, 6M) 
3rd Gen Ivy Bridge</t>
  </si>
  <si>
    <t>500GB 7,200 RPM</t>
  </si>
  <si>
    <t>19.45" E2014H 70007282
19"       P1914S 70007362
24"       P2414H 70007418
27"       U2713HM 70005993</t>
  </si>
  <si>
    <t>469-4105</t>
  </si>
  <si>
    <t xml:space="preserve"> i7-3770 
(3.40GHz, 8MB) 
3rd Gen Ivy Bridge</t>
  </si>
  <si>
    <t>W7 Pro 64-bit</t>
  </si>
  <si>
    <t>1GB AMD RADEON HD 7570,FH,DP/D</t>
  </si>
  <si>
    <t>Microsoft® Office Starter 2013, Trend-Micro 30 Day Trial</t>
  </si>
  <si>
    <t>19.45" E2014H 70007281
19"       P1914S 70007361
24"       P2414H 70007417
27"       U2713HM 70006980</t>
  </si>
  <si>
    <t>462-2833</t>
  </si>
  <si>
    <t>Win 7 Pro 64-bit No Disk</t>
  </si>
  <si>
    <t>128SSD</t>
  </si>
  <si>
    <t>4GB, NON-ECC, 1600MHZ DDR3,1DIMM</t>
  </si>
  <si>
    <t>1GB AMD RADEON 7470 HD</t>
  </si>
  <si>
    <t>7010 MT</t>
  </si>
  <si>
    <t>19.45" E2014H 70007249
19"       P1914S 70007318
24"       P2414H 70007400
27"       U2713HM 70006792</t>
  </si>
  <si>
    <t>462-3509</t>
  </si>
  <si>
    <t>469-4294
469-3914
469-3915</t>
  </si>
  <si>
    <t>275W Standard Power Supply</t>
  </si>
  <si>
    <t>4 External USB 3.0 ports (2 front, 2 rear) and 6 External USB 2.0 ports (2 front, 4 rear) and 2 Internal USB 2.0, 1 RJ-45; 1 Serial; 1 DVI w/VGA adapter; 1 DisplayPort w/DVI Adapter; 2 PS/2, 2 Line-in (stereo/microphone), 2 Line-out (headphone/speaker)</t>
  </si>
  <si>
    <t>20.68 lbs</t>
  </si>
  <si>
    <t>19.45" E2014H 70007283
19"       P1914S 70007356
24"       P2414H 70007379
27"       U2713HM 70006716</t>
  </si>
  <si>
    <t>462-3517</t>
  </si>
  <si>
    <t>AMD RADEON™ HD 7470 1GB DDR3 DP/DVI w/VGA &amp; DVI Adapters,FH</t>
  </si>
  <si>
    <t>DP to DVI &amp; DVI to VGA Adapters</t>
  </si>
  <si>
    <t>19.45" E2014H 70007254
19"       P1914S 70007323
24"       P2414H 70007406
27"       U2713HM 70006717</t>
  </si>
  <si>
    <t>462-3518</t>
  </si>
  <si>
    <t>469-3913</t>
  </si>
  <si>
    <t>19.45" E2014H 70007229
19"       P1914S 70007298
24"       P2414H 70007371
27"       U2713HM 70005958</t>
  </si>
  <si>
    <t>469-3925</t>
  </si>
  <si>
    <t>469-3164
469-4293</t>
  </si>
  <si>
    <t>4GB, NON-ECC, 1600MHz DDR3 (1x4GB, 3 Slots Open)</t>
  </si>
  <si>
    <t>19.45" E2014H 70007232
19"       P1914S 70007301
24"       P2414H 70007382
27"       U2713HM 70005960</t>
  </si>
  <si>
    <t>469-4100</t>
  </si>
  <si>
    <t>19.45" E2014H 70007291
19"       P1914S 70007355
24"       P2414H 70007387
27"       U2713HM 70006718</t>
  </si>
  <si>
    <t>462-2831</t>
  </si>
  <si>
    <t>7010 SFF</t>
  </si>
  <si>
    <t>19.45" E2014H 70007233
19"       P1914S 70007302
24"       P2414H 70007375
27"       U2713HM 70006719</t>
  </si>
  <si>
    <t>462-3491</t>
  </si>
  <si>
    <t>8X DVD ROM</t>
  </si>
  <si>
    <t>240W Standard Power Supply</t>
  </si>
  <si>
    <t>1 half height PCIe x16; 1 half height PCIe x16 (wired x 4); 1 internal 3.5", 1 external 5.25" (slimline)</t>
  </si>
  <si>
    <t xml:space="preserve">4 External USB 3.0 ports (2 front, 2 rear) and 4 External USB 2.0 ports (4 rear only); 1 RJ-45; 1 Serial; 1 VGA; 2 DisplayPort; 2 Line-in (stereo/microphone), 2 Line-out (headphone/speaker)
</t>
  </si>
  <si>
    <t>10162240
469-1896</t>
  </si>
  <si>
    <t>19.45" E2014H 70007247
19"       P1914S 70007316
24"       P2414H 70007398
27"       U2713HM 70006720</t>
  </si>
  <si>
    <t>462-3492</t>
  </si>
  <si>
    <t>469-3304
469-3305</t>
  </si>
  <si>
    <t>19.45" E2014H 70007237
19"       P1914S 70007306
24"       P2414H 70007429
27"       U2713HM 70006722</t>
  </si>
  <si>
    <t>462-3494</t>
  </si>
  <si>
    <t>469-3921
469-3922</t>
  </si>
  <si>
    <t>IIntel® HD Graphics 2500</t>
  </si>
  <si>
    <t>19.45" E2014H 70007248
19"       P1914S 70007317
24"       P2414H 70007399
27"       U2713HM 70006721</t>
  </si>
  <si>
    <t>462-3493</t>
  </si>
  <si>
    <t>Intel® HD Graphics 2500</t>
  </si>
  <si>
    <t>19.45" E2014H 70007231
19"       P1914S 70007300
24"       P2414H 70007373
27"       U2713HM 70005961</t>
  </si>
  <si>
    <t>469-4101</t>
  </si>
  <si>
    <t>19.45" E2014H 70007259
19"       P1914S 70007328
24"       P2414H 70007411
27"       U2713HM 70006723</t>
  </si>
  <si>
    <t>462-2845</t>
  </si>
  <si>
    <t>7010 USFF</t>
  </si>
  <si>
    <t>Ultra Small</t>
  </si>
  <si>
    <t>19.45" E2014H 70007286
19"       P1914S 70007350
24"       P2414H 70007382
27"       U2713HM 70005959</t>
  </si>
  <si>
    <t>469-4063</t>
  </si>
  <si>
    <t>W7 Pro 32-bit</t>
  </si>
  <si>
    <t>320GB 7,200 RPM</t>
  </si>
  <si>
    <t>2GB, NON-ECC, 1600MHZ DDR3,1DIMM</t>
  </si>
  <si>
    <t>Up to 16GB, 2 DIMMS</t>
  </si>
  <si>
    <t>Intel® Integrated Graphics DP/DP/VGA w/DP-to-DVI Adapter</t>
  </si>
  <si>
    <t>200W up to 90% Efficient PSU</t>
  </si>
  <si>
    <t>1 mini PCIe connector; 1 internal 2.5", 1 external 5.25" (slimline)</t>
  </si>
  <si>
    <t>7.2 lbs</t>
  </si>
  <si>
    <t>9.3" x 2.6" x 9.4"</t>
  </si>
  <si>
    <t>10162199
469-1487</t>
  </si>
  <si>
    <t>19.45" E2014H 70007258
19"       P1914S 70007327
24"       P2414H 70007410
27"       U2713HM 70005976</t>
  </si>
  <si>
    <t>469-3916</t>
  </si>
  <si>
    <t>469-1906
469-3198</t>
  </si>
  <si>
    <t>9020 MT</t>
  </si>
  <si>
    <t>19.45" E2014H 70007264
19"       P1914S 70007333
24"       P2414H 70007388
27"       U2713HM 70007123</t>
  </si>
  <si>
    <t>730-8219</t>
  </si>
  <si>
    <t>smo9020mt7p0022</t>
  </si>
  <si>
    <t>469-3917
469-4299</t>
  </si>
  <si>
    <t>8GB (2x4GB) 1600MHz DDR3 Non-ECC</t>
  </si>
  <si>
    <t>32GB  4 DIMM slots ; Non-ECC dual-channel 1600MHz DDR3 SDRAM</t>
  </si>
  <si>
    <t>Intel Integrated Graphics 4600</t>
  </si>
  <si>
    <t>DP To DVI Adapter</t>
  </si>
  <si>
    <t>16X DVD+/-RW</t>
  </si>
  <si>
    <t>Standard 290W</t>
  </si>
  <si>
    <t>1 full height PCIe x16
1 full height PCIe x16 (wired x 4)
1 full height PCIe x1
1 full height PCI</t>
  </si>
  <si>
    <t>4 External USB 3.0 ports (2 front, 2 rear) and 6 External USB 2.0 ports (2 front, 4 rear, except USFF – 4 rear only) and 2 Internal
USB 2.0 (MT only); 1 RJ-45; 1 Serial; 1 VGA; 2 DisplayPort; 2 PS/2 (MT/SFF only); 2 Line-in (stereo/microphone), 2 Line-out
(headphone/speaker)</t>
  </si>
  <si>
    <t>14.2 x 6.9 x 16.4</t>
  </si>
  <si>
    <t>19.45" E2014H 70007287
19"       P1914S 70007351
24"       P2414H 70007383
27"       U2713HM 70007222</t>
  </si>
  <si>
    <t>730-8221</t>
  </si>
  <si>
    <t>smo9020mt7p0023</t>
  </si>
  <si>
    <t>469-4300
469-4301</t>
  </si>
  <si>
    <t>500GB Solid State Hybrid</t>
  </si>
  <si>
    <t>AMD Radeon™ HD 8570, 1GB DDR3, FH, 1 DP 1 DVI, Dell OptiPlex</t>
  </si>
  <si>
    <t>DVI to VGA &amp; DP To DVI Adapters</t>
  </si>
  <si>
    <t>19.45" E2014H 70007265
19"       P1914S 70007334
24"       P2414H 70007389
27"       U2713HM 70007181</t>
  </si>
  <si>
    <t>730-8285</t>
  </si>
  <si>
    <t>smo9020mt7p0032</t>
  </si>
  <si>
    <t>469-4302</t>
  </si>
  <si>
    <t xml:space="preserve"> i7-4770 
(3.4GHz, 8MB) 
4th Gen Haswell</t>
  </si>
  <si>
    <t>1TB 3.5inch Serial ATA (7.200 Rpm) Hard Drive</t>
  </si>
  <si>
    <t>462-3999</t>
  </si>
  <si>
    <t>9020 SFF</t>
  </si>
  <si>
    <t>19.45" E2014H 70007293
19"       P1914S 70007364
24"       P2414H 70007419
27"       U2713HM 70007210</t>
  </si>
  <si>
    <t>730-8216</t>
  </si>
  <si>
    <t>smo9020sff7p0020</t>
  </si>
  <si>
    <t>469-3918
469-4138
469-4303
469-4304</t>
  </si>
  <si>
    <t>4.0GB, DDR3-1600MHz SDRAM, 1 DIMM</t>
  </si>
  <si>
    <t>DisplayPort-DVI Adapter</t>
  </si>
  <si>
    <t>Standard 255W</t>
  </si>
  <si>
    <t>1 half height PCIe x16
1 half height PCIe x16 (wired x 4)</t>
  </si>
  <si>
    <t>11.4 x 3.7 x 12.3 /</t>
  </si>
  <si>
    <t>19.45" E2014H 70007250
19"       P1914S 70007319
24"       P2414H 70007401
27"       U2713HM 70007166</t>
  </si>
  <si>
    <t>730-8220</t>
  </si>
  <si>
    <t>smo9020sff7p0021</t>
  </si>
  <si>
    <t>8GB 2DIMM NON-ECC,1600MHz DDR3</t>
  </si>
  <si>
    <t>19.45" E2014H 70007288
19"       P1914S 70007105
24"       P2414H 70007384
27"       U2713HM 70007223</t>
  </si>
  <si>
    <t>730-8217</t>
  </si>
  <si>
    <t>smo9020sff7p0022</t>
  </si>
  <si>
    <t>469-4305
469-4306</t>
  </si>
  <si>
    <t>500GB Solid State Hybrid Drive</t>
  </si>
  <si>
    <t>AMD Radeon™ HD 8490, 1GB DDR3, LP, 1 DP 1 DVI, Dell OptiPlex</t>
  </si>
  <si>
    <t>DVI-to-VGA Adapter and DP-to-DVI Adapter</t>
  </si>
  <si>
    <t>8X DVD-RW Drive</t>
  </si>
  <si>
    <t>19.45" E2014H 70007228
19"       P1914S 70007297
24"       P2414H 70007370
27"       U2713HM 70007171</t>
  </si>
  <si>
    <t>730-8218</t>
  </si>
  <si>
    <t>smo9020sff7p0023</t>
  </si>
  <si>
    <t>469-4307</t>
  </si>
  <si>
    <t xml:space="preserve">500GB Solid State Hybrid Drive </t>
  </si>
  <si>
    <t>AMD Radeon™ HD 8570, 1GB DDR3, LP, 1 DP 1 DVI</t>
  </si>
  <si>
    <t>462-4182</t>
  </si>
  <si>
    <t>9020 USFF</t>
  </si>
  <si>
    <t>19.45" E2014H 70007251
19"       P1914S 70007320
24"       P2414H 70007367
27"       U2713HM 70006984</t>
  </si>
  <si>
    <t>462-3769</t>
  </si>
  <si>
    <t>i5-4570S 
(2.90GHz, 6MB) 
4th Gen Haswell</t>
  </si>
  <si>
    <t>320GB 2.5" 7,200 RPM</t>
  </si>
  <si>
    <t>16GB 2 SODIMM slots; Non-ECC dual-channel 1600MHz DDR3/DDR3L SDRAM</t>
  </si>
  <si>
    <t>Integrated Intel® HD Graphics 4600</t>
  </si>
  <si>
    <t>8x Slimline DVD-ROM</t>
  </si>
  <si>
    <t>200W</t>
  </si>
  <si>
    <t>5.25-inch Optical Bay Supported (External)
Mini PCIe connector
2x Serial ATA (SATA)</t>
  </si>
  <si>
    <t>4 External USB 3.0 ports (2 front, 2 rear) and 2 External USB 2.0 ports(rear); 1 RJ-45; 1 VGA; 2 Diplay Port; 1 Serial; 1 Line-in
(stereo/microphone), 2 Line-out (1 front for headphone/1 rear for speaker)</t>
  </si>
  <si>
    <t>7.72 lbs</t>
  </si>
  <si>
    <t>9.32"x9.44"x2.56"</t>
  </si>
  <si>
    <t>19.45" E2014H 70007252
19"       P1914S 70007321
24"       P2414H 70007367
27"       U2713HM 70006983</t>
  </si>
  <si>
    <t>462-3767</t>
  </si>
  <si>
    <t>Tech Data / Dell Line Card - Monitors</t>
  </si>
  <si>
    <t>Touch Display Specs</t>
  </si>
  <si>
    <t>Stand</t>
  </si>
  <si>
    <t>Monitor Lock</t>
  </si>
  <si>
    <t>Speaker  Options</t>
  </si>
  <si>
    <t>`</t>
  </si>
  <si>
    <t>Series</t>
  </si>
  <si>
    <t>Viewable 
Image Size</t>
  </si>
  <si>
    <t>Tech Data SKU</t>
  </si>
  <si>
    <t>Street Price</t>
  </si>
  <si>
    <t>Screen Ratio</t>
  </si>
  <si>
    <t>Panel Type</t>
  </si>
  <si>
    <t>Special Feature</t>
  </si>
  <si>
    <t>Adjustable Stand</t>
  </si>
  <si>
    <t>90° Rotation</t>
  </si>
  <si>
    <t>USB Ports</t>
  </si>
  <si>
    <t>Resolution</t>
  </si>
  <si>
    <t>Response Time</t>
  </si>
  <si>
    <t>Typical Contrast Ratio</t>
  </si>
  <si>
    <t>Color Support</t>
  </si>
  <si>
    <t>Viewing Angle (Vert / Horiz)</t>
  </si>
  <si>
    <t>Color Gamut (CIE 1976)</t>
  </si>
  <si>
    <t>Connectivity</t>
  </si>
  <si>
    <t>Cables Included</t>
  </si>
  <si>
    <t>Touch Technology</t>
  </si>
  <si>
    <t>Touch Method</t>
  </si>
  <si>
    <t>Stylus Dia</t>
  </si>
  <si>
    <t>Touch Capabilities</t>
  </si>
  <si>
    <t>Touch Activation Force</t>
  </si>
  <si>
    <t>Accuracy</t>
  </si>
  <si>
    <t>Touch Glass</t>
  </si>
  <si>
    <t>Touch response time</t>
  </si>
  <si>
    <t>MSA14 Single Monitor Articular Stand
(332-1235)</t>
  </si>
  <si>
    <t>MDS14 Dual Monitor Stand
(332-1236)</t>
  </si>
  <si>
    <t>VESA adapter plate for E-series monitors</t>
  </si>
  <si>
    <t>Dell Premium Keyed Lock 
332-1672</t>
  </si>
  <si>
    <t>Dell AX510PA E Series Flat Panel Stereo Sound Bar with Power Adapter
(313-6413)</t>
  </si>
  <si>
    <t>Dell AC511
(318-2885)</t>
  </si>
  <si>
    <t xml:space="preserve">Dell AX510 UltraSharp and Professional Series Flat Panel Stereo SoundBar (313-6412)
</t>
  </si>
  <si>
    <t>Value Series</t>
  </si>
  <si>
    <t>E1715S</t>
  </si>
  <si>
    <t>17"</t>
  </si>
  <si>
    <t>E1713S
469-3936</t>
  </si>
  <si>
    <t>5:4 Standard</t>
  </si>
  <si>
    <t>TN (Twisted Nematic), anti glare with hard coat 3H</t>
  </si>
  <si>
    <t>Security lock slot (cable lock sold separately)
Anti-theft stand lock slot (to panel)</t>
  </si>
  <si>
    <t>Tilt Only</t>
  </si>
  <si>
    <t>1280 x 1024</t>
  </si>
  <si>
    <t>5ms</t>
  </si>
  <si>
    <t>1000:1</t>
  </si>
  <si>
    <t>16.7M</t>
  </si>
  <si>
    <t>160°/170°</t>
  </si>
  <si>
    <t>VGA, DisplayPort</t>
  </si>
  <si>
    <t>VGA Cable</t>
  </si>
  <si>
    <t>3 YR Advanced Exchange</t>
  </si>
  <si>
    <t>11065017
469-3993</t>
  </si>
  <si>
    <t>11196779
469-4162</t>
  </si>
  <si>
    <t>E1914H</t>
  </si>
  <si>
    <t>18.5"</t>
  </si>
  <si>
    <t>469-4318</t>
  </si>
  <si>
    <t>16:9 Wide</t>
  </si>
  <si>
    <t>TN- Twisted Nematic</t>
  </si>
  <si>
    <t>Security lock slot</t>
  </si>
  <si>
    <t>1368 x 768</t>
  </si>
  <si>
    <t>600:1</t>
  </si>
  <si>
    <t>65°/90°</t>
  </si>
  <si>
    <t>VGA</t>
  </si>
  <si>
    <t>11210293
469-4346</t>
  </si>
  <si>
    <t>E1913</t>
  </si>
  <si>
    <t>19"</t>
  </si>
  <si>
    <t>469-3132</t>
  </si>
  <si>
    <t>16:10 Wide</t>
  </si>
  <si>
    <t>1440 x 900</t>
  </si>
  <si>
    <t>VGA, DVI-D with HDCP</t>
  </si>
  <si>
    <t>10162106
468-7411</t>
  </si>
  <si>
    <t>E1913S</t>
  </si>
  <si>
    <t>Professional 
Series</t>
  </si>
  <si>
    <t>P1913</t>
  </si>
  <si>
    <t>469-3133</t>
  </si>
  <si>
    <t>TN- Twisted Nematic, active matrix - TFT LCD</t>
  </si>
  <si>
    <t>Height adjustable, tilt, pivot, swivel</t>
  </si>
  <si>
    <t>USB 2.0 Hi-Speed Hub (with 1 USB upstream port and 2 USB downstream ports)</t>
  </si>
  <si>
    <t>VGA, DVI-D with HDCP, Display Port 1.2</t>
  </si>
  <si>
    <t>11065016
469-3992</t>
  </si>
  <si>
    <t>10162107
468-7412</t>
  </si>
  <si>
    <t>E2014H</t>
  </si>
  <si>
    <t>19.45"</t>
  </si>
  <si>
    <t>469-4319</t>
  </si>
  <si>
    <t>Security lock slot (cable lock sold separately)
Anti-theft stand lock slot (to panel), Touch OSD controls</t>
  </si>
  <si>
    <t>1600 x 900</t>
  </si>
  <si>
    <t>VGA,DVI-D with HDCP</t>
  </si>
  <si>
    <t>Touch Screen</t>
  </si>
  <si>
    <t>E2014T 
Touch Screen</t>
  </si>
  <si>
    <t>E2014T</t>
  </si>
  <si>
    <t>461-5769</t>
  </si>
  <si>
    <t>TN (Twisted Nematic),
Anti-Glare</t>
  </si>
  <si>
    <t>Tilt only (-5°/ 30°)</t>
  </si>
  <si>
    <t>1600 x 900 at 60 Hz</t>
  </si>
  <si>
    <t>2 ms typical (with overdrive)</t>
  </si>
  <si>
    <t xml:space="preserve">1000:1 (typical)
8M:1 </t>
  </si>
  <si>
    <t>72% (CIE 1976) /
72% (CIE 1931)</t>
  </si>
  <si>
    <t>VGA, DisplayPort 1.2, HDMI, MHL</t>
  </si>
  <si>
    <t>6 Camera  Infrared Optical</t>
  </si>
  <si>
    <t>Finger, thin gloves, Stylus( non transparent or reflective type)</t>
  </si>
  <si>
    <t>9 mm &amp; above</t>
  </si>
  <si>
    <t>5 point touch simultaneously</t>
  </si>
  <si>
    <t>Zero force</t>
  </si>
  <si>
    <t xml:space="preserve"> +/- 1 mm</t>
  </si>
  <si>
    <t>3.0 +0.0/-0.3 mm</t>
  </si>
  <si>
    <t>10 ms</t>
  </si>
  <si>
    <t>P2014H</t>
  </si>
  <si>
    <t>19.5"</t>
  </si>
  <si>
    <t>461-5944</t>
  </si>
  <si>
    <t xml:space="preserve">In-Plane Switching
Anti-Glare </t>
  </si>
  <si>
    <t>Yes (tilt: 5°/21°, Swivel:45°)</t>
  </si>
  <si>
    <t>1600 x 900 at 60Hz</t>
  </si>
  <si>
    <t>8 ms (gray to gray with overdrive)</t>
  </si>
  <si>
    <t>1000:1 (typical)/
 2 Million:1 (DCR)</t>
  </si>
  <si>
    <t>178°/178°</t>
  </si>
  <si>
    <t>83% (CIE 1976) /
72% (CIE 1931)</t>
  </si>
  <si>
    <t xml:space="preserve">VGA, DVI-D (HDCP), DisplayPort(vr 1.2), </t>
  </si>
  <si>
    <t>3Yr PREMIUM PANEL Ltd. Warranty, 3 yr Advanced Exchange</t>
  </si>
  <si>
    <t>P1914S</t>
  </si>
  <si>
    <t>19.67"</t>
  </si>
  <si>
    <t>P1913S
469-3134
461-5855</t>
  </si>
  <si>
    <t>In-plane switching Type,
Anti-Glare</t>
  </si>
  <si>
    <t>1280 x 1024 at 60 Hz</t>
  </si>
  <si>
    <t>8 ms (gray to gray) typical</t>
  </si>
  <si>
    <t>1000:1 (typical)/
Up to 2 Million:1 (DCR)</t>
  </si>
  <si>
    <t>83% (CIE1976) /
72% (CIE1931)</t>
  </si>
  <si>
    <t>P2214H</t>
  </si>
  <si>
    <t>21.5"</t>
  </si>
  <si>
    <t>P2212H
469-4373</t>
  </si>
  <si>
    <t>4 USB 2.0 ports ( 3 downstream ports, 1 upstream port)</t>
  </si>
  <si>
    <t>1920 x 1080</t>
  </si>
  <si>
    <t>8ms</t>
  </si>
  <si>
    <t>1 Digital Visual Interface connectors (DVI-D) with HDCP
1 Video Graphics Array (VGA)
1 DisplayPort (version 1.2a</t>
  </si>
  <si>
    <t>UltraSharp 
Multimedia 
Series</t>
  </si>
  <si>
    <t>UZ2215H</t>
  </si>
  <si>
    <t>IPS (In-Plane Switching), anti glare with hard coat 3H</t>
  </si>
  <si>
    <t>Full HD Webcam 2.0 megapixel &amp; Microphone / integrated  3W x 2 speaker</t>
  </si>
  <si>
    <t>Tilt only</t>
  </si>
  <si>
    <t>E2214H</t>
  </si>
  <si>
    <t>22"</t>
  </si>
  <si>
    <t>E2211H 
E2213H
461-6137</t>
  </si>
  <si>
    <t>Security lock slot (cable lock sold separately)</t>
  </si>
  <si>
    <t>1920 x 1080 at 60 Hz</t>
  </si>
  <si>
    <t>1 Digital Visual Interface connectors (DVI-D) with HDCP
1 Video Graphics Array (VGA)</t>
  </si>
  <si>
    <t>VGA Cable
DVI Cable</t>
  </si>
  <si>
    <t>P2213</t>
  </si>
  <si>
    <t>469-3136</t>
  </si>
  <si>
    <t>Security lock slot, Wall mountable</t>
  </si>
  <si>
    <t>Height adjustable, tilt, swivel</t>
  </si>
  <si>
    <t>1680 x 1050</t>
  </si>
  <si>
    <t>E2314H</t>
  </si>
  <si>
    <t>23"</t>
  </si>
  <si>
    <t>461-6142</t>
  </si>
  <si>
    <t>P2314H</t>
  </si>
  <si>
    <t>P2312H
469-4374</t>
  </si>
  <si>
    <t>UZ2315H</t>
  </si>
  <si>
    <t>2.0 megapixel Camera &amp; Microphone / integrated  3W x 2 speaker</t>
  </si>
  <si>
    <t>3(USB 3.0)</t>
  </si>
  <si>
    <t>178° / 178°</t>
  </si>
  <si>
    <t>VGA, DisplayPort (vr1.2), 2 x HDMI 1.4(MHL 2.0)</t>
  </si>
  <si>
    <t>HDMI (1.8m)
DP to DP (1.8m)
USB 3.0 upstream cable (1.8m)</t>
  </si>
  <si>
    <t>ships with integrated speakers</t>
  </si>
  <si>
    <t>P2314T 
Touch Screen</t>
  </si>
  <si>
    <t>P2314T</t>
  </si>
  <si>
    <t>S2240T
461-5828</t>
  </si>
  <si>
    <t>In-Plane / Plane to Line Switching
Glossy ( &gt;30 gloss units)</t>
  </si>
  <si>
    <t>Tilt adjustable (10°-60°)</t>
  </si>
  <si>
    <t xml:space="preserve"> 2 (USB2.0), 1 (USB3.0)</t>
  </si>
  <si>
    <t>8 ms typical (Gray to Gray)</t>
  </si>
  <si>
    <t>1000:1 (typical)
8 Million: 1 (estimated)</t>
  </si>
  <si>
    <t>VGA,DisplayPort (vr 1.2), HDMI, MHL 2.0</t>
  </si>
  <si>
    <t>Projected capacitive system</t>
  </si>
  <si>
    <t>Finger, thin gloves, stylus (conductive type)</t>
  </si>
  <si>
    <t>9mm &amp; above</t>
  </si>
  <si>
    <t>10 touch points simultaneously</t>
  </si>
  <si>
    <t>Minimum Force</t>
  </si>
  <si>
    <t>+/- 1mm</t>
  </si>
  <si>
    <t>2.4mm</t>
  </si>
  <si>
    <t>&lt;10 ms</t>
  </si>
  <si>
    <t>P2414H</t>
  </si>
  <si>
    <t>23.8"</t>
  </si>
  <si>
    <t>P2412H
469-4375</t>
  </si>
  <si>
    <t>Ultra HD</t>
  </si>
  <si>
    <t>UP2414Q</t>
  </si>
  <si>
    <t>eight-adjustable stand, tilt, swivel, pivot</t>
  </si>
  <si>
    <t>4 USB 3.0 ports - Downstream (4 at the back, 1 with battery charging)
1 USB 3.0 port - Upstream</t>
  </si>
  <si>
    <t>3840 x 21601 at 60 Hz (DP1.2*)
3840 x 21601 at 30 Hz HDMI</t>
  </si>
  <si>
    <t>1000: 1 (typical)
2 Million:1 (Max) (Dynamic Contrast Ratio)</t>
  </si>
  <si>
    <t>1.07 Billion colors (8 Bits +AFRC)</t>
  </si>
  <si>
    <t>(typical): Adobe RGB 99%, sRGB 100%</t>
  </si>
  <si>
    <t>1 HDMI connector
1 Mini DisplayPort
1 DisplayPort (version 1.2a)</t>
  </si>
  <si>
    <t>UltraSharp 
Series</t>
  </si>
  <si>
    <t>U2414H</t>
  </si>
  <si>
    <t>U2313HM
462-3771</t>
  </si>
  <si>
    <t>In-plane switching, anti glare with hard coat 3H</t>
  </si>
  <si>
    <t>Anti-theft stand lock slot (to panel)</t>
  </si>
  <si>
    <t xml:space="preserve">Height-adjustable stand, tilt, pivot, swivel </t>
  </si>
  <si>
    <t>2 HDMI(MHL) connectors
1 Mini DisplayPort
1 DisplayPort (version 1.2a)
1 DisplayPort out (MST)</t>
  </si>
  <si>
    <t>DP cable ( Mini-DP to DP)
USB 3.0 upstream cable (enables the USB port on the monitor)</t>
  </si>
  <si>
    <t>E2414H</t>
  </si>
  <si>
    <t>24"</t>
  </si>
  <si>
    <t>469-4320</t>
  </si>
  <si>
    <t>U2412M</t>
  </si>
  <si>
    <t>U2312HM
469-1137</t>
  </si>
  <si>
    <t>USB 2.0 Hi-Speed Hub (with 1 USB upstream port and 4 USB downstream ports)</t>
  </si>
  <si>
    <t>1920 x 1200</t>
  </si>
  <si>
    <t>VGA, DVI with HDCP, Display Port</t>
  </si>
  <si>
    <t>U2413</t>
  </si>
  <si>
    <t>U2410
469-4030</t>
  </si>
  <si>
    <t>AH In plane switching, 
Anti-Glare</t>
  </si>
  <si>
    <t xml:space="preserve">Premier Color Anti-theft stand lock slot </t>
  </si>
  <si>
    <t>4  (USB 3.0, with 1 power charging port), 6 in 1 (USB 3.0 card reader)</t>
  </si>
  <si>
    <t>6ms</t>
  </si>
  <si>
    <t>8000:1</t>
  </si>
  <si>
    <t>1.07 Billion</t>
  </si>
  <si>
    <t>DVI-D (HDCP), HDMI (vr 1.4), DisplayPort(vr 1.2), Mini Display Port , DisplayPort  out, Audio DC out, Audio out (only supports AX510)</t>
  </si>
  <si>
    <t>P2714H</t>
  </si>
  <si>
    <t>27"</t>
  </si>
  <si>
    <t>469-4376</t>
  </si>
  <si>
    <t>UZ2715H</t>
  </si>
  <si>
    <t>Full HD Webcam (2.0 mega-pixel)
Dual digital microphone (Omni-directional)
Speakers (2 x 5.0W)</t>
  </si>
  <si>
    <t>USB3.0 Hi-Speed Hub (with 1 USB upstream port and 2 USB downstream ports)</t>
  </si>
  <si>
    <t>1 VGA connector
2 HDMI(MHL) connector
1 DisplayPort (version 1.2a)
1 Headphone out/ Microphone-in combo jack</t>
  </si>
  <si>
    <t>HDMI cable
DisplayPort cable
USB 3.0 upstream cable (enables the USB port on the monitor)</t>
  </si>
  <si>
    <t>P2714T 
Touch Screen</t>
  </si>
  <si>
    <t>P2714T</t>
  </si>
  <si>
    <t>461-5829</t>
  </si>
  <si>
    <t>Plane to Line Switching
Glossy ( &gt;30 gloss units)</t>
  </si>
  <si>
    <t>3.1 mm</t>
  </si>
  <si>
    <t>U2713HM</t>
  </si>
  <si>
    <t>469-3852</t>
  </si>
  <si>
    <t>Security lock slot, anti-theft stand lock slot</t>
  </si>
  <si>
    <t xml:space="preserve">USB 3.0 Hi-Speed Hub (with 1 USB upstream port and 4 USB downstream ports)
</t>
  </si>
  <si>
    <t>2560 x 1440</t>
  </si>
  <si>
    <t>U2713H</t>
  </si>
  <si>
    <t>P2815Q</t>
  </si>
  <si>
    <t>28"</t>
  </si>
  <si>
    <t>U2913WM</t>
  </si>
  <si>
    <t>29"</t>
  </si>
  <si>
    <t>468-8866</t>
  </si>
  <si>
    <t>21:9 Wide</t>
  </si>
  <si>
    <t>4 ports</t>
  </si>
  <si>
    <t>2560 x 1080</t>
  </si>
  <si>
    <t>VGA, DVI-D with HDCP, Display Port, HDMI</t>
  </si>
  <si>
    <t>U3014</t>
  </si>
  <si>
    <t>30"</t>
  </si>
  <si>
    <t>U3011
469-3989</t>
  </si>
  <si>
    <t>AH In plane switching, anti glare with hard coat 3H</t>
  </si>
  <si>
    <t>Security port: Anti-theft stand lock slot (to panel), Capacitive touch controls</t>
  </si>
  <si>
    <t>1 USB 2.0 upstream port, 4 USB 2.0 downstream ports, 7 in 1 Media reader</t>
  </si>
  <si>
    <t>2560 x 1600</t>
  </si>
  <si>
    <t>Dual Link DVI-D (HDCP), HDMI (vr 1.4), DisplayPort(vr 1.2), Mini Display Port , DisplayPort  out, Audio DC out, Audio out (only supports AX510)</t>
  </si>
  <si>
    <t>UP3214Q</t>
  </si>
  <si>
    <t>31.5"</t>
  </si>
  <si>
    <t>462-3772</t>
  </si>
  <si>
    <t>IGZO LCD, In-plane switching, anti glare with hard coat 3H</t>
  </si>
  <si>
    <t>4 USB 3.0 ports - Downstream (4 at the back, 1 with battery charging)
1 USB 3.0 port - Upstream
1 Media Card Reader</t>
  </si>
  <si>
    <t>3840 x 2160 at 60 Hz (DP1.2)
3840 x 2160 at 30Hz HDMI</t>
  </si>
  <si>
    <t>1.074 Billion colors (10 Bits)</t>
  </si>
  <si>
    <t>176° / 176°</t>
  </si>
  <si>
    <t>Adobe RGB 99%, sRGB 100%</t>
  </si>
  <si>
    <t>1 HDMI connector, 1 Mini DisplayPort, 1 DisplayPort (version 1.2a)</t>
  </si>
  <si>
    <t>DP cable (Mini-DP to DP)
USB 3.0 upstream cable (enables the USB port on the monitor)</t>
  </si>
  <si>
    <t>Tech Data / Dell Line Card - Workstations</t>
  </si>
  <si>
    <t>Warranty Extensions</t>
  </si>
  <si>
    <t>Graphics Card Options</t>
  </si>
  <si>
    <t>Docking Station</t>
  </si>
  <si>
    <t>Form Factor</t>
  </si>
  <si>
    <t>Display</t>
  </si>
  <si>
    <t>Intel Core Processor</t>
  </si>
  <si>
    <t>Hard Drive (SATA)</t>
  </si>
  <si>
    <t>Included Memory</t>
  </si>
  <si>
    <t>Intel® Core™ vPro™ Enabled</t>
  </si>
  <si>
    <t>BlueTooth</t>
  </si>
  <si>
    <t>Wireless</t>
  </si>
  <si>
    <t>Webcam / Microphone</t>
  </si>
  <si>
    <t>Raid Configuration</t>
  </si>
  <si>
    <t>Storage  Controller</t>
  </si>
  <si>
    <t>Bays</t>
  </si>
  <si>
    <t>4 GB Upgrade</t>
  </si>
  <si>
    <t>8 GB Upgrade</t>
  </si>
  <si>
    <t>Add 3-Years Accidental Damage</t>
  </si>
  <si>
    <t>Upgrade to 5-Years Next Business Day On-Site Service</t>
  </si>
  <si>
    <t>Upgrade to 5-Years Next Business Day On-Site Service + Accidental Damage</t>
  </si>
  <si>
    <t>Upgrade to 3-Years ProSupport Next Business Day On-Site Service</t>
  </si>
  <si>
    <t>Upgrade to 5-Years ProSupport Next Business Day On-Site Service</t>
  </si>
  <si>
    <t>Upgrade to 5-Years ProSupport Next Business Day On-Site Service + Accidental Damage</t>
  </si>
  <si>
    <t>Upgrade to 3-Year 4-Hour ProSupport Non-Mission Critical 7X24</t>
  </si>
  <si>
    <t>AMD FIREPRO V4900 1GB
320-3022
469-4057</t>
  </si>
  <si>
    <t>NVIDIA Quadro 600 1GB
320-1852
469-4058</t>
  </si>
  <si>
    <t>1 GB NVIDIA Quadro K600 Graphic Card
320-9745
469-4186</t>
  </si>
  <si>
    <t>E-Port Docking Station 240W 331-7950</t>
  </si>
  <si>
    <t>SuperSpeed USB 3.0 - 
No Stand
332-0446</t>
  </si>
  <si>
    <t>500GB SATA HD 3.5 342-3006</t>
  </si>
  <si>
    <t>1TB SATA HD 3.5 342-5481</t>
  </si>
  <si>
    <t>3.5IN HD INST KIT PRECISON 342-2819</t>
  </si>
  <si>
    <t>US English (QWERTY) Dell KB212-B QuietKey USB Keyboard Black</t>
  </si>
  <si>
    <t>Dell MS111 USB 3-Button Optical Mouse             (330-9456)</t>
  </si>
  <si>
    <t>Precision</t>
  </si>
  <si>
    <t>T1700 MT</t>
  </si>
  <si>
    <t>19.45" E2014H 70005849
19"       P1914S 70005926
24"       P2414H 70006012
27"       U2713HM 70005989</t>
  </si>
  <si>
    <t>469-4329</t>
  </si>
  <si>
    <t>469-3950</t>
  </si>
  <si>
    <t>4th Gen i5-4570 Processor (QC, 3.20GHz Turbo, 6MB)</t>
  </si>
  <si>
    <t>W7Pro, 64-bit</t>
  </si>
  <si>
    <t>500GB 3.5inch Serial ATA (7200 Rpm)</t>
  </si>
  <si>
    <t xml:space="preserve">4GB (2x2GB) 1600MHz DDR3 Non-ECC
</t>
  </si>
  <si>
    <t>Up to 32GB 1600MHz ECC; up to 16GB 1600MHz non-ECC DDR3 memory; 4 DIMM slots</t>
  </si>
  <si>
    <t>HD Graphics P4600</t>
  </si>
  <si>
    <t>16x DVD+/-RW Drive</t>
  </si>
  <si>
    <t>3 Year Basic Limited Warranty and 3 Year NBD On-Site Service</t>
  </si>
  <si>
    <t>290W</t>
  </si>
  <si>
    <t>Sold Separately</t>
  </si>
  <si>
    <t>2 internal 3.5" bays; two external 5.25" optical bays</t>
  </si>
  <si>
    <t>One PCIe x16 Gen 3; one PCIe x16 Gen 2 wired x4;
one PCIe x1; One PCI 32bit/33MHz</t>
  </si>
  <si>
    <t>FRONT:
2 - USB 2.0
2 - USB 3.0
1 - Microphone
1 - Headphone
INTERNAL:
1 - USB 2.0
2 - SATA 6.0Gb/s
2 - SATA 3.0Gb/s
REAR:
4 - USB 2.0
2 - USB 3.0
2 - PS2
2 - DisplayPort
1 - VGA
1 - RJ45
1 - Serial
1 - Audio line-in / microphone
1 - Audio line-out</t>
  </si>
  <si>
    <t>HxWxD: 14.17" x 6.89" x 17.13"</t>
  </si>
  <si>
    <t>10918037 
SNPVT8FPC/4G</t>
  </si>
  <si>
    <t>11083833
469-4057</t>
  </si>
  <si>
    <t>11083835
469-4058</t>
  </si>
  <si>
    <t>11148412
469-4186</t>
  </si>
  <si>
    <t>11148415 (must add installation kit 11148410)</t>
  </si>
  <si>
    <t>11148409 
469-4183 
(must add installation kit 11148410)</t>
  </si>
  <si>
    <t>19.45" E2014H 70006757
19"       P1914S 70006800
24"       P2414H 70006739
27"       U2713HM 70006705</t>
  </si>
  <si>
    <t>462-3241</t>
  </si>
  <si>
    <t>Intel Core i3-4130</t>
  </si>
  <si>
    <t>KB212 Keyboard and Optical Mouse Included</t>
  </si>
  <si>
    <t>19.45" E2014H 70005855
19"       P1914S 70005899
24"       P2414H 70006018
27"       U2713HM 70005938</t>
  </si>
  <si>
    <t>469-4331</t>
  </si>
  <si>
    <t>469-3189
469-3952</t>
  </si>
  <si>
    <t>Xeon® Processor E3-1220 v3 (QC, 3.10GHz Turbo, 8MB)</t>
  </si>
  <si>
    <t xml:space="preserve">8GB (2x4GB) 1600MHz DDR3 Non-ECC
</t>
  </si>
  <si>
    <t>1 GB AMD FirePro™ V4900 (2DP &amp; 1DVI-I) (2DP-DVI &amp; 1DVI-VGA adapter)</t>
  </si>
  <si>
    <t>Microsoft® Office 2013 Trial MUI</t>
  </si>
  <si>
    <t>19.45" E2014H 7000
19"       P1914S 7000
24"       P2414H 7000
27"       U2713HM 7000</t>
  </si>
  <si>
    <t>998-BBEE</t>
  </si>
  <si>
    <t>4th Gen Intel® Core™ I7-4770 Processor (Quad Core HT, 3.40GHz Turbo, 8MB, w/ HD Graphics 4600)</t>
  </si>
  <si>
    <t>1TB 3.5inch Serial ATA (7200 Rpm)</t>
  </si>
  <si>
    <t>1 GB NVIDIA® Quadro® K600 (1DP &amp; 1DVI-I) (1DP-DVI &amp; 1DVI-VGA adapter)</t>
  </si>
  <si>
    <t>US English (QWERTY) Dell KB212-B QuietKey USB Keyboard BlackDell Optical (Not Wireless), Scroll USB (3 buttons scroll) Black Mouse</t>
  </si>
  <si>
    <t>20.4 lbs</t>
  </si>
  <si>
    <t>998-BBED</t>
  </si>
  <si>
    <t xml:space="preserve">16GB (2x8GB) 1600MHz DDR3 ECC UDIMM 
</t>
  </si>
  <si>
    <t>US English (QWERTY) Dell KB212-B QuietKey USB Keyboard Black.Dell Optical (Not Wireless), Scroll USB (3 buttons scroll) Black Mouse</t>
  </si>
  <si>
    <t>T3610</t>
  </si>
  <si>
    <t>19.45" E2014H 70006760
19"       P1914S 70006803
24"       P2414H 70006693
27"       U2713HM 70006708</t>
  </si>
  <si>
    <t>462-3482</t>
  </si>
  <si>
    <t>Intel® Xeon® Processor E5-1607 v2 (Quad Core, 3.0 GHz Turbo, 10 MB)</t>
  </si>
  <si>
    <t>Windows 7 Professional English 64bit (Includes Windows 8 Pro license)</t>
  </si>
  <si>
    <t>Up to 128GB 1600MHz non-ECC DDR3 memory; 8 DIMM slots</t>
  </si>
  <si>
    <t>512MB NVIDIA® Quadro® NVS 310 (2DP) (2DP-DVI adapter)</t>
  </si>
  <si>
    <t>Bays: One external slimline optical bay; Two internal 3.5"
hard drive bays; one external 5.25" bay;</t>
  </si>
  <si>
    <t>Slots (five full length, one half length): Two PCIe x16 Gen 3;
one PCIe x16 Gen 3 wired x8 (half length); one PCIe x4 Gen
2; one PCIe x1 Gen 2; One PCI 32bit/33MHz</t>
  </si>
  <si>
    <t>Front: 3 - USB 2.0, 1- USB3.0, 1-Microphone, 1-Headphone 
Internal: 3-USB 2.0, 2-SATA 6.0GB/s, 2-SATA 3.0GB/s, 2-SATA 3.0GB/s (for optical drive(s))
Rear: 3-USB 2.0, 3-USB 3.0, 2-PS2, 1-Serial, 1-RJ45</t>
  </si>
  <si>
    <t>Microsoft® Office Trial MUI</t>
  </si>
  <si>
    <t>16.3" x 6.79" x 18.54"</t>
  </si>
  <si>
    <t>11221449
AD3YRFPWSH</t>
  </si>
  <si>
    <t>11221447
NBD5YRFPWSH</t>
  </si>
  <si>
    <t>11221452
NBDAD5YRFPWSH</t>
  </si>
  <si>
    <t>11221448
PS3YRFPWSH</t>
  </si>
  <si>
    <t>11221450
PS5YRFPWSH</t>
  </si>
  <si>
    <t>11221451
PSAD5YRFPWSH</t>
  </si>
  <si>
    <t>11221453
PS4H3YFPWSH</t>
  </si>
  <si>
    <t>19.45" E2014H 70006759
19"       P1914S 70006802
24"       P2414H 70006692
27"       U2713HM 70006707</t>
  </si>
  <si>
    <t>462-3475</t>
  </si>
  <si>
    <t>Intel® Xeon® Processor E5-1620 v2 (Quad Core HT, 3.7 GHz Turbo, 10 MB)</t>
  </si>
  <si>
    <t>Intel vPro™ Technology’s Advanced Management Features</t>
  </si>
  <si>
    <t>19.45" E2014H 70006763
19"       P1914S 70006740
24"       P2414H 70006696
27"       U2713HM 70006711</t>
  </si>
  <si>
    <t>462-3485</t>
  </si>
  <si>
    <t>19.45" E2014H 70006767
19"       P1914S 70006804
24"       P2414H 70006694
27"       U2713HM 70006709</t>
  </si>
  <si>
    <t>462-3483</t>
  </si>
  <si>
    <t>2 GB NVIDIA Quadro K2000 (2DP &amp; 1DVI-I) (2DP-DVI &amp; 1DVI-VGA adapter)</t>
  </si>
  <si>
    <t>T5610 MT</t>
  </si>
  <si>
    <t>19.45" E2014H 70006754
19"       P1914S 70006797
24"       P2414H 70006736
27"       U2713HM 70006725</t>
  </si>
  <si>
    <t>462-1200</t>
  </si>
  <si>
    <t>Intel® Xeon® Processor E5-2620 v2 (Six Core HT, 2.1GHz Turbo, 15 MB)</t>
  </si>
  <si>
    <t>500GB 3.5inch Serial ATA (7.200 Rpm) Hard Drive</t>
  </si>
  <si>
    <t>8GB (2x4GB) 1866MHz DDR3 ECC RDIMM</t>
  </si>
  <si>
    <t>128GB (4 slots per processor)</t>
  </si>
  <si>
    <t>3 GB NVIDIA Quadro K4000 (2DP &amp; 1DVI-I) (2DP-DVI &amp; 1DVI-VGA adapter)</t>
  </si>
  <si>
    <t>3 Year Basic Hardware Service with 3 Year NBD Onsite Service after Remote Diagnosis</t>
  </si>
  <si>
    <t>Dell USB Keyboard, Dell USB Optical Mouse</t>
  </si>
  <si>
    <t>Intel AHCI 6Gb/s SATA controller with six ports (two 6Gb/s, two 3Gb/s, two reserved for optical drives) supports software RAID 0, 1, 5, 10</t>
  </si>
  <si>
    <t>Bays: One external slimline optical bay; Two internal 3.5" hard drive bays; one external 5.25" bay;</t>
  </si>
  <si>
    <t>Slots: Two PCIe x16 Gen 3; one PCIe x16 Gen 3 wired x8 (half length); one PCIe x16 Gen 2 wired x4; one PCIe x1 Gen 2; One PCI 32bit/33MHz (five full length, one half length):</t>
  </si>
  <si>
    <t>Front 
3 - USB 2.0
1 - USB 3.0
1 - Microphone
1 - Headphone
Internal
3 - USB 2.0
2 - SATA 6.0Gb/s
Rear
5 - USB 2.0
1 - USB 3.0
2 - PS2
1 - Serial
1 - RJ45
1 - 1394a (optional)</t>
  </si>
  <si>
    <t>16.30" x 6.79" x 18.54</t>
  </si>
  <si>
    <t>19.45" E2014H 70006780
19"       P1914S 70006796
24"       P2414H 70006735
27"       U2713HM 70006724</t>
  </si>
  <si>
    <t>462-1198</t>
  </si>
  <si>
    <t>One (1) Intel® Xeon® Processor E5-2609 v2 (Four Core HT, 2.5GHz, 10 MB)</t>
  </si>
  <si>
    <t xml:space="preserve">500GB 3.5inch Serial ATA (7.200 Rpm) </t>
  </si>
  <si>
    <t>16.0GB, DDR3-1866MHz SDRAM, 4 DIMMS</t>
  </si>
  <si>
    <t>Intel vPro™ Technology’s Advanced Management Feature</t>
  </si>
  <si>
    <t>One external slimline optical bay; Two internal 3.5" hard drive bays; one external 5.25" bay</t>
  </si>
  <si>
    <t xml:space="preserve">I/O Ports
Front 
3 - USB 2.0
1 - USB 3.0
1 - Microphone
1 - Headphone
Internal 
3 - USB 2.0
2 - SATA 6.0Gb/s
2 - SATA 3.0Gb/s
2 - SATA 3.0Gb/s (for optical drive(s))
Rear
3 - USB 2.0
3 - USB 3.0
2 - PS2
1 - Serial
1 - RJ45
1 - 1394a (optional via add-in card)
</t>
  </si>
  <si>
    <t>T7610 MT</t>
  </si>
  <si>
    <t>19.45" E2014H 70006755
19"       P1914S 70006798
24"       P2414H 70006737
27"       U2713HM 70006726</t>
  </si>
  <si>
    <t>462-1209</t>
  </si>
  <si>
    <t xml:space="preserve">Intel® Xeon® Processor E5-2620 v2 (Six Core HT, 2.1GHz Turbo, 15 MB)   E52620 </t>
  </si>
  <si>
    <t>16GB (4x4GB) 1866MHz DDR3 ECC RDIMM</t>
  </si>
  <si>
    <t xml:space="preserve">Bays: One external slimline optical bay; One external 5.25" bay
Four 3.5" or eight 2.5" front accessible hard drive bays (four in external 5.25" bay)
</t>
  </si>
  <si>
    <t xml:space="preserve">Slots: Two PCIe x16 Gen 3; two additional PCIex16 Gen 3 (requires second processor option); one PCIe x16 Gen3 wired x4; one PCIe x16 Gen 2 wired x4; One PCI 32bit/33MHz (all full length):
</t>
  </si>
  <si>
    <t>I/O Ports
Front 
3 - USB 2.0
1 - USB 3.0
1 - Microphone
1 - Headphone
Internal 
3 - USB 2.0
8 - SATA/SAS 6Gb/s
2 - SATA 6Gb/s (for optical drive(s))
Rear
3 - USB 2.0
3 - USB 3.0
2 - PS2
1 - Serial
2 - RJ45
1 - 1394a 400 (optional via add-in card</t>
  </si>
  <si>
    <t>16.95" x 8.50" x 20.67"</t>
  </si>
  <si>
    <t>462-1212</t>
  </si>
  <si>
    <t>Intel® Xeon® Processor E5-2630 v2 (Six Core HT, 2.6GHz Turbo, 15 MB)</t>
  </si>
  <si>
    <t>32GB (4x8GB) 1866MHz DDR3 ECC RDIMM</t>
  </si>
  <si>
    <t>M2800</t>
  </si>
  <si>
    <t>Mobile Workstation</t>
  </si>
  <si>
    <t>15.6inch UltraSharp FHD(1920x1080) Wide View Anti-Glare LED-backlit with Premium Panel Guarantee</t>
  </si>
  <si>
    <t>462-4993</t>
  </si>
  <si>
    <t>i5-4200M Processor (Dual Core 2.50GHz, 3.10GHz Turbo, 3MB 37W, w/HD Graphics 4600)</t>
  </si>
  <si>
    <t>500GB 2.5in. Solid State Hybrid Drive</t>
  </si>
  <si>
    <t xml:space="preserve">8GB (2x4GB) 1600MHz DDR3L </t>
  </si>
  <si>
    <t>16GB 2 DIMM</t>
  </si>
  <si>
    <t>AMD FirePro W4170M with 2GB GDDR5 memory</t>
  </si>
  <si>
    <t>Intel® Advanced -N 6235 802.11AGN 
Dual Band Wi-Fi</t>
  </si>
  <si>
    <t>DVDRW</t>
  </si>
  <si>
    <t>6-cell (60Wh) Lithium Ion battery with ExpressCharge™</t>
  </si>
  <si>
    <t>LCD Bezel Camera with mic</t>
  </si>
  <si>
    <t>130W AC Adapter, 3-pin</t>
  </si>
  <si>
    <t>Internal English Dual Pointing Keyboard</t>
  </si>
  <si>
    <t>1 full (WWAN) and two half (WLAN, DDPE1) card slots</t>
  </si>
  <si>
    <t>Stereo global headset jack, Memory card reader, Docking connector, VGA, HDMI, USB3.0 (4)
Network connector (RJ-45), SIM card connector, SmartCard/ExpressCard Palmrest</t>
  </si>
  <si>
    <t>Microsoft® Office 2013 Trial MUI, ADOBE READER 11</t>
  </si>
  <si>
    <t>5.64 lbs</t>
  </si>
  <si>
    <t>14.92" x 9.86" x 1.31"</t>
  </si>
  <si>
    <t>462-5000</t>
  </si>
  <si>
    <t>Intel® Core™ i7-4610M Processor (Dual Core 3.00GHz, 3.70GHz Turbo, 4MB 37W, w/HD Graphics 4600)</t>
  </si>
  <si>
    <t>Intel Dual Band Wireless-AC 7260 802.11ac/a/b/g/n 2x2</t>
  </si>
  <si>
    <t>462-5001</t>
  </si>
  <si>
    <t>Intel® Core™ i7-4810MQ Processor (Quad Core 2.80GHz, 3.80GHz Turbo, 6MB 47W, w/HD Graphics 4600)</t>
  </si>
  <si>
    <t>1TB 5400RPM Hybrid 2.5in, SATA3 with 8GB SSD Flash Hard Drive</t>
  </si>
  <si>
    <t>9-cell (97Wh) Lithium Ion battery with ExpressCharge™</t>
  </si>
  <si>
    <t>462-5002</t>
  </si>
  <si>
    <t>128GB Solid Hard Drive</t>
  </si>
  <si>
    <t>M3800 Touch</t>
  </si>
  <si>
    <t>15.6" UltraSharp™ FHD Touch(1920x1080) Wide View LED-backlit with Premium Panel Guarantee</t>
  </si>
  <si>
    <t>462-3487</t>
  </si>
  <si>
    <t>i7-4702HQ (Quad Core 2.20GHz, 3.2GHz Turbo, 6MB 37W, w/HD Graphics 4600)</t>
  </si>
  <si>
    <t>Windows 7 Professional, English, 64-bit (includes Windows 8.1 Pro 64bit License)</t>
  </si>
  <si>
    <t>500GB 2.5” Solid State Hybrid Drive</t>
  </si>
  <si>
    <t>8GB (1x8GB) 1600MHz DDR3</t>
  </si>
  <si>
    <t>2 DIMM slots: up to 16GB 1600MHz DDR3L</t>
  </si>
  <si>
    <t>Nvidia® Quadro® K1100M, w/ 2GB GDDR5</t>
  </si>
  <si>
    <t>Intel® Dual Band Wireless-AC 7260 + Bluetooth 4.0 &amp; Intel WIDI Drivers</t>
  </si>
  <si>
    <t>6-cell, 61Whr primary battery</t>
  </si>
  <si>
    <t>Integrated, light sensitive HD video webcam with Dell Webcam Central software standard.  Dual integrated high quality speakers and dual integrated noise cancelling digital array microphones standard</t>
  </si>
  <si>
    <t>130W</t>
  </si>
  <si>
    <t>Backlit full size keyboard; Gesture enabled multi-touch touchpad with two buttons</t>
  </si>
  <si>
    <t>Support for two storage devices: one 2.5" drive and one solid state NGFF (Next Generation Form Factor) drive; Dell Fast Response Free Fall Sensor standard</t>
  </si>
  <si>
    <t>1 half mini and 1 NGFF (Next Generation Form Factor) full slot</t>
  </si>
  <si>
    <t>1 -HDMI, 1 -3-in-1 media card reader, 1 -mini DisplayPort (mDP), 1 -USB 2.0 with PowerShare, 3 -USB 3.0 with PowerShare, 1 -Headset (combined microphone/headphone)
USB to Ethernet adapter included</t>
  </si>
  <si>
    <t>4.15 lbs</t>
  </si>
  <si>
    <t>0.31"-0.71" (front to back) x 14.65" x 10.00"</t>
  </si>
  <si>
    <t>SNPN2M64C/8G 
DDR3L 1600MHz</t>
  </si>
  <si>
    <t>11046835
AD3YRMPWS</t>
  </si>
  <si>
    <t>11046832
NBD5YRMPWS</t>
  </si>
  <si>
    <t>11046838
NBDAD5YRMPWS</t>
  </si>
  <si>
    <t>11046834
PS3YRMPWS</t>
  </si>
  <si>
    <t>11046836
PS5YRMPWS</t>
  </si>
  <si>
    <t>11046837
PSAD5YRMPWS</t>
  </si>
  <si>
    <t>15.6" UltraSharp™ IGZO QHD+ Touch(3200x1800) Wide View LED-backlit with Premium Panel Guarantee</t>
  </si>
  <si>
    <t>462-3488</t>
  </si>
  <si>
    <t>256GB Solid State Drive Full Mini Card + Additional 2.5 inch 500GB Solid State Hybrid Drive</t>
  </si>
  <si>
    <t>16GB (2x8GB) 1600MHz DDR3</t>
  </si>
  <si>
    <t>462-3490</t>
  </si>
  <si>
    <t>512GB Solid State Drive Full Mini Card</t>
  </si>
  <si>
    <t>M4800</t>
  </si>
  <si>
    <t>15.6" FHD 
(1920x1080)</t>
  </si>
  <si>
    <t>730-7574</t>
  </si>
  <si>
    <t>884116131434</t>
  </si>
  <si>
    <t>Intel® Core™ i7-4800MQ processor (Quad Core 2.70GHz, 3.7GHz Turbo, 6MB 47W, w/HD Graphics 4600)</t>
  </si>
  <si>
    <t>Windows 7 Professional 64bit (Includes Windows 8 Pro license and media)</t>
  </si>
  <si>
    <t>500GB 2.5" Solid State Hybrid Drive</t>
  </si>
  <si>
    <t xml:space="preserve">8GB (2x4GB) 
1600MHz DDR3L
</t>
  </si>
  <si>
    <t>4 DIMM slots: up to 32GB 1600MHz DDR3L SDRAM; Or up to 16GB 1866MHz DDR3L SDRAM</t>
  </si>
  <si>
    <t>AMD FirePro M5100 w/2GB GDDR5</t>
  </si>
  <si>
    <t>Intel® Dual Band Wireless-AC 7260 802.11ac/a/b/g/n 2x2 Half Mini Card + Bluetooth 4.0</t>
  </si>
  <si>
    <t>8X DVD+/-RW Drive Slot Load</t>
  </si>
  <si>
    <t>Bezel camera/ microphone HD+/FHD</t>
  </si>
  <si>
    <t xml:space="preserve">3 Year ProSupport Service with 3 Year NBD Onsite Service after Remote Diagnosis </t>
  </si>
  <si>
    <t>180W 3P, A/C Adapter</t>
  </si>
  <si>
    <t>Internal English Dual Pointing Backlit Keyboard</t>
  </si>
  <si>
    <t>1 Full and 2 Half Mini Card Slots</t>
  </si>
  <si>
    <t>Network connector (RJ-45), USB (5) – (4) USB 3.0, 1 w/ Powershare, (1) USB 2.0/eSATA combo, Stereo headphone/Microphone jacks, Memory card reader, 54 mm ExpressCard, Docking Connector, VGA, DP 1.2, HDMI 1.4, SmartCard Reader</t>
  </si>
  <si>
    <t>6.35 lbs</t>
  </si>
  <si>
    <t>14.80" x 10.08" x 1.29-1.37"</t>
  </si>
  <si>
    <t>11148414
469-4221</t>
  </si>
  <si>
    <t>730-7575</t>
  </si>
  <si>
    <t>884116131441</t>
  </si>
  <si>
    <t>462-3765</t>
  </si>
  <si>
    <t>256GB 2.5" Serial ATA Solid State Drive</t>
  </si>
  <si>
    <t>Nvidia® Quadro® K1100M w/2GB GDDR5</t>
  </si>
  <si>
    <t xml:space="preserve">Internal English Dual Pointing Keyboard </t>
  </si>
  <si>
    <t>15.6" QHD+
(3200x1800)</t>
  </si>
  <si>
    <t>750GB 2.5" 7200rpm SATA6Gb/s</t>
  </si>
  <si>
    <t>NVIDIA Quadro K2100M with 2GB GDDR5</t>
  </si>
  <si>
    <t>Dell Wireless 1601 2x2 802.11n+BT+60GHz (WiGig)</t>
  </si>
  <si>
    <t>Integrated HD video webcam and noise reducing array microphones</t>
  </si>
  <si>
    <t>462-3766</t>
  </si>
  <si>
    <t>469-4277</t>
  </si>
  <si>
    <t>Intel® Core™ i7-4900MQ Processor 
(8M Cache, up to 3.80 GHz)</t>
  </si>
  <si>
    <t>256GB 2.5" (SATA3) Mobility Solid State Drive</t>
  </si>
  <si>
    <t xml:space="preserve">16GB (2x8GB) 1600MHz DDR3 Non-ECC
</t>
  </si>
  <si>
    <t>M6800</t>
  </si>
  <si>
    <t xml:space="preserve">17.3" UltraSharp FHD(1920x1080) Wide View Anti-Glare LED-backlit </t>
  </si>
  <si>
    <t>462-3601</t>
  </si>
  <si>
    <t>500GB 2.5"Solid State Hybrid Drive</t>
  </si>
  <si>
    <t>4 DIMM slots: up to 32GB 1600MHz DDR3 SDRAM</t>
  </si>
  <si>
    <t>AMD FirePro M6100 w/2GB GDDR5</t>
  </si>
  <si>
    <t xml:space="preserve">Dell Wireless 1550 2X2 802.11ac + Bluetooth 4.0 </t>
  </si>
  <si>
    <t>240W</t>
  </si>
  <si>
    <t>Backlit Dual Pointing Keyboard</t>
  </si>
  <si>
    <t>2 Full and 2 Half Mini Card Slots</t>
  </si>
  <si>
    <t>Network connector (RJ-45), USB (5) – (4) USB 3.0, 1 w/ Powershare, (1) USB 2.0/eSATA combo, Stereo headphone/Microphone jacks, Memory card reader, 54 mm ExpressCard, Docking Connector, VGA, DP 1.2, HDMI 1.4</t>
  </si>
  <si>
    <t>7.86 lbs</t>
  </si>
  <si>
    <t>16.41" x 10.65" x 1.4-1.59"</t>
  </si>
  <si>
    <t>730-8377</t>
  </si>
  <si>
    <t>1TB Hybrid 2.5in, SATA3 with 8GB SSD Flash / Additional 2.5" 500GB Solid State Hybrid Drive</t>
  </si>
  <si>
    <t xml:space="preserve">16GB (4x4GB) DDR3L SDRAM at 1600MHz
</t>
  </si>
  <si>
    <t>Nvidia® Quadro® K3100M w/4GB GDDR5</t>
  </si>
  <si>
    <t>No RAID</t>
  </si>
  <si>
    <r>
      <t xml:space="preserve">Network connector (RJ-45), USB (5) – (4) USB 3.0, 1 w/ Powershare, (1) USB 2.0/eSATA combo, Stereo headphone/Microphone jacks, Memory card reader, 54 mm ExpressCard, Docking Connector, VGA, DP 1.2, HDMI 1.4, Smart Card Reader (Contact Only Smart Card Reader) and </t>
    </r>
    <r>
      <rPr>
        <b/>
        <sz val="11"/>
        <color theme="1"/>
        <rFont val="Arial"/>
        <family val="2"/>
      </rPr>
      <t>No</t>
    </r>
    <r>
      <rPr>
        <sz val="11"/>
        <color theme="1"/>
        <rFont val="Arial"/>
        <family val="2"/>
      </rPr>
      <t xml:space="preserve"> Fingerprint Reader </t>
    </r>
  </si>
  <si>
    <t>T1700 SFF</t>
  </si>
  <si>
    <t>19.45" E2014H 70006758
19"       P1914S 70006801
24"       P2414H 70006691
27"       U2713HM 70006706</t>
  </si>
  <si>
    <t>462-3301</t>
  </si>
  <si>
    <t>4th Gen Intel® Core™ I3-4130 Processor (Dual Core, 3.40GHz 3MB)</t>
  </si>
  <si>
    <t>4GB (2x2GB) 1600MHz DDR3 ECC UDIMM</t>
  </si>
  <si>
    <t>Integrated HD Graphics 4400</t>
  </si>
  <si>
    <t>8x Slimline DVD ROM Drive</t>
  </si>
  <si>
    <t>255W</t>
  </si>
  <si>
    <t>Intel Rapid Storage Technology supporting SATA 6Gb/s and host based RAID 0/1/5/10</t>
  </si>
  <si>
    <t>1 internal 3.5" bay (supports one 3.5" or two 2.5"
drives); 1 external slimline optical bay</t>
  </si>
  <si>
    <t>One PCIe x16 Gen 3; one PCIe x4 (open ended) wired x4</t>
  </si>
  <si>
    <t>FRONT:
2 - USB 2.0
2 - USB 3.0
1 - Microphone
1 - Headphone
INTERNAL:
2 - SATA 6.0Gb/s
2 - SATA 3.0Gb/s
REAR:
4 - USB 2.0
2 - USB 3.0
2 - PS2
2 - DisplayPort
1 - VGA
1 - RJ45
1 - Serial
1 - Audio line-in / microphone
1 - Audio line-out</t>
  </si>
  <si>
    <t>11.42" x 3.65" x 12.28"</t>
  </si>
  <si>
    <t>998-BBEH</t>
  </si>
  <si>
    <t>Intel® Xeon® Processor E3-1225 v3 (Quad Core, 3.20GHz Turbo, 8MB, w/ HD Graphics P4600)</t>
  </si>
  <si>
    <t>8GB (2x4GB) 1600MHz DDR3 ECC UDIMM</t>
  </si>
  <si>
    <t>1 GB NVIDIA Quadro K600 (1DP &amp; 1DVI-I) (1DP-DVI &amp; 1DVI-VGA adapter)</t>
  </si>
  <si>
    <t>US English (QWERTY) Dell KB212-B QuietKey USB Keyboard Black. Dell Optical (Not Wireless), Scroll USB (3 buttons scroll) Black Mouse</t>
  </si>
  <si>
    <t>Tech Data / Dell Line Card - PowerEdge Servers</t>
  </si>
  <si>
    <t>Warranty Options                                                                                     Warranty Options</t>
  </si>
  <si>
    <t>Configure to Order Contact:  Ryan_Svor@dell.com</t>
  </si>
  <si>
    <t>Operating System</t>
  </si>
  <si>
    <t>Ships With Hard Drives (2.5" Hot-Swap)</t>
  </si>
  <si>
    <t>Ships With Memory</t>
  </si>
  <si>
    <t xml:space="preserve">Max Memory </t>
  </si>
  <si>
    <t>Network Adapter</t>
  </si>
  <si>
    <t>Supported RAID Level</t>
  </si>
  <si>
    <t>Installed RAID Level</t>
  </si>
  <si>
    <t>RAID Controller</t>
  </si>
  <si>
    <t>System Management</t>
  </si>
  <si>
    <t>Rails</t>
  </si>
  <si>
    <t>Power Cord</t>
  </si>
  <si>
    <t>Security Bezel Included</t>
  </si>
  <si>
    <t>Ships With Warranty</t>
  </si>
  <si>
    <t xml:space="preserve">Upgrade to 3YR NBD OSS+ProSupport Non-Mission Critical: 7x24 HW/SW </t>
  </si>
  <si>
    <t>Upgrade to 3 Year 4HR Response Onsite + ProSupport Non-Mission Critical: 7x24</t>
  </si>
  <si>
    <t>Upgrade to 3 Year 4HR Response Onsite + ProSupport Mission Critical: 7x24</t>
  </si>
  <si>
    <t>3 Year Keep Your Hard Drive Service</t>
  </si>
  <si>
    <t>300GB 10K RPM SAS 6GBPS 2.5IN HPLUG</t>
  </si>
  <si>
    <t>500GB 7.2K RPM SATA 2.5IN HPLUG</t>
  </si>
  <si>
    <t>600GB 10K RPM SAS 6GBPS 2.5IN HPLUG</t>
  </si>
  <si>
    <t>300GB 15K RPM SAS 6GBPS 2.5IN HPLUG</t>
  </si>
  <si>
    <t>146GB 15K RPM SCSI 6GBPS 2.5IN HPLUG</t>
  </si>
  <si>
    <t>1TB 7.2K RPM SATA 3GBPS 2.5IN HPLUG</t>
  </si>
  <si>
    <t>4GB 2RX8 RDIMM 1333MHZ LV (SNP9J5WFC/4G)</t>
  </si>
  <si>
    <t>8GB 2RX4 RDIMM 1333MHZ LV (SNPP9RN2C/8G)</t>
  </si>
  <si>
    <t>2nd Processor Upgrade</t>
  </si>
  <si>
    <t>PowerEdge</t>
  </si>
  <si>
    <t>T20</t>
  </si>
  <si>
    <t>11262194</t>
  </si>
  <si>
    <t>462-0992</t>
  </si>
  <si>
    <t>1x Intel Pentium Processor G3220,3.0GHz, 3M Cache, 2C, no turbo, 65W</t>
  </si>
  <si>
    <t>Diskless</t>
  </si>
  <si>
    <t>Up to 4 3.5” cabled SATA drives
Or, up to two 2.5” + four 3.5” cabled SATA</t>
  </si>
  <si>
    <t>4GB (1x4G) 1600Mhz Single Rank x4 Data Width UDIMM LowVolt</t>
  </si>
  <si>
    <t>Up to 32GB (4 DIMM Slots)
2GB/4GB/8GB 1600MHz Unbuffered with ECC only</t>
  </si>
  <si>
    <t xml:space="preserve">Intel 82579 Gigabit Ethernet LAN 10/100
</t>
  </si>
  <si>
    <t>Software RAID</t>
  </si>
  <si>
    <t>Diskless Configuration (No RAID, No Controller)</t>
  </si>
  <si>
    <t>Single 290W Cabled Power Supply</t>
  </si>
  <si>
    <t>3 PCIe slots:
One x16 slots (x16, Gen 3) One x16 slots (x4, Gen 2) One x1 slot (x1, Gen2)
1 PCI slots</t>
  </si>
  <si>
    <t>5.25-inch Slim Optical Bay
Support 4x SATA Hard Drive ( 4x 2.5”/ 3.5”)
Support Max 6 Hard Drive (2 x 2.5” + 4 x 2.5/3.5’ ) with optional controller card</t>
  </si>
  <si>
    <t>12 USB (four USB 3.0) ports</t>
  </si>
  <si>
    <t>6.89" x 14.17" x 17.16"</t>
  </si>
  <si>
    <t>1Yr Basic Hardware Warranty Repair: 5x10 HW-Only, 5x10 NBD Parts</t>
  </si>
  <si>
    <t>NBD3YRT20</t>
  </si>
  <si>
    <t>NBDPS3YRT20</t>
  </si>
  <si>
    <t>11262193</t>
  </si>
  <si>
    <t>462-0991</t>
  </si>
  <si>
    <t>1x 500GB 7.2K SATA 3.5" Cabled Entry Hard Drive</t>
  </si>
  <si>
    <t xml:space="preserve">Intel Rapid Storage Controller 12.0 supporting SATA 6Gb/s (2 ports-SATA0, SATA1)
SATA 3Gb/s (2 ports+ SATA2, SATA3)
4x SATA connectors (for Hard Drives and Optical) </t>
  </si>
  <si>
    <t>11262195</t>
  </si>
  <si>
    <t>462-0993</t>
  </si>
  <si>
    <t>1x Intel Xeon® Processor E3-1225 v3, 3.2GHz, 8M Cache,
4C/4T, turbo, 84W</t>
  </si>
  <si>
    <t>1x 1TB 7.2K SATA 3.5" Cabled Entry Hard Drive</t>
  </si>
  <si>
    <t>Intel AMT 9.0 (Only on Xeon CPU)</t>
  </si>
  <si>
    <t>R420</t>
  </si>
  <si>
    <t>Rack   1U/2-way</t>
  </si>
  <si>
    <t>469-3779</t>
  </si>
  <si>
    <t xml:space="preserve">1 x Xeon E5-2407 2.20GHz, 10M Cache, 6.4GT/s QPI, No Turbo, 4C, 80W 
</t>
  </si>
  <si>
    <t xml:space="preserve">2 x 500GB
7.2K RPM SATA
</t>
  </si>
  <si>
    <t xml:space="preserve">2.5" Chassis with up to 8 Hot Plug Hard Drives </t>
  </si>
  <si>
    <t xml:space="preserve">2 x 4GB RDIMM, 1333 MT/s, Low Volt, Single Rank, x4 Data Width </t>
  </si>
  <si>
    <t>Up to 384GB (12 DIMM slots)</t>
  </si>
  <si>
    <t>On-Board Broadcom 5720 Dual Port 1GBE</t>
  </si>
  <si>
    <t xml:space="preserve">0, 1, 5, 6, 10, 50. R1R0,  R1R10, R1R1
</t>
  </si>
  <si>
    <t>RAID 1</t>
  </si>
  <si>
    <t xml:space="preserve">PERC H310 Integrated RAID Controller </t>
  </si>
  <si>
    <t>iDRAC7 Express</t>
  </si>
  <si>
    <t>DVD-ROM SATA</t>
  </si>
  <si>
    <t>ReadyRails Sliding Rails With Cable Management Arm</t>
  </si>
  <si>
    <t xml:space="preserve">Dual Hot Plug Power Supplies 550W </t>
  </si>
  <si>
    <t xml:space="preserve">Qty 2 NEMA 5-15P to C13, 15 amp, wall plug, 10 feet / 3 meter </t>
  </si>
  <si>
    <t xml:space="preserve">2 PCIe slots: 
One x8 PCIe slot with x4 bandwidth, half-length, half-height
One x16 PCIe slot with x16 bandwidth, half-length, full-height
</t>
  </si>
  <si>
    <t>17.09" x 24.69" x 1.69"</t>
  </si>
  <si>
    <t xml:space="preserve">3 Years Basic: Business Hours (5X10) Next Business Day On Site Hardware Warranty Repair / Basic support covers SATA Hard Drive for 1 year only regardless of support duration on the system </t>
  </si>
  <si>
    <t>TD PN 10937131                                                                       Dell MFG PN NBDPS3YRPES</t>
  </si>
  <si>
    <t>10962843  4HRPS3YRPEL</t>
  </si>
  <si>
    <t>10962845   4HRPSMC3YRPEL</t>
  </si>
  <si>
    <t>10962847   KYHD3YRPES</t>
  </si>
  <si>
    <t>10934996   469-3741</t>
  </si>
  <si>
    <t>10934587   469-3742</t>
  </si>
  <si>
    <t>10934997   469-3743</t>
  </si>
  <si>
    <t>10934998   469-3745</t>
  </si>
  <si>
    <t>10934999   469-3746</t>
  </si>
  <si>
    <t>10935000   469-3748</t>
  </si>
  <si>
    <t>10934989   SNP9J5WFC/4G</t>
  </si>
  <si>
    <t>10934588   SNPP9RN2C/8G</t>
  </si>
  <si>
    <t>10934991   469-3732</t>
  </si>
  <si>
    <t>T620</t>
  </si>
  <si>
    <t>Tower 5U/2-way</t>
  </si>
  <si>
    <t>469-3778</t>
  </si>
  <si>
    <t xml:space="preserve">1 x Xeon E5-2620 2.00GHz, 15M Cache, 7.2GT/s QPI, Turbo, 6C, 95W
</t>
  </si>
  <si>
    <t>2 x 300GB  10K RPM  SAS</t>
  </si>
  <si>
    <t>Up to 16 2.5-inch Hard Drives</t>
  </si>
  <si>
    <t>Up to 768GB (24 DIMM slots)</t>
  </si>
  <si>
    <t>On-Board Broadcom 5720 Quad Port 1GBE</t>
  </si>
  <si>
    <t xml:space="preserve">PERC H710 Adapter RAID Controller, 512MB NV Cache, Full Height </t>
  </si>
  <si>
    <t>No Rails</t>
  </si>
  <si>
    <t xml:space="preserve">Dual, Hot-plug, Redundant Power Supply (1+1), 750W </t>
  </si>
  <si>
    <t xml:space="preserve"> Qty 2 NEMA 5-15P to C13, 15 amp, wall plug, 10 feet / 3 meter </t>
  </si>
  <si>
    <t xml:space="preserve">7 PCIe slots:
Four x16 slots with x16 bandwidth, full-length, full-height
Two x8 slots with x8 bandwidth, full-length, full-height
One x8 slot with x4 bandwidth, full-length, full-height
</t>
  </si>
  <si>
    <t>46 lbs</t>
  </si>
  <si>
    <t>10.80” x 24.40" x 17.40"</t>
  </si>
  <si>
    <t>10934993   469-3731</t>
  </si>
  <si>
    <t>R620</t>
  </si>
  <si>
    <t>469-3780</t>
  </si>
  <si>
    <t xml:space="preserve">1 x Xeon E5-2620 2.00GHz, 15M Cache, 7.2GT/s QPI, Turbo, 6C, 95W
</t>
  </si>
  <si>
    <t xml:space="preserve">Chassis with up to 8 Hard Drives and 2 PCIe Slots </t>
  </si>
  <si>
    <t>2 x 4GB RDIMM, 1333 MT/s, Low Volt, Single Rank, x4 Data Width</t>
  </si>
  <si>
    <t xml:space="preserve">Broadcom 5720 Quad Port 1Gb Network Daughter Card </t>
  </si>
  <si>
    <t xml:space="preserve">PERC H710 Integrated RAID Controller, 512MB NV Cache </t>
  </si>
  <si>
    <t xml:space="preserve">2 PCIe slots:
One x16 slot with x16 bandwidth, full-height, 3/4 length
One x16 slot with x16 bandwidth (or x8 with one processor only), half-height, half-length
</t>
  </si>
  <si>
    <t>18.99" x 30.39" x 1.68"</t>
  </si>
  <si>
    <t>10934994   469-3734</t>
  </si>
  <si>
    <t>T420</t>
  </si>
  <si>
    <t>469-3777</t>
  </si>
  <si>
    <t xml:space="preserve">1 x Xeon E5-2407 2.2GHz, 10M Cache, 6.4 GT/s QPI, No Turbo, 4C, 80W
</t>
  </si>
  <si>
    <t xml:space="preserve">2 x 500GB 7.2K RPM SATA
</t>
  </si>
  <si>
    <t>Up to 384MB (12 DIMM Slots)</t>
  </si>
  <si>
    <t xml:space="preserve">Dual, Hot-plug, Redundant Power Supply (1+1), 495W </t>
  </si>
  <si>
    <t xml:space="preserve">6 PCIe slots: 
Two x16 slot s with x16 bandwidth, 3.0, full-length, full-height 
One x8 slot with x4 bandwidth, 3.0, half-length, full-height 
One x8 slot with x4 bandwidth, 2.0, half-length, full-height 
One x8 slot with x4 bandwidth, 3.0, full-length, full-height 
One x8 slot with x1 bandwidth, 2.0, full-length, full-height
</t>
  </si>
  <si>
    <t>8.58" x 24.28" x 17.52"</t>
  </si>
  <si>
    <t>R720</t>
  </si>
  <si>
    <t>Rack 2U/ 
2-Socket</t>
  </si>
  <si>
    <t>10925401</t>
  </si>
  <si>
    <t>469-3781</t>
  </si>
  <si>
    <t>1 x Xeon E5-2620 2.00GHz, 15M Cache, 7.2GT/s QPI, Turbo, 6C, 95W</t>
  </si>
  <si>
    <t xml:space="preserve">2.5" Chassis with up to 16 Hard Drives </t>
  </si>
  <si>
    <t>Dual, Hot-plug, Redundant Power Supply (1+1), 750W</t>
  </si>
  <si>
    <t>Qty 2 NEMA 5-15P to C13, 15 amp, wall plug, 10 feet / 3 meter</t>
  </si>
  <si>
    <t xml:space="preserve">7 PCIe slots:
One x16 full-length, full-height
Three x8 full-length, full-height
Three x8 half-length, half-height
</t>
  </si>
  <si>
    <t>17.44" x 26.8" x 3.4"</t>
  </si>
  <si>
    <t>10934995   469-3753</t>
  </si>
  <si>
    <t>462-5609</t>
  </si>
  <si>
    <t>2 x Xeon® E5-2609 v2 2.50GHz,10M Cache, 6.4GT/s QPI, No Turbo, 4C, 80W, Max Mem 1333MHz</t>
  </si>
  <si>
    <t>2 x 300GB 15K</t>
  </si>
  <si>
    <t>8x8GB</t>
  </si>
  <si>
    <t>Perc H310</t>
  </si>
  <si>
    <t>iDrac7 Express</t>
  </si>
  <si>
    <t>495W</t>
  </si>
  <si>
    <t>3 YR NBD</t>
  </si>
  <si>
    <t>462-5607</t>
  </si>
  <si>
    <t>2 x Xeon E5-2620 2.00GHz, 15M Cache, 7.2GT/s QPI, Turbo, 6C, 95W</t>
  </si>
  <si>
    <t>462-5611</t>
  </si>
  <si>
    <t>2xE5-2630</t>
  </si>
  <si>
    <t>Perc H710P 1GB NV Cache</t>
  </si>
  <si>
    <t>iDrac7 Enterprise</t>
  </si>
  <si>
    <t>750W</t>
  </si>
  <si>
    <t>462-5317</t>
  </si>
  <si>
    <t>2 x 300GB 10K</t>
  </si>
  <si>
    <t>8 x 16GB</t>
  </si>
  <si>
    <t>Perc H710P 512MB Cache</t>
  </si>
  <si>
    <t>462-5610</t>
  </si>
  <si>
    <t>2 x Xeon® E5-2660 2.20GHz, 20M Cache, 8.0GT/s QPI, Turbo, 8C, 95W, Max Mem 1600MHz</t>
  </si>
  <si>
    <t>2x300GB 15K</t>
  </si>
  <si>
    <t>8x16GB</t>
  </si>
  <si>
    <t>462-5608</t>
  </si>
  <si>
    <t xml:space="preserve">2 x Xeon® E5-2670 2.60GHz, 20M Cache, 8.0GT/s QPI, Turbo, 8C, 115W, Max Mem 1600MHz </t>
  </si>
  <si>
    <t>462-5613</t>
  </si>
  <si>
    <t>2 x Xeon® E5-2680 v2 2.80GHz, 25M Cache, 8.0GT/s QPI, Turbo, HT, 10C, 115W, Max Mem 1866MHz</t>
  </si>
  <si>
    <t>2x300GB 15k 2.5"</t>
  </si>
  <si>
    <t>8x16GB 1600MT/s LV Dual Rank</t>
  </si>
  <si>
    <t>Perc H710 1GB NV Cache</t>
  </si>
  <si>
    <t>Redundant 1100 Water</t>
  </si>
  <si>
    <t>462-5612</t>
  </si>
  <si>
    <t xml:space="preserve">2 x Xeon® E5-2690 2.90GHz, 20M Cache, 8.0GT/s QPI, Turbo, 8C, 135W, Max Mem 1600MHz </t>
  </si>
  <si>
    <t>2x300GB 15K 2.5"</t>
  </si>
  <si>
    <t>Perc H710 512 NV Cache</t>
  </si>
  <si>
    <t>Redundant 1100 Watt</t>
  </si>
  <si>
    <t>Tech Data / Dell Line Card - PowerEdge VRTX</t>
  </si>
  <si>
    <t>In Stock
as of 
5/15</t>
  </si>
  <si>
    <t>On PO
as of 
5/15</t>
  </si>
  <si>
    <t>Max Hard Drives</t>
  </si>
  <si>
    <t>I/O Slots</t>
  </si>
  <si>
    <t>Cooling</t>
  </si>
  <si>
    <t>Control Panel</t>
  </si>
  <si>
    <t>Inputs</t>
  </si>
  <si>
    <t>Weight</t>
  </si>
  <si>
    <t>VRTX</t>
  </si>
  <si>
    <t>M520</t>
  </si>
  <si>
    <t>5U Rack</t>
  </si>
  <si>
    <t>461-9286</t>
  </si>
  <si>
    <t>Dropship 
Only</t>
  </si>
  <si>
    <t xml:space="preserve">2 x Intel Xeon E5-2420 1.90GHz, 15M Cache, 7.2GT/s QPI, Turbo, 6C, 95W </t>
  </si>
  <si>
    <t>none</t>
  </si>
  <si>
    <t xml:space="preserve">3 x 300GB 10K RPM SAS 6Gbps 2.5in Hot-plug Hard Drive </t>
  </si>
  <si>
    <t>2.5 inch Hard Drives (max 25)</t>
  </si>
  <si>
    <t xml:space="preserve">6 x 8GB RDIMM, 1333 MT/s, Low Volt, Dual Rank, x4 Data Width </t>
  </si>
  <si>
    <t xml:space="preserve">Max memory is dependent on the node.
Example the M520 has max ram capacity of 384GB and VRTX chassis will support up to 4.
Example the M620 has max ram capacity of 768 GB and VRTX chassis will support up to 4.
</t>
  </si>
  <si>
    <t>Onboard Broadcom 5720 QP 1GB LOM with 16 internal 1GbE ports and 8 external ports</t>
  </si>
  <si>
    <t xml:space="preserve">8 flexible PCIe slots:
• 3 full-height/full-length slots (150W) with double-wide card support (225W) 
• 5 low-profile/half-length slots (25W) </t>
  </si>
  <si>
    <t>0,1,5,10,50,60</t>
  </si>
  <si>
    <t>0 or 1</t>
  </si>
  <si>
    <t xml:space="preserve">PERC H710P Internal RAID Controller, 1GB NVRAM H310 Controller </t>
  </si>
  <si>
    <t xml:space="preserve">12G iDRAC7 Express for Blades </t>
  </si>
  <si>
    <t>DVD+/-RW</t>
  </si>
  <si>
    <t>PowerEdge VRTX Redundant Power Supply, 4 x 1100W</t>
  </si>
  <si>
    <t>6 hot-pluggable, redundant fan modules and 4 blower modules</t>
  </si>
  <si>
    <t>Front control panel with interactive graphical LCD:
• Supports initial configuration wizard 
• Local server blade, enclosure, and module information and troubleshooting</t>
  </si>
  <si>
    <t>Two USB keyboard/mouse connections and one video connection for local front “crash cart” console 
connections</t>
  </si>
  <si>
    <t>8 flexible PCIe slots:
• 3 full-height/full-length slots (150W) with double-wide card support (225W)
• 5 low-profile/half-length slots (25W)</t>
  </si>
  <si>
    <t>Up to 12 x 3.5in NLSAS, SAS, or SAS SSD hot-plug drives or
Up to 25 x 2.5in NLSAS, SAS, or SAS SSD hot-plug drives</t>
  </si>
  <si>
    <t>8.6in x 19.0in x 28.7in</t>
  </si>
  <si>
    <t>Empty 54.5 lbs 
Max Full 151.5 lbs</t>
  </si>
  <si>
    <t>NDPS3YVRTX</t>
  </si>
  <si>
    <t>4HRPS3YVRTX</t>
  </si>
  <si>
    <t>4HRPSMC3YVRTX</t>
  </si>
  <si>
    <t>KYHD3YVRTX</t>
  </si>
  <si>
    <t>Tower</t>
  </si>
  <si>
    <t>461-9352</t>
  </si>
  <si>
    <t>PERC H710P Internal RAID Controller, 1GB NVRAM</t>
  </si>
  <si>
    <t>19.1in x 12.2in x 28.7in</t>
  </si>
  <si>
    <t>Empty 69.7 lbs 
Max Full 164.9 lbs</t>
  </si>
  <si>
    <t>M620</t>
  </si>
  <si>
    <t>461-9368</t>
  </si>
  <si>
    <t xml:space="preserve">2 x Intel Xeon E5-2609v2 2.5GHz, 10M Cache, 6.4GT/s QPI, No Turbo, 4C, 80W, Max Mem 1333MHz </t>
  </si>
  <si>
    <t xml:space="preserve">8 x 8GB RDIMM, 1333 MT/s, Low Volt, Dual Rank, x4 Data Width </t>
  </si>
  <si>
    <t>461-9369</t>
  </si>
  <si>
    <t>Tech Data / Dell Line Card - Switches</t>
  </si>
  <si>
    <t>Type</t>
  </si>
  <si>
    <t>Speed</t>
  </si>
  <si>
    <t>Power-Over-Ethernet</t>
  </si>
  <si>
    <t>Stackable</t>
  </si>
  <si>
    <t>N-Series N3048</t>
  </si>
  <si>
    <t>1GbE for Advanced Layer 3</t>
  </si>
  <si>
    <t>462-4184</t>
  </si>
  <si>
    <t>1GbE</t>
  </si>
  <si>
    <t>3 YR NBD OSS</t>
  </si>
  <si>
    <t>N-Series N2048</t>
  </si>
  <si>
    <t>1GbE for Advanced Layer 2+</t>
  </si>
  <si>
    <t>462-4187</t>
  </si>
  <si>
    <t>N-Series N3024</t>
  </si>
  <si>
    <t>462-4206</t>
  </si>
  <si>
    <t>N-Series N2024</t>
  </si>
  <si>
    <t>462-4381</t>
  </si>
  <si>
    <t>PowerConnect 3524</t>
  </si>
  <si>
    <t>Managed Fast Ethernet</t>
  </si>
  <si>
    <t>469-3412</t>
  </si>
  <si>
    <t>10/100</t>
  </si>
  <si>
    <t>Limited Lifetime</t>
  </si>
  <si>
    <t>NDPS3YPC3K</t>
  </si>
  <si>
    <t>4HPS3YPC3K</t>
  </si>
  <si>
    <t>4HPSMC3YPC3K</t>
  </si>
  <si>
    <t>Yes - Layer 2</t>
  </si>
  <si>
    <t>PowerConnect 3548</t>
  </si>
  <si>
    <t>469-3413</t>
  </si>
  <si>
    <t>PowerConnect 5548</t>
  </si>
  <si>
    <t>Managed Gigabit Ethernet</t>
  </si>
  <si>
    <t>469-3415</t>
  </si>
  <si>
    <t>10/100/1000</t>
  </si>
  <si>
    <t>NDPS3YPC5K</t>
  </si>
  <si>
    <t>4HPS3YPC5K</t>
  </si>
  <si>
    <t>4HPSMC3YPC5K</t>
  </si>
  <si>
    <t>PowerConnect 3524P</t>
  </si>
  <si>
    <t>469-3417</t>
  </si>
  <si>
    <t>PowerConnect 3548P</t>
  </si>
  <si>
    <t>469-3418</t>
  </si>
  <si>
    <t>PowerConnect 5524P</t>
  </si>
  <si>
    <t>469-3419</t>
  </si>
  <si>
    <t>PowerConnect 5548P</t>
  </si>
  <si>
    <t>469-3420</t>
  </si>
  <si>
    <t>PowerConnect 2808</t>
  </si>
  <si>
    <t>Web Managed GbE</t>
  </si>
  <si>
    <t>469-4242</t>
  </si>
  <si>
    <t>NDPS3YPC2K</t>
  </si>
  <si>
    <t>4HPS3YPC2K</t>
  </si>
  <si>
    <t>4HPSMC3YPC2K</t>
  </si>
  <si>
    <t>PowerConnect 2816</t>
  </si>
  <si>
    <t>469-4243</t>
  </si>
  <si>
    <t>PowerConnect 2824</t>
  </si>
  <si>
    <t>469-4244</t>
  </si>
  <si>
    <t>PowerConnect 2848</t>
  </si>
  <si>
    <t>469-4245</t>
  </si>
  <si>
    <t>PowerConnect 8164F</t>
  </si>
  <si>
    <t>Managed 10 Gigabit Ethernet</t>
  </si>
  <si>
    <t>469-4252</t>
  </si>
  <si>
    <t>10 gigabit</t>
  </si>
  <si>
    <t>yes</t>
  </si>
  <si>
    <r>
      <t xml:space="preserve">New and Improved Easy-to-Sell Services!  Drastically improved margins, lower prices, and fewer skus! </t>
    </r>
    <r>
      <rPr>
        <b/>
        <sz val="22"/>
        <rFont val="Calibri"/>
        <family val="2"/>
        <scheme val="minor"/>
      </rPr>
      <t>These sku's are available for 30 days from date of shipment from Tech Data.</t>
    </r>
  </si>
  <si>
    <t>Dell Warranty Upgrades/Add-Ons</t>
  </si>
  <si>
    <t>Joseph Albright
Dell Services Sales Champion
(800) 237-8931, Team ext. 71610
TDDellTM@techdata.com
Joseph.Albright@techdata.com</t>
  </si>
  <si>
    <t>Gary Lowe / Patrick Van Treese
Dell Product Sales Champions
(800) 237-8931, Team ext. 71610
TDDellTM@techdata.com
Gary.Lowe@techdata.com / Patrick.VanTreese@Dell.com</t>
  </si>
  <si>
    <t>Steve Fleckenstein
Inside Services Specialist
(512)728-4780
Steve_Fleckenstein@Dell.com</t>
  </si>
  <si>
    <t>Nick Valenti
Dell Onsite Rep
(800) 237-8931, ext. 85115
Nick_Valenti@Dell.com</t>
  </si>
  <si>
    <t>Upgrade Warranty</t>
  </si>
  <si>
    <t>Latitude Notebooks</t>
  </si>
  <si>
    <t>E5X30/5000 Series/3000 Series</t>
  </si>
  <si>
    <t>KYHD3YL5X30</t>
  </si>
  <si>
    <t>Upgrade to 3 Year Keep Your Hard Drive - E5X30/5000 Series/3000 Series</t>
  </si>
  <si>
    <t>AD3YRLL5</t>
  </si>
  <si>
    <t>Upgrade to 3 Year Accidental Damage - E5X30/5000 Series/3000 Series</t>
  </si>
  <si>
    <t>NBDOSU5YRLL5</t>
  </si>
  <si>
    <t>Extend from 3 year NBD Onsite to 5 Year NBD Onsite - E5X30/5000 Series/3000 Series</t>
  </si>
  <si>
    <t>PSAD5YRLL5</t>
  </si>
  <si>
    <t>Upgrade from 3 Year NBD Onsite to 5 Year ProSupport + Accidental Damage - E5X30/5000 Series/3000 Series</t>
  </si>
  <si>
    <t>PSU3YRLL5</t>
  </si>
  <si>
    <t>Upgrade from 3 Year NBD Onsite to 3 Year ProSupport - E5X30/5000 Series/3000 Series</t>
  </si>
  <si>
    <t>PSU5YRLL5</t>
  </si>
  <si>
    <t>Upgrade from 3 Year NBD Onsite to 5 Year ProSupport - E5X30/5000 Series/3000 Series</t>
  </si>
  <si>
    <t>E5430 w 3 Year ProSupport</t>
  </si>
  <si>
    <t>3YPS25YPSLL5</t>
  </si>
  <si>
    <r>
      <t xml:space="preserve">Upgrade </t>
    </r>
    <r>
      <rPr>
        <b/>
        <u/>
        <sz val="18"/>
        <color theme="1"/>
        <rFont val="Calibri"/>
        <family val="2"/>
        <scheme val="minor"/>
      </rPr>
      <t>from</t>
    </r>
    <r>
      <rPr>
        <u/>
        <sz val="18"/>
        <color theme="1"/>
        <rFont val="Calibri"/>
        <family val="2"/>
        <scheme val="minor"/>
      </rPr>
      <t xml:space="preserve"> </t>
    </r>
    <r>
      <rPr>
        <b/>
        <u/>
        <sz val="18"/>
        <color theme="1"/>
        <rFont val="Calibri"/>
        <family val="2"/>
        <scheme val="minor"/>
      </rPr>
      <t>3 Year ProSupport</t>
    </r>
    <r>
      <rPr>
        <sz val="18"/>
        <color theme="1"/>
        <rFont val="Calibri"/>
        <family val="2"/>
        <scheme val="minor"/>
      </rPr>
      <t xml:space="preserve"> to 5 Year Prosupport - E5430 with 3 YR PS</t>
    </r>
  </si>
  <si>
    <t>E6X30/6000 Series</t>
  </si>
  <si>
    <t>AD3YRLH6</t>
  </si>
  <si>
    <t>Upgrade to add 3 Year Accidental Damage Protection - E6X30/6000 Series</t>
  </si>
  <si>
    <t>KYHD3YL6X30</t>
  </si>
  <si>
    <t>Upgrade to 3 Year Keep Your Hard Drive - E6X30/6000 Series</t>
  </si>
  <si>
    <t>NBDOSU5YRLH6</t>
  </si>
  <si>
    <t>Upgrade from 3 Year NBD Onsite to 5 Year NBD Onsite - E6X30/6000 Series</t>
  </si>
  <si>
    <t>PSAD5YRLH6</t>
  </si>
  <si>
    <t>Upgrade from 3 Year NBD Onsite to 5 Year ProSupport + Accidental Damage - E6X30/6000 Series</t>
  </si>
  <si>
    <t>PSU3YRLH6</t>
  </si>
  <si>
    <t>Upgrade from 3 Year NBD Onsite from 3 Year NBD Onsite to 3 Year ProSupport - E6X30/6000 Series</t>
  </si>
  <si>
    <t>PSU5YRLH6</t>
  </si>
  <si>
    <t>Upgrade from 3 Year NBD Onsite to 5 Year ProSupport - E6X30/6000 Series</t>
  </si>
  <si>
    <t>7000 Series</t>
  </si>
  <si>
    <t>NBDU5YRL7K</t>
  </si>
  <si>
    <t>Extension From 3 Year NBD Onsite to 5 Year NBD Onsite - 7000 Series</t>
  </si>
  <si>
    <t>PSU3YRL7K</t>
  </si>
  <si>
    <t>Upgrade from 3 Year NBD Onsite to 3 Year ProSupport - 7000 Series</t>
  </si>
  <si>
    <t>AD3YRL7K</t>
  </si>
  <si>
    <t>Upgrade to add 3 Year Accidental Damage Protection - 7000 Series</t>
  </si>
  <si>
    <t>PSU5YRL7K</t>
  </si>
  <si>
    <t>Upgrade from 3 Year NBD Onsite to 5 Year ProSupport - 7000 Series</t>
  </si>
  <si>
    <t>PSAD5YL7K</t>
  </si>
  <si>
    <t>Upgrade from 3 year NBD Onsite to 5 Year ProSupport + Accidental Damage Protection - 7000 Series</t>
  </si>
  <si>
    <t>Latitude Rugged NB</t>
  </si>
  <si>
    <t>E6430 ATG/E6420 XFR</t>
  </si>
  <si>
    <t>AD3YRRUG</t>
  </si>
  <si>
    <t>Upgrade from 3 Year ProSupport to add 3 Year Accidental Damage Protection - E6430 ATG, E6420 XFR</t>
  </si>
  <si>
    <t>PS5YRRUG</t>
  </si>
  <si>
    <t>Upgrade From 3 Year NBD ProSupport to 5 Year Prosupport - E6430 ATG, E6420 XFR</t>
  </si>
  <si>
    <t>PSAD5YRRUG</t>
  </si>
  <si>
    <t>Upgrade From 3 Year NBD ProSupport to 5 Year Prosupport + Accidental Damage - E6430 ATG, E6420 XFR</t>
  </si>
  <si>
    <t>Optiplex Desktops</t>
  </si>
  <si>
    <t>All</t>
  </si>
  <si>
    <t>KYHD3YROPTI</t>
  </si>
  <si>
    <t>Upgrade to 3 Year Keep Your Hard Drive - All OptiPlex</t>
  </si>
  <si>
    <t>AD3YRO</t>
  </si>
  <si>
    <t>Upgrade to 3 Year Accidental Damage - All OptiPlex</t>
  </si>
  <si>
    <t>NBD4YRO</t>
  </si>
  <si>
    <t>Extension to 4 Year NBD Onsite - All OptiPlex</t>
  </si>
  <si>
    <t>NBDOSE5YRO</t>
  </si>
  <si>
    <t>Extension to 5 Year NBD Onsite - All OptiPlex</t>
  </si>
  <si>
    <t>PSAD5YRO</t>
  </si>
  <si>
    <t>Upgrade to 5 Year ProSupport + Accidental Damage - All OptiPlex</t>
  </si>
  <si>
    <t>3010</t>
  </si>
  <si>
    <t>PSU3YROL</t>
  </si>
  <si>
    <t>Upgrade to 3 Year ProSupport  - Optiplex 3010</t>
  </si>
  <si>
    <t>7010/9010/3011/3020/9020</t>
  </si>
  <si>
    <t>PSU3YROH</t>
  </si>
  <si>
    <t>Upgrade from 3 Year NBD Onsite to 3 Year ProSupport - Optiplex 7010/9010/3011/3020/9020</t>
  </si>
  <si>
    <t>PS4YRO</t>
  </si>
  <si>
    <t>Upgrade to 4 Year ProSupport - All OptiPlex</t>
  </si>
  <si>
    <t>PSU5YRO</t>
  </si>
  <si>
    <t>Upgrade to 5 Year ProSupport - All OptiPlex</t>
  </si>
  <si>
    <t>3010, 3020, 9010 w 3 YR PS</t>
  </si>
  <si>
    <t>3YPS25YPSOPTI</t>
  </si>
  <si>
    <r>
      <t xml:space="preserve">Upgrade </t>
    </r>
    <r>
      <rPr>
        <b/>
        <u/>
        <sz val="18"/>
        <color theme="1"/>
        <rFont val="Calibri"/>
        <family val="2"/>
        <scheme val="minor"/>
      </rPr>
      <t>from</t>
    </r>
    <r>
      <rPr>
        <u/>
        <sz val="18"/>
        <color theme="1"/>
        <rFont val="Calibri"/>
        <family val="2"/>
        <scheme val="minor"/>
      </rPr>
      <t xml:space="preserve"> </t>
    </r>
    <r>
      <rPr>
        <b/>
        <u/>
        <sz val="18"/>
        <color theme="1"/>
        <rFont val="Calibri"/>
        <family val="2"/>
        <scheme val="minor"/>
      </rPr>
      <t>3 Year ProSupport</t>
    </r>
    <r>
      <rPr>
        <sz val="18"/>
        <color theme="1"/>
        <rFont val="Calibri"/>
        <family val="2"/>
        <scheme val="minor"/>
      </rPr>
      <t xml:space="preserve"> to 5 Year Prosupport - 3010, 3020, 9010 with 3 YR PS</t>
    </r>
  </si>
  <si>
    <t>PowerEdge Servers</t>
  </si>
  <si>
    <t>T420, R420</t>
  </si>
  <si>
    <t>4HRPSMC3YRPEL</t>
  </si>
  <si>
    <t>Upgrade from 3 year NBD Limited Onsite to 3 Year 4HR Response Onsite + ProSupport Mission Critical: 7x24 HW/SW T420, R420</t>
  </si>
  <si>
    <t>4HRPS3YRPEL</t>
  </si>
  <si>
    <t>Upgrade from 3 year NBD Limited Onsite to 3 Year 4HR Response Onsite + ProSupport Non-Mission Critical: 7x24 HW/SW T420, R420</t>
  </si>
  <si>
    <t>T420, T620, R420, R620, R720</t>
  </si>
  <si>
    <t>KYHD3YRPES</t>
  </si>
  <si>
    <t>Upgrad to add 3 Year Keep Your Hard Drive Service T420, T620, R420, R620, R720</t>
  </si>
  <si>
    <t>NBDPS3YRPES</t>
  </si>
  <si>
    <t xml:space="preserve">Upgrade from 3 year NBD Limited Onsite to 3YR NBD OSS+ProSupport Non-Mission Critical: 7x24 HW/SW </t>
  </si>
  <si>
    <t>R320, T320</t>
  </si>
  <si>
    <t>PS3YRPE320</t>
  </si>
  <si>
    <t>Upgrade from 3 year NBD Limited Onsite to 3YR NBD OSS+ProSupport Non-Mission Critical: 7x24 HW/SW  T320, R320</t>
  </si>
  <si>
    <t>PS4HNMCPE320</t>
  </si>
  <si>
    <t>Upgrade from 3 year NBD Limited Onsite to 3 Year 4HR Response Onsite + ProSupport Non-Mission Critical: 7x24 HW/SW R320, T320</t>
  </si>
  <si>
    <t>PS4HMCPE320</t>
  </si>
  <si>
    <t>Upgrade from 3 year NBD Limited Onsite to 3 Year 4HR Response Onsite + ProSupport Mission Critical: 7x24 HW/SW R320, T320</t>
  </si>
  <si>
    <t>Upgrade from 3 Year NBD Limited Onsite to 3yr NBD Onsite + ProSupport Non-Mission Critical: 7x24 HW/SW Tech Support - VRTX</t>
  </si>
  <si>
    <t>Upgrade from 3 Year NBD Limited Onsite to 3 Year 4HR Onsite + ProSupport Non-Mission Critical: 7x24 HW/SW Tech Support - VRTX</t>
  </si>
  <si>
    <t>Upgrade from 3 Year NBD Limited Onsite to 3 Year 4HR Onsite + ProSupport Mission Critical: 7x24 HW/SW Tech Support - VRTX</t>
  </si>
  <si>
    <t>Add 3 Years Keep Your Hard Drive Service - VRTX</t>
  </si>
  <si>
    <t>Upgrade from 1 Year NBD Limited Onsite to 3 Year NBD Limited Onsite - T20</t>
  </si>
  <si>
    <t>Upgrade from 1 Year NBD Limited Onsite to 3yr NBD Onsite + ProSupport Non-Mission Critical: 7x24 HW/SW Tech Support - T20</t>
  </si>
  <si>
    <t>PowerConnect Network Swtiches</t>
  </si>
  <si>
    <t>PowerConnect</t>
  </si>
  <si>
    <t>2000 Series</t>
  </si>
  <si>
    <t xml:space="preserve">Upgrade from Lifetime Limited Warranty to 3yr NBD Onsite + ProSupport Non-Mission Critical: 7x24 HW/SW Tech Support </t>
  </si>
  <si>
    <t xml:space="preserve">Upgrade from Lifetime Limited Warranty to 3yr 4hr Onsite + ProSupport Non-Mission Critical: 7x24 HW/SW Tech Support </t>
  </si>
  <si>
    <t xml:space="preserve">Upgrade from Lifetime Limited Warranty to 3yr 4hr Onsite + ProSupport Mission Critical: 7x24 HW/SW Tech Support </t>
  </si>
  <si>
    <t>3000 Series</t>
  </si>
  <si>
    <t>5000 Series</t>
  </si>
  <si>
    <t>Mobile Precision Workstation Notebooks</t>
  </si>
  <si>
    <t>M3800/M4700/M4800/M6800</t>
  </si>
  <si>
    <t>NBD5YRMPWS</t>
  </si>
  <si>
    <t>11046832</t>
  </si>
  <si>
    <t>Extend from 3 Year NBD Onsite to 5 Year NBD Onsite</t>
  </si>
  <si>
    <t>PS3YRMPWS</t>
  </si>
  <si>
    <t>11046834</t>
  </si>
  <si>
    <t>Upgrade from 3 Year NBD Onsite to 3 Year NBD ProSupport</t>
  </si>
  <si>
    <t>AD3YRMPWS</t>
  </si>
  <si>
    <t>11046835</t>
  </si>
  <si>
    <t>Add 3 Years Accidental Damage Protection</t>
  </si>
  <si>
    <t>PS5YRMPWS</t>
  </si>
  <si>
    <t>11046836</t>
  </si>
  <si>
    <t>Upgrade from 3 Year NBD Onsite to 5 Year NBD ProSupport</t>
  </si>
  <si>
    <t>PSAD5YRMPWS</t>
  </si>
  <si>
    <t>11046837</t>
  </si>
  <si>
    <t>Upgrade from 3 Year NBD Onsite to 5 Year NBD ProSupport + Accidental Damage</t>
  </si>
  <si>
    <t>NBDAD5YRMPWS</t>
  </si>
  <si>
    <t>11046838</t>
  </si>
  <si>
    <t>Upgrade from 3 Year NBD Onsite to 5 Year NBD Onsite + Accidental Damage</t>
  </si>
  <si>
    <t>Fixed Precision WorkStation Desktops</t>
  </si>
  <si>
    <t>T1650/T1700</t>
  </si>
  <si>
    <t>NBD5YRFPWS</t>
  </si>
  <si>
    <t>11046839</t>
  </si>
  <si>
    <t>PS3YRFPWS</t>
  </si>
  <si>
    <t>11046840</t>
  </si>
  <si>
    <t>AD3YRFPWS</t>
  </si>
  <si>
    <t>11046833</t>
  </si>
  <si>
    <t>PS5YRFPWS</t>
  </si>
  <si>
    <t>11046594</t>
  </si>
  <si>
    <t>PSAD5YRFPWS</t>
  </si>
  <si>
    <t>11046595</t>
  </si>
  <si>
    <t>NBDAD5YRFPWS</t>
  </si>
  <si>
    <t>11046596</t>
  </si>
  <si>
    <t>PS4H3YFPWS</t>
  </si>
  <si>
    <t>11046597</t>
  </si>
  <si>
    <t xml:space="preserve">Upgrade from 3 Year NBD Onsite to 3 Year 4HR Onsite + ProSupport Non-Mission Critical: 7x24 HW/SW Tech Support </t>
  </si>
  <si>
    <t>Premium Precision</t>
  </si>
  <si>
    <t>T3600/T3610/T5600/T5610/T7600/T7610</t>
  </si>
  <si>
    <t>NBD5YRFPWSH</t>
  </si>
  <si>
    <t>Extension from 3 Year NBD Onsite to 5 Year NBD Onsite</t>
  </si>
  <si>
    <t>PS3YRFPWSH</t>
  </si>
  <si>
    <t xml:space="preserve">Upgrade from 3 Year NBD Oniste to 3 Year ProSupport </t>
  </si>
  <si>
    <t>AD3YRFPWSH</t>
  </si>
  <si>
    <t>Add 3 Year Accidental Damage Protection</t>
  </si>
  <si>
    <t>PS5YRFPWSH</t>
  </si>
  <si>
    <t>Upgrade from 3 Year NBD Onsite to 5 Year ProSupport</t>
  </si>
  <si>
    <t>PSAD5YRFPWSH</t>
  </si>
  <si>
    <t>Upgrade from 3 year NBD Onsite to 5 Year ProSupport + Accidental Damage Protection</t>
  </si>
  <si>
    <t>NBDAD5YRFPWSH</t>
  </si>
  <si>
    <t>Upgrade from 3 Year NBD Onsite to 5 Year NBD basic + Accidental Damage Protection</t>
  </si>
  <si>
    <t>PS4H3YFPWSH</t>
  </si>
  <si>
    <t xml:space="preserve">Upgrade from 3 Year NBD Onsite to 3yr 4HR Onsite + ProSupport Non-Mission Critical: 7x24 HW/SW Tech Support </t>
  </si>
  <si>
    <t>Printers</t>
  </si>
  <si>
    <t>Printer</t>
  </si>
  <si>
    <t>2335dn</t>
  </si>
  <si>
    <t>ND3Y2335</t>
  </si>
  <si>
    <t>Upgrade from 1 Year Advance Exchange to 3 Year NBD Onsite</t>
  </si>
  <si>
    <t>NDPS3Y2335</t>
  </si>
  <si>
    <t>Upgrade from 1 Year Advance Exchange to 3 Year NBD ProSupport</t>
  </si>
  <si>
    <t>C3765dnf/B3465dn</t>
  </si>
  <si>
    <t>ND3Y3X65</t>
  </si>
  <si>
    <t>Upgrade from 1 year NBD Onsite to 3 Year NBD Onsite</t>
  </si>
  <si>
    <t>NDPS3Y3X65</t>
  </si>
  <si>
    <t>Upgrade from 1 Year NBD Onsite to 3 Year NBD ProSupport</t>
  </si>
  <si>
    <t>B3460dn</t>
  </si>
  <si>
    <t>ND3Y3460</t>
  </si>
  <si>
    <t>NDPS3460</t>
  </si>
  <si>
    <t>5130cdn/5330dn</t>
  </si>
  <si>
    <t>NDPS5X30</t>
  </si>
  <si>
    <t>Venue Tablets</t>
  </si>
  <si>
    <t>7</t>
  </si>
  <si>
    <t>ADP1YV7</t>
  </si>
  <si>
    <t>Upgrade to add 1 Year Accidental Damage Protection</t>
  </si>
  <si>
    <t>PSAPD1YV7</t>
  </si>
  <si>
    <t>Upgrade from 1 Year Mail-In to 1 year ProSupport Rapid Return + Accidental Damage Protection</t>
  </si>
  <si>
    <t>RTDAD3YV7</t>
  </si>
  <si>
    <t>Upgrade from 1 year Mail-In to 3 Year Mail-In + Accidental Damage Protection</t>
  </si>
  <si>
    <t>PSADP3YV7</t>
  </si>
  <si>
    <t>Upgrade from 1 year Mail in to 3 Year ProSupport Rapid Return + Accidental Damage Protection</t>
  </si>
  <si>
    <t>8</t>
  </si>
  <si>
    <t>ADP1YV8</t>
  </si>
  <si>
    <t>PSADP1YV8</t>
  </si>
  <si>
    <t>RTDAD3YV8</t>
  </si>
  <si>
    <t>PSADP3YV8</t>
  </si>
  <si>
    <t>8 Pro, 11 Pro</t>
  </si>
  <si>
    <t>ADPVEN11</t>
  </si>
  <si>
    <t>Upgrade to add 3 year Accidental Damage Protection</t>
  </si>
  <si>
    <t>XPS Ultrabooks and Desktops</t>
  </si>
  <si>
    <t>XPS 11</t>
  </si>
  <si>
    <t>AD3YRXPS11</t>
  </si>
  <si>
    <t>Upgrade from 3 Year ProSupport to Add 3 Year Accidental Damage Protection</t>
  </si>
  <si>
    <t>12, 13, 14, 15</t>
  </si>
  <si>
    <t>AD1YRXPS</t>
  </si>
  <si>
    <t>Upgrade to Add  1Year Accidental Damage Protection</t>
  </si>
  <si>
    <t>PS3YRXPS</t>
  </si>
  <si>
    <t>Upgrade from 1 Year NBD ProSupport to 3 Year NBD ProSupport</t>
  </si>
  <si>
    <t>PSAD3YRXPS</t>
  </si>
  <si>
    <t>Upgrade from 1 Year NBD ProSupport to 3 Year NBD ProSupport + Accidental Damage</t>
  </si>
  <si>
    <t>XPS Desktops</t>
  </si>
  <si>
    <t>XPS 18, 27</t>
  </si>
  <si>
    <t>AD1YRXPSDT</t>
  </si>
  <si>
    <t>PS3YRXPSDT</t>
  </si>
  <si>
    <t xml:space="preserve">Upgrade from 1 Year ProSupport to 3 Year ProSupport </t>
  </si>
  <si>
    <t>PSAD3YRXPSDT</t>
  </si>
  <si>
    <t>Upgrade from 1 Year ProSupport to 3 Year ProSupport + Accidental Damage Protection</t>
  </si>
  <si>
    <t>Please Note: Dell makes no promise, representation or warranty of any kind relating to the material set forth in this document.  Pricing and availability subject to change.  Some restrictions may apply.</t>
  </si>
  <si>
    <t>Service Descriptions</t>
  </si>
  <si>
    <t>Basic Hardware Service</t>
  </si>
  <si>
    <t>1 Year &amp; 3 Year Mail-in</t>
  </si>
  <si>
    <t>Mail-in Service is initiated by calling Dell technical support. During diagnosis, the Dell Technician will determine if the issue requires that the Supported Product be sent to a Dell-designated repair center to support a Qualified Repair.</t>
  </si>
  <si>
    <t>Typical cycle time, including shipping to and from the repair center, is 10 business days from the date Customer ships the Support Product to Dell.</t>
  </si>
  <si>
    <t>1 &amp; 3 Year Next Business Day On-Site (NBD)</t>
  </si>
  <si>
    <t>For Customers with Next Business Day Onsite Service, during the telephone-based troubleshooting, the Dell Technician will determine if an on-site service technician must be dispatched to support a Qualified Repair.</t>
  </si>
  <si>
    <t>A technician will typically arrive on-site the next business day. There are specific restrictions and terms to this service:</t>
  </si>
  <si>
    <t>* Technicians are available Monday-Friday from 8:00 am to 6:00 pm local time, excluding local holidays.</t>
  </si>
  <si>
    <t>* Generally, calls received by Dell before 5:00 pm local time qualify for next-business day service, however, regional differences apply. Please contact a Dell Technician to determine the deadline for your location.</t>
  </si>
  <si>
    <t>* In the event that additional parts/resources are required once the on-site technician is at the Customer’s site, work may be temporarily suspended until the additional parts/resources arrive.</t>
  </si>
  <si>
    <t>Service Coverage Limitations:</t>
  </si>
  <si>
    <t>The following are not covered under the service:</t>
  </si>
  <si>
    <t>* Operating system software how-to assistance</t>
  </si>
  <si>
    <t>* Database assistance</t>
  </si>
  <si>
    <t>* Media replacement for non-Dell branded software (for example, MicrosoftR Office) or for software that Dell no longer ships with new Supported Products</t>
  </si>
  <si>
    <t>* Assistance with configuration, optimization, installation, relocation, or upgrades</t>
  </si>
  <si>
    <t>* Global Command Center mission critical monitoring</t>
  </si>
  <si>
    <t>* Emergency dispatch or Customer-determined incident severity levels</t>
  </si>
  <si>
    <t>* Case management or escalation management</t>
  </si>
  <si>
    <t>* Warranty, repair, or any other type of service requested for non-Dell products (unless as otherwise stated)</t>
  </si>
  <si>
    <t>* Accessories, operating supplies, peripherals, or parts such as batteries, frames, and coversAny recovery or transfer of data</t>
  </si>
  <si>
    <t>*Repair of damage or defects in Supported Products which are purely cosmetic and do not affect device functionality</t>
  </si>
  <si>
    <t>* Virus removal</t>
  </si>
  <si>
    <t>* Service for equipment damaged by misuse, accident or abuse of the Supported Product and components (such as, but not limited to, use of incorrect line voltages, use of incorrect fuses, use of incompatible devices and accessories,</t>
  </si>
  <si>
    <t>improper or insufficient ventilation, or failure to follow operating instructions), modification, unsuitable physical or operating environment, improper maintenance by the Customer (or Customer's agent)</t>
  </si>
  <si>
    <t>* Repairs necessitated by software problems, or as a result of alteration, adjustment, or repair by anyone other than Dell, Dell's Authorized Reseller or Service Provider or by customers utilizing Customer Self Replaceable parts.</t>
  </si>
  <si>
    <t>1 &amp; 3 year Accidental Damage (aka CompleteCare)</t>
  </si>
  <si>
    <t>Repair or Replacement Service</t>
  </si>
  <si>
    <t>* We will repair the Computer Device as necessary to correct any damage to the Computer Device which occurs during the usual and customary usage of the Computer Device and</t>
  </si>
  <si>
    <t>is caused by either accidental damage from handling (including drops and spills) or an electrical surge.</t>
  </si>
  <si>
    <t>* If we decide that it is necessary to replace the Computer Device rather than repair it, you will receive a Computer Device equivalent to or better than the Computer Device you originally</t>
  </si>
  <si>
    <t>purchased from us, as determined by us in our sole and reasonable discretion.</t>
  </si>
  <si>
    <t>Service Level</t>
  </si>
  <si>
    <t>* The response level for the Service shall coincide with the response level for Customer’s underlying hardware warranty, Basic Hardware Service, or Dell ProSupport Service for</t>
  </si>
  <si>
    <t>the Computer Device; provided however, that the response level for the service shall not exceed the Next Business Day On-Site Service After Remote Diagnosis response level as detailed in the</t>
  </si>
  <si>
    <t>Dell ProSupport for End-Users service description at www.Dell.com/ServiceContracts.</t>
  </si>
  <si>
    <t>* The service level for Customers who are outside of their home country will be Parts Only Service.</t>
  </si>
  <si>
    <t>ProSupport</t>
  </si>
  <si>
    <t>The features of your service include:</t>
  </si>
  <si>
    <t>* Telephone access twenty-four (24) hours each day, seven (7) days each week (including holidays)* to Dell’s global expert center staffed by senior-level analysts for troubleshooting assistance of hardware and software issues.</t>
  </si>
  <si>
    <t>* On-site dispatch of technician and/or service parts to Customer’s business location (as necessary and according to level of service purchased) for repairs and resolution necessary to remedy a Qualified Incident.</t>
  </si>
  <si>
    <t>* Remote troubleshooting assistance for common support issues, when available and with Customer’s consent, in which Dell technicians connect directly to your system over a secure internet connection to expedite troubleshooting.</t>
  </si>
  <si>
    <t xml:space="preserve">* Client operating system and application “Getting Started” assistance associated with common Dell OEM end-user applications such as Norton AntiVirus™ software, Microsoft® Office software suite, Intuit® QuickBooks® accounting software, </t>
  </si>
  <si>
    <t>Adobe® Photoshop® software and Adobe Acrobat® software. Certain Server applications such as Microsoft Small Business Server are also supported. Additional Client software titles may be supported as listed on</t>
  </si>
  <si>
    <t>Dell’s Core Operating System and Application Troubleshooting section. Please contact your technical support analyst for details.</t>
  </si>
  <si>
    <t>* Getting-started advice or set-up assistance associated with simple network connectivity (including wireless) for Dell Latitude TM notebooks, Dell OptiPlex TM desktops, Dell Vostro TM desktops and notebooks,</t>
  </si>
  <si>
    <t>and Dell Precision TM mobile workstations and workstations.</t>
  </si>
  <si>
    <t>* Access to online support forums twenty-four (24) hours each day, seven (7) days each week (including holidays).</t>
  </si>
  <si>
    <t>NOT Included</t>
  </si>
  <si>
    <t>* Enterprise operating systems and applications</t>
  </si>
  <si>
    <t>* Step-by-step installation, reinstallation, or configuration assistance</t>
  </si>
  <si>
    <t>* Upgrade, performance, or administrative assistance</t>
  </si>
  <si>
    <t>Keep Your Hard Drive</t>
  </si>
  <si>
    <t>Keep Your Hard Drive is designed to enable organizations to retain physical control over sensitive data, while preserving all the benefits of the Dell Limited Warranty on failed hard drives. Typically, customers are required to return a drive under limited warranty when receiving replacements; however, Keep Your Hard Drive service waives that requirement, allowing for maximum data control, security, and disposal options.</t>
  </si>
  <si>
    <t>Tech Data / Dell Line Card - Printers</t>
  </si>
  <si>
    <t>Product Type</t>
  </si>
  <si>
    <t>PPM  (black/ color,     up to)</t>
  </si>
  <si>
    <t>Sch A</t>
  </si>
  <si>
    <t>Qty 1+</t>
  </si>
  <si>
    <t>LPR Rebate</t>
  </si>
  <si>
    <t>Tier One</t>
  </si>
  <si>
    <t>Duty Cycle</t>
  </si>
  <si>
    <t>Print Resolution</t>
  </si>
  <si>
    <t>Unit Weight (lbs)</t>
  </si>
  <si>
    <t>Printer Dimensions, inches
 (W x D x H)</t>
  </si>
  <si>
    <t>Upg to 3Yr NBD OS</t>
  </si>
  <si>
    <t>Upg to 3Yr NBD ProSupport</t>
  </si>
  <si>
    <t>Black Toner</t>
  </si>
  <si>
    <t>Cyan Toner</t>
  </si>
  <si>
    <t>Yellow Toner</t>
  </si>
  <si>
    <t>Magenta Toner</t>
  </si>
  <si>
    <t>Imaging Drum</t>
  </si>
  <si>
    <t>Waste Container</t>
  </si>
  <si>
    <t xml:space="preserve"> Single Function Mono Laser </t>
  </si>
  <si>
    <t xml:space="preserve">B1160 </t>
  </si>
  <si>
    <t>6WKWK</t>
  </si>
  <si>
    <t>10k</t>
  </si>
  <si>
    <t>600x600</t>
  </si>
  <si>
    <t>Hi-Speed USB 2.0</t>
  </si>
  <si>
    <t>1 year Advanced Exchange</t>
  </si>
  <si>
    <t xml:space="preserve">10163993 (9.0K Pages)
1013923 (18.0K Pages)        </t>
  </si>
  <si>
    <t xml:space="preserve">10164030 (6.0K Pages) 10163937 (12.0K Pages)        </t>
  </si>
  <si>
    <t xml:space="preserve">10163955 (6.0K Pages) 10163980 (12.0K Pages)        </t>
  </si>
  <si>
    <t xml:space="preserve">10163938 (6.0K Pages) 10163954 (12.0K Pages)        </t>
  </si>
  <si>
    <t>10163939 (Black)    10163992 (Cyan)     10164031 (Yellow)    10163981 (Magenta)</t>
  </si>
  <si>
    <t xml:space="preserve">B1160w </t>
  </si>
  <si>
    <t>RJD6T</t>
  </si>
  <si>
    <t>Hi-Speed USB 2.0
Wireless 802.11 b/g/n</t>
  </si>
  <si>
    <t xml:space="preserve">10163929 (10.0K Pages) 10163930 (20.0K Pages)        </t>
  </si>
  <si>
    <t xml:space="preserve"> Multi-function Mono Laser </t>
  </si>
  <si>
    <t>B1163W</t>
  </si>
  <si>
    <t>11242289</t>
  </si>
  <si>
    <t>2DXV4</t>
  </si>
  <si>
    <t xml:space="preserve">B1260dn </t>
  </si>
  <si>
    <t>4JK73</t>
  </si>
  <si>
    <t>1130n</t>
  </si>
  <si>
    <t>20k</t>
  </si>
  <si>
    <t>Hi-Speed USB2.0
Ethernet 10/100 Base TX</t>
  </si>
  <si>
    <t>10787223 (1.5K Pages)</t>
  </si>
  <si>
    <t xml:space="preserve"> Single Function Color Laser </t>
  </si>
  <si>
    <t xml:space="preserve">C1660w </t>
  </si>
  <si>
    <t>10/12</t>
  </si>
  <si>
    <t>5V05D</t>
  </si>
  <si>
    <t>30k</t>
  </si>
  <si>
    <t>128MB</t>
  </si>
  <si>
    <t>USB2.0 High speed and Wireless : WIFI, WPA2.0 (Personal Certified) WPS</t>
  </si>
  <si>
    <t>12 Month AE Basic</t>
  </si>
  <si>
    <t xml:space="preserve"> Multi-Function Mono Laser </t>
  </si>
  <si>
    <t>B1165nfw</t>
  </si>
  <si>
    <t>74M45</t>
  </si>
  <si>
    <t>20K</t>
  </si>
  <si>
    <t>600x600 dpi (up to 1200x1200dpi)</t>
  </si>
  <si>
    <t>Hi-Speed USB 2.0
Ethernet 10/100 Base TX
Wireless 802.11 b/g/n</t>
  </si>
  <si>
    <t xml:space="preserve">B1265dnf </t>
  </si>
  <si>
    <t>63NK3</t>
  </si>
  <si>
    <t>1133MFP
1135n</t>
  </si>
  <si>
    <t>10787224 (1.5K Pages)  10787225 (2.5K Pages)</t>
  </si>
  <si>
    <t xml:space="preserve">B2360d </t>
  </si>
  <si>
    <t>PCXHT</t>
  </si>
  <si>
    <t>80k</t>
  </si>
  <si>
    <t>USB 2.0 High-Speed</t>
  </si>
  <si>
    <t xml:space="preserve">12 Month Advanced Exchange </t>
  </si>
  <si>
    <t>B1265dfw</t>
  </si>
  <si>
    <t>CHJPP</t>
  </si>
  <si>
    <t>Hi-Speed USB2.0
Ethernet 10/100 Base TX
Wireless 802.11 b/g/n</t>
  </si>
  <si>
    <t xml:space="preserve">B2360dn </t>
  </si>
  <si>
    <t>HJMR9</t>
  </si>
  <si>
    <t>256MB</t>
  </si>
  <si>
    <t>Gigabit Ethernet 10/100/1000
USB 2.0 High-Speed
Wireless 802.11x Option</t>
  </si>
  <si>
    <t xml:space="preserve">C1760nw </t>
  </si>
  <si>
    <t>12/15</t>
  </si>
  <si>
    <t>CGFYN</t>
  </si>
  <si>
    <t xml:space="preserve"> Multi-Function Color Laser </t>
  </si>
  <si>
    <t xml:space="preserve">C1765nf </t>
  </si>
  <si>
    <t>8C3MK</t>
  </si>
  <si>
    <t>USB2.0 High speed supported,
10/100 BASE-T Ethernet, WiFi</t>
  </si>
  <si>
    <t>C2660dn</t>
  </si>
  <si>
    <t>28/28</t>
  </si>
  <si>
    <t>NDWPJ</t>
  </si>
  <si>
    <t xml:space="preserve">C1765nfw </t>
  </si>
  <si>
    <t>48FD1</t>
  </si>
  <si>
    <t>B2375DFW</t>
  </si>
  <si>
    <t>H7H64</t>
  </si>
  <si>
    <t>2355dn</t>
  </si>
  <si>
    <t>B2375DNF</t>
  </si>
  <si>
    <t>0X02P</t>
  </si>
  <si>
    <t>100K</t>
  </si>
  <si>
    <t>Maximum resolution up to 1200dpi</t>
  </si>
  <si>
    <t>1GB</t>
  </si>
  <si>
    <t xml:space="preserve">High speed USB 2.0 client port
Gigabit Ethernet port
USB Embedded Host Port for USB Direct Print and Scan
</t>
  </si>
  <si>
    <t>1-Year Next Business Day Advanced Exchange Service.</t>
  </si>
  <si>
    <t xml:space="preserve"> Multi-function Color Laser </t>
  </si>
  <si>
    <t>C2665dnf</t>
  </si>
  <si>
    <t>09DR8</t>
  </si>
  <si>
    <t>2155CN
2155CDN</t>
  </si>
  <si>
    <t xml:space="preserve">C3760n </t>
  </si>
  <si>
    <t>35/35</t>
  </si>
  <si>
    <t>HXJ1H</t>
  </si>
  <si>
    <t>3130CN</t>
  </si>
  <si>
    <t xml:space="preserve">USB 2.0 (high speed) Client port,
Ethernet port(Gigabits)
Wireless port (For optional dongle)
USB Host Port (USB2.0 Embedded Host Port for USB Direct Print )
</t>
  </si>
  <si>
    <t>1 yr NBD Onsite</t>
  </si>
  <si>
    <t>10787226 (3K Pages)   10783596 (7K Pages) 10787210 (11K Pages)</t>
  </si>
  <si>
    <t>10783595 (3K Pages) 10787209 (5K Pages)  10787212 (9K Pages)</t>
  </si>
  <si>
    <t>10787228 (3K Pages) 10787207(5K Pages)  10787211 (9K Pages)</t>
  </si>
  <si>
    <t>10787227 (3K Pages)   10787208 (5K Pages)   10787217 (9K Pages)</t>
  </si>
  <si>
    <t xml:space="preserve">C3760dn </t>
  </si>
  <si>
    <t>MPWRV</t>
  </si>
  <si>
    <t xml:space="preserve">USB 2.0 (high speed) Client port, Ethernet port(Gigabits) Wireless port (For optional dongle) USB Host Port (USB2.0 Embedded Host Port for USB Direct Print) 
</t>
  </si>
  <si>
    <t xml:space="preserve">B3460dn </t>
  </si>
  <si>
    <t>TPNJ7</t>
  </si>
  <si>
    <t>100k</t>
  </si>
  <si>
    <t>1200x1200</t>
  </si>
  <si>
    <t xml:space="preserve">USB 2.0 Specification Hi-Speed Certified </t>
  </si>
  <si>
    <t>12 Month NBD Basic UNY</t>
  </si>
  <si>
    <t>11352376
ND3Y3460</t>
  </si>
  <si>
    <t>11352377
NDPS3460</t>
  </si>
  <si>
    <t xml:space="preserve">B5460dn </t>
  </si>
  <si>
    <t>P789J</t>
  </si>
  <si>
    <t>275k</t>
  </si>
  <si>
    <t>512MB</t>
  </si>
  <si>
    <t>Gigabit Ethernet 10/100/1000 Standard USB-B (Hi Speed) Device Port 1 Front (Hi Speed) USB Host Port 2 Internal Solutions ports  - 1 available  - 1 dedicated to optional HD ISP Options include: Parallel, RS-232, Fiber, and  ireless</t>
  </si>
  <si>
    <t>36 Month NBD Basic UNY</t>
  </si>
  <si>
    <t xml:space="preserve">C3765dnf </t>
  </si>
  <si>
    <t>N1NK7</t>
  </si>
  <si>
    <t>3115CN</t>
  </si>
  <si>
    <t xml:space="preserve">USB 2.0 (high speed) Client port, Ethernet port,(Giga) Wireless port (For optional dongle) USB Host Port (USB2.0 Embedded Host Port for USB Direct Print and Scan)
</t>
  </si>
  <si>
    <t>11352374
ND3Y3X65</t>
  </si>
  <si>
    <t>11352375
NDPS3Y3X65</t>
  </si>
  <si>
    <t xml:space="preserve">B3465dnf </t>
  </si>
  <si>
    <t>80W0K</t>
  </si>
  <si>
    <t xml:space="preserve">Gigabit Ethernet 10/100/1000 USB 2.0 Specification Hi-Speed Certified  Wireless 802.11x Option Front USB-A 1 Internal Solutions port ISP Options include: Parallel, RS-232, Fiber, and Wireless </t>
  </si>
  <si>
    <t xml:space="preserve">5130cdn </t>
  </si>
  <si>
    <t>47/47</t>
  </si>
  <si>
    <t>5130CDN</t>
  </si>
  <si>
    <t>110k</t>
  </si>
  <si>
    <t>1200 X 1200 dpi (max)</t>
  </si>
  <si>
    <t>Standard: 256 MB RAM</t>
  </si>
  <si>
    <t>USB2.0 High speed (Type-B connector), Gigabit Ethernet, Wireless Port (for optional dongle), USB Host Port (for USB Font memory), Parallel Port</t>
  </si>
  <si>
    <t>3-Year Basic Next Business Day On-Site Response Service after remote diagnosis.</t>
  </si>
  <si>
    <t>11352378
NDPS5X30</t>
  </si>
  <si>
    <t xml:space="preserve">10163941 (7.0K Pages) 10163465 (14.0K Pages)        </t>
  </si>
  <si>
    <t>C5765dn</t>
  </si>
  <si>
    <t>T2RHF</t>
  </si>
  <si>
    <t xml:space="preserve">B5465dnf </t>
  </si>
  <si>
    <t>7V19R</t>
  </si>
  <si>
    <t>1024MB</t>
  </si>
  <si>
    <t>Tech Data / Dell Line Card - Printer Supplies</t>
  </si>
  <si>
    <t>Ink Series</t>
  </si>
  <si>
    <t>Compatible
Printer
Model</t>
  </si>
  <si>
    <t>Dell.com Search SKU</t>
  </si>
  <si>
    <t>Yield Type</t>
  </si>
  <si>
    <t>Pages</t>
  </si>
  <si>
    <t>Color</t>
  </si>
  <si>
    <t>Ink</t>
  </si>
  <si>
    <t>Series 1</t>
  </si>
  <si>
    <t>T0529</t>
  </si>
  <si>
    <t>310-5508</t>
  </si>
  <si>
    <t>Black</t>
  </si>
  <si>
    <t>T0530</t>
  </si>
  <si>
    <t>310-5509</t>
  </si>
  <si>
    <t>CMY</t>
  </si>
  <si>
    <t>Series 6</t>
  </si>
  <si>
    <t xml:space="preserve">JF333 </t>
  </si>
  <si>
    <t>310-7518</t>
  </si>
  <si>
    <t>Series 5</t>
  </si>
  <si>
    <t>J4844</t>
  </si>
  <si>
    <t>310-5376</t>
  </si>
  <si>
    <t>SY</t>
  </si>
  <si>
    <t>Photo</t>
  </si>
  <si>
    <t>J5566</t>
  </si>
  <si>
    <t>310-5372</t>
  </si>
  <si>
    <t>J5567</t>
  </si>
  <si>
    <t>310-5375</t>
  </si>
  <si>
    <t>310-5368</t>
  </si>
  <si>
    <t>HY</t>
  </si>
  <si>
    <t>310-5371</t>
  </si>
  <si>
    <t>310-6967</t>
  </si>
  <si>
    <t>310-6965</t>
  </si>
  <si>
    <t>310-6966</t>
  </si>
  <si>
    <t>310-6963</t>
  </si>
  <si>
    <t>310-6964</t>
  </si>
  <si>
    <t>Series 9</t>
  </si>
  <si>
    <t>M4646</t>
  </si>
  <si>
    <t>310-8387</t>
  </si>
  <si>
    <t>MK990</t>
  </si>
  <si>
    <t>310-8388</t>
  </si>
  <si>
    <t>MK991</t>
  </si>
  <si>
    <t>310-8389</t>
  </si>
  <si>
    <t>MK995</t>
  </si>
  <si>
    <t>310-8390</t>
  </si>
  <si>
    <t>310-8386</t>
  </si>
  <si>
    <t>310-5885</t>
  </si>
  <si>
    <t>310-5883</t>
  </si>
  <si>
    <t>310-5884</t>
  </si>
  <si>
    <t>310-5881</t>
  </si>
  <si>
    <t xml:space="preserve"> 310-5882</t>
  </si>
  <si>
    <t>310-6972</t>
  </si>
  <si>
    <t>310-6970</t>
  </si>
  <si>
    <t>310-6971</t>
  </si>
  <si>
    <t>310-6968</t>
  </si>
  <si>
    <t>310-6969</t>
  </si>
  <si>
    <t>310-8237</t>
  </si>
  <si>
    <t>310-8342</t>
  </si>
  <si>
    <t>310-8236</t>
  </si>
  <si>
    <t>310-8235</t>
  </si>
  <si>
    <t>Series 11</t>
  </si>
  <si>
    <t>KX701</t>
  </si>
  <si>
    <t>310-9682</t>
  </si>
  <si>
    <t>KX703</t>
  </si>
  <si>
    <t>310-9683</t>
  </si>
  <si>
    <t>310-6275</t>
  </si>
  <si>
    <t>310-6273</t>
  </si>
  <si>
    <t>310-6274</t>
  </si>
  <si>
    <t>310-6271</t>
  </si>
  <si>
    <t>310-6272</t>
  </si>
  <si>
    <t>310-7163</t>
  </si>
  <si>
    <t>310-7161</t>
  </si>
  <si>
    <t>310-7162</t>
  </si>
  <si>
    <t>310-7159</t>
  </si>
  <si>
    <t>310-7160</t>
  </si>
  <si>
    <t>Series 7</t>
  </si>
  <si>
    <t>DH828</t>
  </si>
  <si>
    <t xml:space="preserve">310-8376 </t>
  </si>
  <si>
    <t>DH829</t>
  </si>
  <si>
    <t>310-8375</t>
  </si>
  <si>
    <t>FH214</t>
  </si>
  <si>
    <t>310-8377</t>
  </si>
  <si>
    <t xml:space="preserve">Ink </t>
  </si>
  <si>
    <t>GR274</t>
  </si>
  <si>
    <t>310-8373</t>
  </si>
  <si>
    <t>330-0065</t>
  </si>
  <si>
    <t>GR277</t>
  </si>
  <si>
    <t>310-8374</t>
  </si>
  <si>
    <t>330-0022</t>
  </si>
  <si>
    <t xml:space="preserve">Toner </t>
  </si>
  <si>
    <t>J9833</t>
  </si>
  <si>
    <t>310-7660</t>
  </si>
  <si>
    <t>Imaging Drum Kit</t>
  </si>
  <si>
    <t>TU031</t>
  </si>
  <si>
    <t>310-9320</t>
  </si>
  <si>
    <t>XP092</t>
  </si>
  <si>
    <t>310-9318</t>
  </si>
  <si>
    <t>XP407</t>
  </si>
  <si>
    <t>310-9319</t>
  </si>
  <si>
    <t>2MMJP</t>
  </si>
  <si>
    <t>330-9523</t>
  </si>
  <si>
    <t>3J11D</t>
  </si>
  <si>
    <t>330-9524</t>
  </si>
  <si>
    <t xml:space="preserve">SY  </t>
  </si>
  <si>
    <t>D4283</t>
  </si>
  <si>
    <t>310-7042</t>
  </si>
  <si>
    <t>J3815</t>
  </si>
  <si>
    <t>310-7038</t>
  </si>
  <si>
    <t>Use &amp; Return</t>
  </si>
  <si>
    <t>K3756</t>
  </si>
  <si>
    <t>310-5400</t>
  </si>
  <si>
    <t>MW558</t>
  </si>
  <si>
    <t>310-8700</t>
  </si>
  <si>
    <t>PY408</t>
  </si>
  <si>
    <t>310-8706</t>
  </si>
  <si>
    <t>TJ987</t>
  </si>
  <si>
    <t>310-8703</t>
  </si>
  <si>
    <t xml:space="preserve">K4971 </t>
  </si>
  <si>
    <t>310-5726</t>
  </si>
  <si>
    <t>M6935</t>
  </si>
  <si>
    <t>310-5738</t>
  </si>
  <si>
    <t>Magenta</t>
  </si>
  <si>
    <t>P6731</t>
  </si>
  <si>
    <t>310-5737</t>
  </si>
  <si>
    <t>Yellow</t>
  </si>
  <si>
    <t>T6412</t>
  </si>
  <si>
    <t>310-5739</t>
  </si>
  <si>
    <t>Cyan</t>
  </si>
  <si>
    <t xml:space="preserve">  5130cdn  </t>
  </si>
  <si>
    <t>KL0133</t>
  </si>
  <si>
    <t>330-5849</t>
  </si>
  <si>
    <t>KL0134</t>
  </si>
  <si>
    <t>330-5847</t>
  </si>
  <si>
    <t>KL0135</t>
  </si>
  <si>
    <t>330-5855</t>
  </si>
  <si>
    <t>KL0136</t>
  </si>
  <si>
    <t>330-5853</t>
  </si>
  <si>
    <t xml:space="preserve">Waste container  </t>
  </si>
  <si>
    <t>U162N</t>
  </si>
  <si>
    <t>330-5844</t>
  </si>
  <si>
    <t xml:space="preserve">  7130CDN  </t>
  </si>
  <si>
    <t>1HKN6</t>
  </si>
  <si>
    <t>330-6136</t>
  </si>
  <si>
    <t>330-6137</t>
  </si>
  <si>
    <t xml:space="preserve"> 1600n </t>
  </si>
  <si>
    <t>P4210</t>
  </si>
  <si>
    <t>310-5417</t>
  </si>
  <si>
    <t xml:space="preserve"> 1815n </t>
  </si>
  <si>
    <t>RF223</t>
  </si>
  <si>
    <t>310-7945</t>
  </si>
  <si>
    <t xml:space="preserve"> 2145cn </t>
  </si>
  <si>
    <t>K756K</t>
  </si>
  <si>
    <t>330-3787</t>
  </si>
  <si>
    <t>K757K</t>
  </si>
  <si>
    <t>330-3791</t>
  </si>
  <si>
    <t>M802K</t>
  </si>
  <si>
    <t>330-3786</t>
  </si>
  <si>
    <t>M803K</t>
  </si>
  <si>
    <t>330-3790</t>
  </si>
  <si>
    <t>P586K</t>
  </si>
  <si>
    <t>330-3788</t>
  </si>
  <si>
    <t>P587K</t>
  </si>
  <si>
    <t>330-3792</t>
  </si>
  <si>
    <t>R717J</t>
  </si>
  <si>
    <t>330-3789</t>
  </si>
  <si>
    <t>T272J</t>
  </si>
  <si>
    <t>330-3785</t>
  </si>
  <si>
    <t xml:space="preserve"> 2230d </t>
  </si>
  <si>
    <t>M797K</t>
  </si>
  <si>
    <t>330-4131</t>
  </si>
  <si>
    <t xml:space="preserve"> 3130cn </t>
  </si>
  <si>
    <t>G907C</t>
  </si>
  <si>
    <t>330-1194</t>
  </si>
  <si>
    <t>G908C</t>
  </si>
  <si>
    <t>330-1195</t>
  </si>
  <si>
    <t>G909C</t>
  </si>
  <si>
    <t>330-1196</t>
  </si>
  <si>
    <t>G910C</t>
  </si>
  <si>
    <t>330-1197</t>
  </si>
  <si>
    <t>H513C</t>
  </si>
  <si>
    <t>330-1199</t>
  </si>
  <si>
    <t>H514C</t>
  </si>
  <si>
    <t>330-1200</t>
  </si>
  <si>
    <t>H515C</t>
  </si>
  <si>
    <t>330-1204</t>
  </si>
  <si>
    <t>H516C</t>
  </si>
  <si>
    <t>330-1198</t>
  </si>
  <si>
    <t xml:space="preserve"> 3330dn </t>
  </si>
  <si>
    <t>C233R</t>
  </si>
  <si>
    <t>330-5207</t>
  </si>
  <si>
    <t>P976R</t>
  </si>
  <si>
    <t>330-5210</t>
  </si>
  <si>
    <t xml:space="preserve"> 5100cn </t>
  </si>
  <si>
    <t>GG577</t>
  </si>
  <si>
    <t>310-5807</t>
  </si>
  <si>
    <t>GG578</t>
  </si>
  <si>
    <t>310-5809</t>
  </si>
  <si>
    <t>GG579</t>
  </si>
  <si>
    <t>310-5810</t>
  </si>
  <si>
    <t>HG308</t>
  </si>
  <si>
    <t>310-5808</t>
  </si>
  <si>
    <t xml:space="preserve"> 5110cn </t>
  </si>
  <si>
    <t>GD898</t>
  </si>
  <si>
    <t>310-7889</t>
  </si>
  <si>
    <t>GD900</t>
  </si>
  <si>
    <t>310-7891</t>
  </si>
  <si>
    <t>JD750</t>
  </si>
  <si>
    <t>310-7895</t>
  </si>
  <si>
    <t>KD557</t>
  </si>
  <si>
    <t>310-7893</t>
  </si>
  <si>
    <t>UF100</t>
  </si>
  <si>
    <t>310-7899</t>
  </si>
  <si>
    <t>N848N</t>
  </si>
  <si>
    <t>330-5846</t>
  </si>
  <si>
    <t>P614N</t>
  </si>
  <si>
    <t>330-5850</t>
  </si>
  <si>
    <t>P615N</t>
  </si>
  <si>
    <t>330-5845</t>
  </si>
  <si>
    <t>R272N</t>
  </si>
  <si>
    <t>330-5843</t>
  </si>
  <si>
    <t>R273N</t>
  </si>
  <si>
    <t>330-5839</t>
  </si>
  <si>
    <t>T222N</t>
  </si>
  <si>
    <t>330-5852</t>
  </si>
  <si>
    <t>U157N</t>
  </si>
  <si>
    <t>330-5851</t>
  </si>
  <si>
    <t xml:space="preserve"> 5330dn </t>
  </si>
  <si>
    <t>NY312</t>
  </si>
  <si>
    <t>330-2044</t>
  </si>
  <si>
    <t>NY313</t>
  </si>
  <si>
    <t>330-2045</t>
  </si>
  <si>
    <t xml:space="preserve"> 926 (Series 9)</t>
  </si>
  <si>
    <t>MK992</t>
  </si>
  <si>
    <t>330-0971</t>
  </si>
  <si>
    <t>MK993</t>
  </si>
  <si>
    <t>4DKY8</t>
  </si>
  <si>
    <t xml:space="preserve"> 332-2114</t>
  </si>
  <si>
    <t>9MHWD</t>
  </si>
  <si>
    <t>332-2116</t>
  </si>
  <si>
    <t>GHJ7J</t>
  </si>
  <si>
    <t>332-2115</t>
  </si>
  <si>
    <t>KDPKJ</t>
  </si>
  <si>
    <t>332-2117</t>
  </si>
  <si>
    <t>T5P23</t>
  </si>
  <si>
    <t>332-2118</t>
  </si>
  <si>
    <t>Table</t>
  </si>
  <si>
    <t xml:space="preserve"> C7765dn</t>
  </si>
  <si>
    <t>0346K</t>
  </si>
  <si>
    <t>332-1872</t>
  </si>
  <si>
    <t>Finisher</t>
  </si>
  <si>
    <t>1TJGD</t>
  </si>
  <si>
    <t>332-1868</t>
  </si>
  <si>
    <t>Hole Punch</t>
  </si>
  <si>
    <t>2G45K</t>
  </si>
  <si>
    <t>332-1871</t>
  </si>
  <si>
    <t xml:space="preserve">5Y7J4 </t>
  </si>
  <si>
    <t>332-1877</t>
  </si>
  <si>
    <t>72MWT</t>
  </si>
  <si>
    <t>332-1874</t>
  </si>
  <si>
    <t>Book Maker</t>
  </si>
  <si>
    <t>CG3Y1</t>
  </si>
  <si>
    <t>332-1869</t>
  </si>
  <si>
    <t xml:space="preserve">H10TX </t>
  </si>
  <si>
    <t>332-1876</t>
  </si>
  <si>
    <t xml:space="preserve">JD14R </t>
  </si>
  <si>
    <t>332-1875</t>
  </si>
  <si>
    <t>M5200n</t>
  </si>
  <si>
    <t>R0136</t>
  </si>
  <si>
    <t>310-4132</t>
  </si>
  <si>
    <t xml:space="preserve"> M5200n</t>
  </si>
  <si>
    <t>K2885</t>
  </si>
  <si>
    <t>310-4131</t>
  </si>
  <si>
    <t xml:space="preserve"> P1500 </t>
  </si>
  <si>
    <t>7Y610</t>
  </si>
  <si>
    <t>310-3545</t>
  </si>
  <si>
    <t>Series 20</t>
  </si>
  <si>
    <t xml:space="preserve"> P703W (Series 20)</t>
  </si>
  <si>
    <t>DW906</t>
  </si>
  <si>
    <t>330-2116</t>
  </si>
  <si>
    <t>1135n</t>
  </si>
  <si>
    <t>1230C</t>
  </si>
  <si>
    <t>C815K</t>
  </si>
  <si>
    <t xml:space="preserve">330-3015 </t>
  </si>
  <si>
    <t>C920K</t>
  </si>
  <si>
    <t>330-3017</t>
  </si>
  <si>
    <t>D593K</t>
  </si>
  <si>
    <t>330-3014</t>
  </si>
  <si>
    <t>F479K</t>
  </si>
  <si>
    <t>330-3013</t>
  </si>
  <si>
    <t>Y924J</t>
  </si>
  <si>
    <t>330-3012</t>
  </si>
  <si>
    <t>1235CN</t>
  </si>
  <si>
    <t>1235cn</t>
  </si>
  <si>
    <t>1250c</t>
  </si>
  <si>
    <t>4R4G5</t>
  </si>
  <si>
    <t>331-0722</t>
  </si>
  <si>
    <t>5M1VR</t>
  </si>
  <si>
    <t>331-0779</t>
  </si>
  <si>
    <t>89KJM</t>
  </si>
  <si>
    <t>331-0725</t>
  </si>
  <si>
    <t>CMR3C</t>
  </si>
  <si>
    <t>331-0780</t>
  </si>
  <si>
    <t>H89YG</t>
  </si>
  <si>
    <t>331-0724</t>
  </si>
  <si>
    <t>PDVTW</t>
  </si>
  <si>
    <t>331-0777</t>
  </si>
  <si>
    <t>YPXY8</t>
  </si>
  <si>
    <t>331-0723</t>
  </si>
  <si>
    <t>1320c</t>
  </si>
  <si>
    <t>DT615</t>
  </si>
  <si>
    <t>310-9058</t>
  </si>
  <si>
    <t>KGR81</t>
  </si>
  <si>
    <t>331-0711</t>
  </si>
  <si>
    <t>KU051</t>
  </si>
  <si>
    <t>310-9060</t>
  </si>
  <si>
    <t>P238C</t>
  </si>
  <si>
    <t>330-1417</t>
  </si>
  <si>
    <t>P240C</t>
  </si>
  <si>
    <t>330-1419</t>
  </si>
  <si>
    <t>PN124</t>
  </si>
  <si>
    <t>310-9062</t>
  </si>
  <si>
    <t>WM138</t>
  </si>
  <si>
    <t>310-9064</t>
  </si>
  <si>
    <t>330-1435</t>
  </si>
  <si>
    <t>330-1394</t>
  </si>
  <si>
    <t>1320cn</t>
  </si>
  <si>
    <t>1350cnw</t>
  </si>
  <si>
    <t>DV16F</t>
  </si>
  <si>
    <t>331-0778</t>
  </si>
  <si>
    <t>1355cn</t>
  </si>
  <si>
    <t>1355cnw</t>
  </si>
  <si>
    <t xml:space="preserve">1355cnw </t>
  </si>
  <si>
    <t>1700n</t>
  </si>
  <si>
    <t>1710n</t>
  </si>
  <si>
    <t>1720dn</t>
  </si>
  <si>
    <t>310-8699</t>
  </si>
  <si>
    <t>1815dn</t>
  </si>
  <si>
    <t>NF485</t>
  </si>
  <si>
    <t>310-7943</t>
  </si>
  <si>
    <t>2130cn</t>
  </si>
  <si>
    <t>FM064</t>
  </si>
  <si>
    <t>330-1436</t>
  </si>
  <si>
    <t>FM065</t>
  </si>
  <si>
    <t>330-1437</t>
  </si>
  <si>
    <t>FM066</t>
  </si>
  <si>
    <t>330-1438</t>
  </si>
  <si>
    <t>FM067</t>
  </si>
  <si>
    <t>330-1433</t>
  </si>
  <si>
    <t>P237C</t>
  </si>
  <si>
    <t>330-1416</t>
  </si>
  <si>
    <t>P239C</t>
  </si>
  <si>
    <t>330-1418</t>
  </si>
  <si>
    <t>2135cn</t>
  </si>
  <si>
    <t>2150cdn</t>
  </si>
  <si>
    <t>2FV35</t>
  </si>
  <si>
    <t>331-0712</t>
  </si>
  <si>
    <t>769T5</t>
  </si>
  <si>
    <t>331-0716</t>
  </si>
  <si>
    <t>899WG</t>
  </si>
  <si>
    <t>331-0720</t>
  </si>
  <si>
    <t>DP</t>
  </si>
  <si>
    <t>8WNV5</t>
  </si>
  <si>
    <t>331-0717</t>
  </si>
  <si>
    <t>9M2WC</t>
  </si>
  <si>
    <t>331-0714</t>
  </si>
  <si>
    <t>N51XP</t>
  </si>
  <si>
    <t>331-0719</t>
  </si>
  <si>
    <t>NPDXG</t>
  </si>
  <si>
    <t>331-0718</t>
  </si>
  <si>
    <t>NT6X2</t>
  </si>
  <si>
    <t>331-0715</t>
  </si>
  <si>
    <t>WHPFG</t>
  </si>
  <si>
    <t>331-0713</t>
  </si>
  <si>
    <t>2150cn</t>
  </si>
  <si>
    <t>2155cdn</t>
  </si>
  <si>
    <t>2155cn</t>
  </si>
  <si>
    <t>2230d</t>
  </si>
  <si>
    <t xml:space="preserve">PK496 </t>
  </si>
  <si>
    <t>330-2646</t>
  </si>
  <si>
    <t>2330d</t>
  </si>
  <si>
    <t>PK492</t>
  </si>
  <si>
    <t>330-2648</t>
  </si>
  <si>
    <t>2330dn</t>
  </si>
  <si>
    <t>CR963</t>
  </si>
  <si>
    <t>330-2208</t>
  </si>
  <si>
    <t>HX756</t>
  </si>
  <si>
    <t>330-2209</t>
  </si>
  <si>
    <t>2350d</t>
  </si>
  <si>
    <t>2350dn</t>
  </si>
  <si>
    <t>YTVTC</t>
  </si>
  <si>
    <t>331-0611</t>
  </si>
  <si>
    <t>3000cn</t>
  </si>
  <si>
    <t xml:space="preserve">P4866 </t>
  </si>
  <si>
    <t>310-5732</t>
  </si>
  <si>
    <t>3010cn</t>
  </si>
  <si>
    <t>JH565</t>
  </si>
  <si>
    <t>341-3568</t>
  </si>
  <si>
    <t>K4972</t>
  </si>
  <si>
    <t>310-5730</t>
  </si>
  <si>
    <t>K4973</t>
  </si>
  <si>
    <t>310-5731</t>
  </si>
  <si>
    <t>K4974</t>
  </si>
  <si>
    <t>310-5729</t>
  </si>
  <si>
    <t>TH204</t>
  </si>
  <si>
    <t>341-3571</t>
  </si>
  <si>
    <t>WH006</t>
  </si>
  <si>
    <t>341-3569</t>
  </si>
  <si>
    <t>XH005</t>
  </si>
  <si>
    <t>341-3570</t>
  </si>
  <si>
    <t xml:space="preserve">3100CN </t>
  </si>
  <si>
    <t xml:space="preserve">3100cn  </t>
  </si>
  <si>
    <t>3110cn</t>
  </si>
  <si>
    <t>MF790</t>
  </si>
  <si>
    <t>310-8097</t>
  </si>
  <si>
    <t>NF555</t>
  </si>
  <si>
    <t>310-8099</t>
  </si>
  <si>
    <t>NF556</t>
  </si>
  <si>
    <t>310-8098</t>
  </si>
  <si>
    <t>PF028</t>
  </si>
  <si>
    <t>310-8093</t>
  </si>
  <si>
    <t>PF029</t>
  </si>
  <si>
    <t>310-8094</t>
  </si>
  <si>
    <t>PF030</t>
  </si>
  <si>
    <t>310-8092</t>
  </si>
  <si>
    <t>RF012</t>
  </si>
  <si>
    <t>310-8095</t>
  </si>
  <si>
    <t>RF013</t>
  </si>
  <si>
    <t>310-8096</t>
  </si>
  <si>
    <t>Drawer</t>
  </si>
  <si>
    <t>XG769</t>
  </si>
  <si>
    <t>330-1208</t>
  </si>
  <si>
    <t>3115cn</t>
  </si>
  <si>
    <t>3130cn</t>
  </si>
  <si>
    <t>3130cnd</t>
  </si>
  <si>
    <t>3330dn</t>
  </si>
  <si>
    <t>3333dn</t>
  </si>
  <si>
    <t xml:space="preserve">G7D0Y </t>
  </si>
  <si>
    <t>330-8985</t>
  </si>
  <si>
    <t xml:space="preserve">YY0JN </t>
  </si>
  <si>
    <t>330-8986</t>
  </si>
  <si>
    <t xml:space="preserve">3335dn </t>
  </si>
  <si>
    <t xml:space="preserve">3335dn  </t>
  </si>
  <si>
    <t>5110cn</t>
  </si>
  <si>
    <t>GD907</t>
  </si>
  <si>
    <t>310-7892</t>
  </si>
  <si>
    <t>GD908</t>
  </si>
  <si>
    <t>310-7896</t>
  </si>
  <si>
    <t>JD746</t>
  </si>
  <si>
    <t>310-7890</t>
  </si>
  <si>
    <t>KD566</t>
  </si>
  <si>
    <t>310-7894</t>
  </si>
  <si>
    <t>P623N</t>
  </si>
  <si>
    <t>U163N</t>
  </si>
  <si>
    <t>Transfer Roller</t>
  </si>
  <si>
    <t>U164N</t>
  </si>
  <si>
    <t>330-5841</t>
  </si>
  <si>
    <t>X942N</t>
  </si>
  <si>
    <t>330-5848</t>
  </si>
  <si>
    <t>X951N</t>
  </si>
  <si>
    <t>T229N</t>
  </si>
  <si>
    <t>5210n</t>
  </si>
  <si>
    <t>GD531</t>
  </si>
  <si>
    <t>341-2918</t>
  </si>
  <si>
    <t>5210N</t>
  </si>
  <si>
    <t>HD767</t>
  </si>
  <si>
    <t>310-7237</t>
  </si>
  <si>
    <t>5230dn</t>
  </si>
  <si>
    <t xml:space="preserve">D524T </t>
  </si>
  <si>
    <t>330-6989</t>
  </si>
  <si>
    <t>F362T</t>
  </si>
  <si>
    <t>330-6968</t>
  </si>
  <si>
    <t>5230n</t>
  </si>
  <si>
    <t>5310n</t>
  </si>
  <si>
    <t>5310N</t>
  </si>
  <si>
    <t>UD314</t>
  </si>
  <si>
    <t>310-7238</t>
  </si>
  <si>
    <t>Fuser</t>
  </si>
  <si>
    <t>5330dn</t>
  </si>
  <si>
    <t>HW679</t>
  </si>
  <si>
    <t>311-9572</t>
  </si>
  <si>
    <t>5350dn</t>
  </si>
  <si>
    <t>2KMVD</t>
  </si>
  <si>
    <t>330-9619</t>
  </si>
  <si>
    <t>5530dn</t>
  </si>
  <si>
    <t>MPXDF</t>
  </si>
  <si>
    <t>330-9786</t>
  </si>
  <si>
    <t>5535dn</t>
  </si>
  <si>
    <t>7130cdn</t>
  </si>
  <si>
    <t>05C8C</t>
  </si>
  <si>
    <t>330-6142</t>
  </si>
  <si>
    <t>3DRPP</t>
  </si>
  <si>
    <t>330-6144</t>
  </si>
  <si>
    <t>3GDT0</t>
  </si>
  <si>
    <t>330-6135</t>
  </si>
  <si>
    <t>7130CDN</t>
  </si>
  <si>
    <t>RPFY9</t>
  </si>
  <si>
    <t>Y7NPH</t>
  </si>
  <si>
    <t>330-6143</t>
  </si>
  <si>
    <t>7330DN</t>
  </si>
  <si>
    <t>D625J</t>
  </si>
  <si>
    <t>330-3111</t>
  </si>
  <si>
    <t>7330dn</t>
  </si>
  <si>
    <t>X730H</t>
  </si>
  <si>
    <t>330-3110</t>
  </si>
  <si>
    <t xml:space="preserve">7330DN  </t>
  </si>
  <si>
    <t>KL0138</t>
  </si>
  <si>
    <t>968w</t>
  </si>
  <si>
    <t>A920</t>
  </si>
  <si>
    <t>Series 2</t>
  </si>
  <si>
    <t xml:space="preserve">A940(Series 2) </t>
  </si>
  <si>
    <t>7Y743</t>
  </si>
  <si>
    <t>310-4631</t>
  </si>
  <si>
    <t>High Resoluiton Black</t>
  </si>
  <si>
    <t>7Y745</t>
  </si>
  <si>
    <t>330-0048</t>
  </si>
  <si>
    <t>High Resoluiton Color</t>
  </si>
  <si>
    <t xml:space="preserve">A960 (Series 2) </t>
  </si>
  <si>
    <t>B2360</t>
  </si>
  <si>
    <t>N9GFF</t>
  </si>
  <si>
    <t>B2360d</t>
  </si>
  <si>
    <t>GJPMV</t>
  </si>
  <si>
    <t>331-9814</t>
  </si>
  <si>
    <t>Drawer (Lockable)</t>
  </si>
  <si>
    <t>JM0DD</t>
  </si>
  <si>
    <t>331-9812</t>
  </si>
  <si>
    <t>KVK63</t>
  </si>
  <si>
    <t>331-9811</t>
  </si>
  <si>
    <t>M11XH</t>
  </si>
  <si>
    <t>331-9805</t>
  </si>
  <si>
    <t>HY Use &amp; Return</t>
  </si>
  <si>
    <t>RGCN6</t>
  </si>
  <si>
    <t>331-9803</t>
  </si>
  <si>
    <t>B2360dn</t>
  </si>
  <si>
    <t>B2375dfw</t>
  </si>
  <si>
    <t>C7D6F</t>
  </si>
  <si>
    <t>593-BBBJ</t>
  </si>
  <si>
    <t>HXJJP</t>
  </si>
  <si>
    <t>724-BBCH</t>
  </si>
  <si>
    <t>NWYPG</t>
  </si>
  <si>
    <t>593-BBBI</t>
  </si>
  <si>
    <t>B2375dnf</t>
  </si>
  <si>
    <t>9GG2G</t>
  </si>
  <si>
    <t>331-9807</t>
  </si>
  <si>
    <t>B3465</t>
  </si>
  <si>
    <t>Finisher / Stapler</t>
  </si>
  <si>
    <t>B3465dn</t>
  </si>
  <si>
    <t>3HRKT</t>
  </si>
  <si>
    <t>DJMKY</t>
  </si>
  <si>
    <t>332-0373</t>
  </si>
  <si>
    <t>B3465dnf</t>
  </si>
  <si>
    <t>B5460</t>
  </si>
  <si>
    <t>9PN5P</t>
  </si>
  <si>
    <t>331-9754</t>
  </si>
  <si>
    <t>B5460dn</t>
  </si>
  <si>
    <t>03YNJ</t>
  </si>
  <si>
    <t>332-0131</t>
  </si>
  <si>
    <t>HY - Use &amp; Return</t>
  </si>
  <si>
    <t>Caster Base</t>
  </si>
  <si>
    <t>50Y87</t>
  </si>
  <si>
    <t>331-9749</t>
  </si>
  <si>
    <t>6RVJY</t>
  </si>
  <si>
    <t>331-9762</t>
  </si>
  <si>
    <t>Mailbox (4-Bin)</t>
  </si>
  <si>
    <t>9X8HH</t>
  </si>
  <si>
    <t>332-0134</t>
  </si>
  <si>
    <t>NNMFP</t>
  </si>
  <si>
    <t>331-9768</t>
  </si>
  <si>
    <t>R7YH5</t>
  </si>
  <si>
    <t>331-9770</t>
  </si>
  <si>
    <t>T6J1J</t>
  </si>
  <si>
    <t>331-9797</t>
  </si>
  <si>
    <t>VXHHR</t>
  </si>
  <si>
    <t>332-0136</t>
  </si>
  <si>
    <t>Spacer (5-inch)</t>
  </si>
  <si>
    <t>X3YH6</t>
  </si>
  <si>
    <t>331-9771</t>
  </si>
  <si>
    <t>X5GDJ</t>
  </si>
  <si>
    <t>331-9756</t>
  </si>
  <si>
    <t>Output Stacker Tray</t>
  </si>
  <si>
    <t>XRP8D</t>
  </si>
  <si>
    <t>332-0135</t>
  </si>
  <si>
    <t>XY20W</t>
  </si>
  <si>
    <t>331-9769</t>
  </si>
  <si>
    <t>B5465</t>
  </si>
  <si>
    <t>B5465dnf</t>
  </si>
  <si>
    <t>FGVX0</t>
  </si>
  <si>
    <t>331-9795</t>
  </si>
  <si>
    <t>C1660w</t>
  </si>
  <si>
    <t>4G9HP</t>
  </si>
  <si>
    <t>332-0399</t>
  </si>
  <si>
    <t>DWGCP</t>
  </si>
  <si>
    <t>332-0400</t>
  </si>
  <si>
    <t>V3W4C</t>
  </si>
  <si>
    <t>332-0401</t>
  </si>
  <si>
    <t>V53F6</t>
  </si>
  <si>
    <t>332-0402</t>
  </si>
  <si>
    <t>C1760nw</t>
  </si>
  <si>
    <t>C1765nf</t>
  </si>
  <si>
    <t>C1765nfw</t>
  </si>
  <si>
    <t>2K1VC</t>
  </si>
  <si>
    <t>593-BBBR</t>
  </si>
  <si>
    <t>3070F</t>
  </si>
  <si>
    <t>593-BBBQ</t>
  </si>
  <si>
    <t>4K0HY</t>
  </si>
  <si>
    <t>593-BBBV</t>
  </si>
  <si>
    <t>67H2T</t>
  </si>
  <si>
    <t xml:space="preserve"> 593-BBBU</t>
  </si>
  <si>
    <t>GP3M4</t>
  </si>
  <si>
    <t>593-BBBP</t>
  </si>
  <si>
    <t>HD47M</t>
  </si>
  <si>
    <t xml:space="preserve"> 593-BBBM</t>
  </si>
  <si>
    <t>R9PYX</t>
  </si>
  <si>
    <t>593-BBBO</t>
  </si>
  <si>
    <t>TW3NN</t>
  </si>
  <si>
    <t>593-BBBT</t>
  </si>
  <si>
    <t>V1620</t>
  </si>
  <si>
    <t>593-BBBN</t>
  </si>
  <si>
    <t>V4TG6</t>
  </si>
  <si>
    <t>593-BBBS</t>
  </si>
  <si>
    <t>Hard Drive + Wireless Kit</t>
  </si>
  <si>
    <t>C3760dn</t>
  </si>
  <si>
    <t>724V8</t>
  </si>
  <si>
    <t>342-4956</t>
  </si>
  <si>
    <t>T55FY</t>
  </si>
  <si>
    <t>331-8435</t>
  </si>
  <si>
    <t>C3760n</t>
  </si>
  <si>
    <t>C3765dnf</t>
  </si>
  <si>
    <t>Table Bracket</t>
  </si>
  <si>
    <t>136KW</t>
  </si>
  <si>
    <t xml:space="preserve"> 332-2128</t>
  </si>
  <si>
    <t>HH5XC</t>
  </si>
  <si>
    <t>332-2127</t>
  </si>
  <si>
    <t>MG5M2</t>
  </si>
  <si>
    <t>332-2126</t>
  </si>
  <si>
    <t>MRNNY</t>
  </si>
  <si>
    <t>332-2125</t>
  </si>
  <si>
    <t>YGVYN</t>
  </si>
  <si>
    <t>332-2129</t>
  </si>
  <si>
    <t>C7765dn</t>
  </si>
  <si>
    <t>C6J59</t>
  </si>
  <si>
    <t>332-1884</t>
  </si>
  <si>
    <t>BCMY</t>
  </si>
  <si>
    <t>Series 21</t>
  </si>
  <si>
    <t>P513w (Series 21)</t>
  </si>
  <si>
    <t>XG8R3</t>
  </si>
  <si>
    <t>330-5263</t>
  </si>
  <si>
    <t>P703W (Series 20)</t>
  </si>
  <si>
    <t>DW905</t>
  </si>
  <si>
    <t>330-2117</t>
  </si>
  <si>
    <t>P713w</t>
  </si>
  <si>
    <t>KL0123</t>
  </si>
  <si>
    <t>U313R</t>
  </si>
  <si>
    <t>330-5264</t>
  </si>
  <si>
    <t>P713w (Series 21)</t>
  </si>
  <si>
    <t>330-5891</t>
  </si>
  <si>
    <t>Series 15</t>
  </si>
  <si>
    <t>V105 (Series 15)</t>
  </si>
  <si>
    <t>UK852</t>
  </si>
  <si>
    <t>330-0867</t>
  </si>
  <si>
    <t>V305</t>
  </si>
  <si>
    <t>GNGKF</t>
  </si>
  <si>
    <t>V305 (Series 9)</t>
  </si>
  <si>
    <t>V313 (Series 21)</t>
  </si>
  <si>
    <t>330-5274</t>
  </si>
  <si>
    <t>V313w (Series 21)</t>
  </si>
  <si>
    <t>V515w (Series 21)</t>
  </si>
  <si>
    <t>330-5547</t>
  </si>
  <si>
    <t>Series 31</t>
  </si>
  <si>
    <t>V525w</t>
  </si>
  <si>
    <t>FPWWW</t>
  </si>
  <si>
    <t xml:space="preserve"> 331-7691</t>
  </si>
  <si>
    <t>MYVXX</t>
  </si>
  <si>
    <t>331-7689</t>
  </si>
  <si>
    <t>PYX1V</t>
  </si>
  <si>
    <t>331-7690</t>
  </si>
  <si>
    <t>V715w (Series 21)</t>
  </si>
  <si>
    <t>V725W</t>
  </si>
  <si>
    <t>3MH11</t>
  </si>
  <si>
    <t xml:space="preserve"> 331-7692</t>
  </si>
  <si>
    <t>V725w</t>
  </si>
  <si>
    <t>W5300n</t>
  </si>
  <si>
    <t>M2925</t>
  </si>
  <si>
    <t>310-4585</t>
  </si>
  <si>
    <t>N2157</t>
  </si>
  <si>
    <t>310-4587</t>
  </si>
  <si>
    <t>Tech Data / Dell Line Card - Projectors</t>
  </si>
  <si>
    <t>Lumens</t>
  </si>
  <si>
    <t>Native Resolution</t>
  </si>
  <si>
    <t>Contrast Ratio</t>
  </si>
  <si>
    <t xml:space="preserve">Weight </t>
  </si>
  <si>
    <t>Max lamp life (hours)</t>
  </si>
  <si>
    <t>Lamp price</t>
  </si>
  <si>
    <t>Lamp Warranty</t>
  </si>
  <si>
    <t>RJ45  Management (network manageable)</t>
  </si>
  <si>
    <t>RJ45 Projection over Network (network projection)</t>
  </si>
  <si>
    <t>Wireless (wifi enabled)</t>
  </si>
  <si>
    <t>Wireless Optional</t>
  </si>
  <si>
    <t>Carrying case</t>
  </si>
  <si>
    <t>Remote</t>
  </si>
  <si>
    <t>Ceiling Mount Option</t>
  </si>
  <si>
    <t>Wall Mount Option</t>
  </si>
  <si>
    <t>Interactive</t>
  </si>
  <si>
    <t>Interactive Optional</t>
  </si>
  <si>
    <t>3-D Capable</t>
  </si>
  <si>
    <t>HDMI</t>
  </si>
  <si>
    <t>PC Free Presentation</t>
  </si>
  <si>
    <t>720p HD</t>
  </si>
  <si>
    <t>1080p HD</t>
  </si>
  <si>
    <t>Dimensions</t>
  </si>
  <si>
    <t>Included Cable(s)</t>
  </si>
  <si>
    <t>Projector Warranty</t>
  </si>
  <si>
    <t>Replacement Lamp</t>
  </si>
  <si>
    <t>Small Room</t>
  </si>
  <si>
    <t>1210S</t>
  </si>
  <si>
    <t>SVGA                        (800 x 600)</t>
  </si>
  <si>
    <t>2200:1</t>
  </si>
  <si>
    <t>1 x 2W</t>
  </si>
  <si>
    <t>5.3 lbs</t>
  </si>
  <si>
    <t>90 days</t>
  </si>
  <si>
    <t>x</t>
  </si>
  <si>
    <t>2VGA, S-video, Composite video, audio</t>
  </si>
  <si>
    <t>Kensington Lock Slot, Password Protection Option</t>
  </si>
  <si>
    <t xml:space="preserve">
11.26" x 7.56" x 3.54"
(286mm x 192 mm x 3.54mm)</t>
  </si>
  <si>
    <t>Power Cord, VGA cable</t>
  </si>
  <si>
    <t>2 Years Advanced Exchange Service and Limited Hardware Warranty</t>
  </si>
  <si>
    <t>96702S</t>
  </si>
  <si>
    <t>M115HD</t>
  </si>
  <si>
    <t>1420X</t>
  </si>
  <si>
    <t>XGA                       (1024x768)</t>
  </si>
  <si>
    <t>2400:1</t>
  </si>
  <si>
    <t>5.7 lbs</t>
  </si>
  <si>
    <t>1 year</t>
  </si>
  <si>
    <t>2VGA-In, S-video, Composite video RCA, VGA-Out</t>
  </si>
  <si>
    <t>11.4" x 9.3" x 3.6" (290 x 238 x 90.82 mm)</t>
  </si>
  <si>
    <t>Medium/Large Room</t>
  </si>
  <si>
    <t>1510X</t>
  </si>
  <si>
    <t>XGA           (1024x768)</t>
  </si>
  <si>
    <t>2100:1</t>
  </si>
  <si>
    <t>1 x 8W</t>
  </si>
  <si>
    <t>5.2 lbs</t>
  </si>
  <si>
    <t>2VGA, S-video, Composite video, RJ45 networking, audio, 3D capable</t>
  </si>
  <si>
    <t>11.68" x 7.96"" x 3.46"
(296.5mm x 202mm x 87.9mm ± 1mm)</t>
  </si>
  <si>
    <t>1430X</t>
  </si>
  <si>
    <t>XGA                    (1024x768)</t>
  </si>
  <si>
    <t>S320</t>
  </si>
  <si>
    <t>1610HD</t>
  </si>
  <si>
    <t>WXGA                      (1280x800)</t>
  </si>
  <si>
    <t>2VGA, S-video, Composite video, HDMI, RJ45 networking, audio, 3D capable</t>
  </si>
  <si>
    <t xml:space="preserve">11.68"" x 7.96" x 3.46"
(296.5mm x 202mm x 87.9mm ± 1mm)
</t>
  </si>
  <si>
    <t>M900HD</t>
  </si>
  <si>
    <t>XGA                 (1024x768)</t>
  </si>
  <si>
    <t>2000:1</t>
  </si>
  <si>
    <t>2 x 5W</t>
  </si>
  <si>
    <t>6.4 lbs</t>
  </si>
  <si>
    <t>10162188</t>
  </si>
  <si>
    <t>2 VGA, HDMI, S-video, RJ-45 networking, RS-232, compostie video, USB port, audio, wireless networking optional, 3D capable</t>
  </si>
  <si>
    <t>11.26" x 4.33" x 9.76"</t>
  </si>
  <si>
    <t xml:space="preserve">power cord, VGA cable, USB cable, </t>
  </si>
  <si>
    <t>WXGA             (1280x800)</t>
  </si>
  <si>
    <t>Ultra Short Throw 
Wireless Interactive
w/ 70" Whiteboard</t>
  </si>
  <si>
    <t>S520</t>
  </si>
  <si>
    <t>WXGA 
(1280 x 800)</t>
  </si>
  <si>
    <t xml:space="preserve"> 8000:1</t>
  </si>
  <si>
    <t>2 x 10W</t>
  </si>
  <si>
    <t>18.7 lbs</t>
  </si>
  <si>
    <t>1 YR</t>
  </si>
  <si>
    <t>VGA, HDMI, composite video, S-Video</t>
  </si>
  <si>
    <t>14.1" x 14.4" x 9.1"</t>
  </si>
  <si>
    <t>1xVGA cable
1 x mini-USB to USB cable - USB type A to mini B</t>
  </si>
  <si>
    <t>7700FullHD</t>
  </si>
  <si>
    <t>1080P            (1920x1080)</t>
  </si>
  <si>
    <t>10,000:1</t>
  </si>
  <si>
    <t>16.0 lbs</t>
  </si>
  <si>
    <t>2 VGA, S-video, composite and component video, HDMI, RS-232, RJ45 networking, 12v dc, 5v dc, displayport</t>
  </si>
  <si>
    <t>17.01" x 11.42" x 5.31"                              (432mm x 290mm x 135mm)</t>
  </si>
  <si>
    <t>Power Cord, VGA cable, USB cable</t>
  </si>
  <si>
    <t>Dell | Wyse</t>
  </si>
  <si>
    <t>Americas Price List</t>
  </si>
  <si>
    <t>May 2014 - Cloud Clients and Software</t>
  </si>
  <si>
    <t>Model/Description</t>
  </si>
  <si>
    <t>Warranty (Years)</t>
  </si>
  <si>
    <t>Wyse Part #</t>
  </si>
  <si>
    <t>ECP</t>
  </si>
  <si>
    <r>
      <t xml:space="preserve">Status: AV: </t>
    </r>
    <r>
      <rPr>
        <b/>
        <sz val="10"/>
        <color indexed="42"/>
        <rFont val="Arial"/>
        <family val="2"/>
      </rPr>
      <t>AVAILABLE</t>
    </r>
    <r>
      <rPr>
        <b/>
        <sz val="10"/>
        <rFont val="Arial"/>
        <family val="2"/>
      </rPr>
      <t xml:space="preserve"> -  BTO: </t>
    </r>
    <r>
      <rPr>
        <b/>
        <sz val="10"/>
        <color indexed="40"/>
        <rFont val="Arial"/>
        <family val="2"/>
      </rPr>
      <t>BUILT TO ORDER</t>
    </r>
    <r>
      <rPr>
        <b/>
        <sz val="10"/>
        <rFont val="Arial"/>
        <family val="2"/>
      </rPr>
      <t xml:space="preserve"> - LO: </t>
    </r>
    <r>
      <rPr>
        <b/>
        <sz val="10"/>
        <color indexed="10"/>
        <rFont val="Arial"/>
        <family val="2"/>
      </rPr>
      <t>LAST ORDERS</t>
    </r>
    <r>
      <rPr>
        <b/>
        <sz val="10"/>
        <color indexed="8"/>
        <rFont val="Arial"/>
        <family val="2"/>
      </rPr>
      <t xml:space="preserve"> - LA: </t>
    </r>
    <r>
      <rPr>
        <b/>
        <sz val="10"/>
        <color indexed="52"/>
        <rFont val="Arial"/>
        <family val="2"/>
      </rPr>
      <t>LIMITED AVAILABILITY</t>
    </r>
  </si>
  <si>
    <t>Zero Clients</t>
  </si>
  <si>
    <t>AV</t>
  </si>
  <si>
    <r>
      <t xml:space="preserve">3000-T00X - </t>
    </r>
    <r>
      <rPr>
        <sz val="11"/>
        <rFont val="Arial"/>
        <family val="2"/>
      </rPr>
      <t>0G FLASH/1G RAM</t>
    </r>
  </si>
  <si>
    <t xml:space="preserve">909576-01L </t>
  </si>
  <si>
    <t>BTO</t>
  </si>
  <si>
    <r>
      <t xml:space="preserve">3000-T00X - </t>
    </r>
    <r>
      <rPr>
        <sz val="11"/>
        <rFont val="Arial"/>
        <family val="2"/>
      </rPr>
      <t>0G FLASH/1G RAM - with Wireless</t>
    </r>
  </si>
  <si>
    <t xml:space="preserve">909577-01L </t>
  </si>
  <si>
    <r>
      <t xml:space="preserve">5000-D00DX - </t>
    </r>
    <r>
      <rPr>
        <sz val="11"/>
        <rFont val="Arial"/>
        <family val="2"/>
      </rPr>
      <t>2G FLASH/2G RAM</t>
    </r>
  </si>
  <si>
    <t>909639-01L</t>
  </si>
  <si>
    <r>
      <t xml:space="preserve">5000-D00DX - </t>
    </r>
    <r>
      <rPr>
        <sz val="11"/>
        <rFont val="Arial"/>
        <family val="2"/>
      </rPr>
      <t>2G FLASH/2G RAM - with Wireless</t>
    </r>
  </si>
  <si>
    <t>909639-51L</t>
  </si>
  <si>
    <t>Wyse Xenith Software Maintenance, 1 Year</t>
  </si>
  <si>
    <t>730979-01</t>
  </si>
  <si>
    <t xml:space="preserve">Wyse Xenith Software Maintenance, 1 Year, Renewal </t>
  </si>
  <si>
    <t>730979-04</t>
  </si>
  <si>
    <t xml:space="preserve">Wyse Xenith Software Maintenance, 3 Year </t>
  </si>
  <si>
    <t>730979-03</t>
  </si>
  <si>
    <t xml:space="preserve">Wyse Xenith Software Maintenance, 3 Year, Renewal </t>
  </si>
  <si>
    <t>730979-06</t>
  </si>
  <si>
    <r>
      <t xml:space="preserve">3002-T00DX - </t>
    </r>
    <r>
      <rPr>
        <sz val="11"/>
        <rFont val="Arial"/>
        <family val="2"/>
      </rPr>
      <t>4G FLASH / 2G RAM</t>
    </r>
  </si>
  <si>
    <t>909627-01L</t>
  </si>
  <si>
    <t>New!</t>
  </si>
  <si>
    <r>
      <t xml:space="preserve">3002-T00DX - </t>
    </r>
    <r>
      <rPr>
        <sz val="11"/>
        <rFont val="Arial"/>
        <family val="2"/>
      </rPr>
      <t>4G FLASH / 2G RAM - with Wireless</t>
    </r>
  </si>
  <si>
    <t>909628-01L</t>
  </si>
  <si>
    <r>
      <t>5020-P25</t>
    </r>
    <r>
      <rPr>
        <sz val="11"/>
        <rFont val="Arial"/>
        <family val="2"/>
      </rPr>
      <t xml:space="preserve"> - 32MB (256Mb) FLASH / 512MB (4gb) DDR3 RAM</t>
    </r>
  </si>
  <si>
    <t>909569-01L</t>
  </si>
  <si>
    <r>
      <t>5020-P25</t>
    </r>
    <r>
      <rPr>
        <sz val="11"/>
        <rFont val="Arial"/>
        <family val="2"/>
      </rPr>
      <t xml:space="preserve"> - 32MB (256Mb) FLASH / 512MB (4gb) DDR3 RAM - Fiber Ready</t>
    </r>
  </si>
  <si>
    <t>909569-51L</t>
  </si>
  <si>
    <r>
      <t>7020-P45</t>
    </r>
    <r>
      <rPr>
        <sz val="11"/>
        <rFont val="Arial"/>
        <family val="2"/>
      </rPr>
      <t xml:space="preserve"> - 32MB (256Mb) FLASH / 512MB (4gb) DDR3 RAM</t>
    </r>
  </si>
  <si>
    <t>909102-01L</t>
  </si>
  <si>
    <r>
      <t>7020-P45</t>
    </r>
    <r>
      <rPr>
        <sz val="11"/>
        <rFont val="Arial"/>
        <family val="2"/>
      </rPr>
      <t xml:space="preserve"> - 32MB (256Mb) FLASH / 512MB (4gb) DDR3 RAM - Fiber Ready</t>
    </r>
  </si>
  <si>
    <t>909102-51L</t>
  </si>
  <si>
    <r>
      <t>7020-P45</t>
    </r>
    <r>
      <rPr>
        <sz val="11"/>
        <rFont val="Arial"/>
        <family val="2"/>
      </rPr>
      <t xml:space="preserve"> - 32MB (256Mb) FLASH / 512MB (4gb) DDR3 RAM - 4X DVI</t>
    </r>
  </si>
  <si>
    <t>909102-21L</t>
  </si>
  <si>
    <r>
      <t>7020-P45</t>
    </r>
    <r>
      <rPr>
        <sz val="11"/>
        <rFont val="Arial"/>
        <family val="2"/>
      </rPr>
      <t xml:space="preserve"> - 32MB (256Mb) FLASH / 512MB (4gb) DDR3 RAM - 4X DVI - Fiber Ready</t>
    </r>
  </si>
  <si>
    <t>909102-71L</t>
  </si>
  <si>
    <t>1.25 Gbps Fiber Optical Module LC Full Duplex</t>
  </si>
  <si>
    <t>920338-02L</t>
  </si>
  <si>
    <t>100 Mbps Fiber Optical Module - LC Full Duplex</t>
  </si>
  <si>
    <t>920338-03L</t>
  </si>
  <si>
    <r>
      <t xml:space="preserve">1000-E00 Zero Client </t>
    </r>
    <r>
      <rPr>
        <sz val="11"/>
        <rFont val="Arial"/>
        <family val="2"/>
      </rPr>
      <t>- Single (1) pack - no keyboard/mouse</t>
    </r>
  </si>
  <si>
    <t>920356-01L</t>
  </si>
  <si>
    <r>
      <t xml:space="preserve">1000-E00 Zero Client </t>
    </r>
    <r>
      <rPr>
        <sz val="11"/>
        <rFont val="Arial"/>
        <family val="2"/>
      </rPr>
      <t>- Four (4) pack - no keyboard/mouse</t>
    </r>
  </si>
  <si>
    <t>920356-51L</t>
  </si>
  <si>
    <r>
      <t xml:space="preserve">1001-E01 Zero Client </t>
    </r>
    <r>
      <rPr>
        <sz val="11"/>
        <rFont val="Arial"/>
        <family val="2"/>
      </rPr>
      <t>- Single (1) pack - no keyboard/mouse</t>
    </r>
  </si>
  <si>
    <t>920322-01L</t>
  </si>
  <si>
    <r>
      <t xml:space="preserve">1001-E01 Zero Client </t>
    </r>
    <r>
      <rPr>
        <sz val="11"/>
        <rFont val="Arial"/>
        <family val="2"/>
      </rPr>
      <t>- Four (4) pack -  no keyboard/mouse</t>
    </r>
  </si>
  <si>
    <t>920322-51L</t>
  </si>
  <si>
    <r>
      <t xml:space="preserve">1002-E02 Zero Client </t>
    </r>
    <r>
      <rPr>
        <sz val="11"/>
        <rFont val="Arial"/>
        <family val="2"/>
      </rPr>
      <t>- Single (1) pack -  no keyboard/mouse, includes ethernet cable</t>
    </r>
  </si>
  <si>
    <t>920333-01L</t>
  </si>
  <si>
    <r>
      <t xml:space="preserve">1002-E02 Zero Client </t>
    </r>
    <r>
      <rPr>
        <sz val="11"/>
        <rFont val="Arial"/>
        <family val="2"/>
      </rPr>
      <t>- Four (4) pack -  no keyboard/mouse, includes ethernet cable</t>
    </r>
  </si>
  <si>
    <t>920333-51L</t>
  </si>
  <si>
    <t>Cloud Connect</t>
  </si>
  <si>
    <r>
      <t xml:space="preserve">Dell Wyse Cloud Connect - </t>
    </r>
    <r>
      <rPr>
        <sz val="11"/>
        <rFont val="Arial"/>
        <family val="2"/>
      </rPr>
      <t>HDMI/MHL Personal Cloud Access Device</t>
    </r>
  </si>
  <si>
    <t>909575-01L</t>
  </si>
  <si>
    <t>Thin OS</t>
  </si>
  <si>
    <r>
      <t xml:space="preserve">3010-T10 - </t>
    </r>
    <r>
      <rPr>
        <sz val="11"/>
        <rFont val="Arial"/>
        <family val="2"/>
      </rPr>
      <t>0MB FLASH / 1G RAM</t>
    </r>
  </si>
  <si>
    <t>909566-01L</t>
  </si>
  <si>
    <r>
      <t xml:space="preserve">3010-T10 - </t>
    </r>
    <r>
      <rPr>
        <sz val="11"/>
        <rFont val="Arial"/>
        <family val="2"/>
      </rPr>
      <t>0MB FLASH / 1G RAM, with IW</t>
    </r>
  </si>
  <si>
    <t>909567-01L</t>
  </si>
  <si>
    <r>
      <t xml:space="preserve">3012-T10D - </t>
    </r>
    <r>
      <rPr>
        <sz val="11"/>
        <rFont val="Arial"/>
        <family val="2"/>
      </rPr>
      <t>4G FLASH / 2G RAM</t>
    </r>
  </si>
  <si>
    <t>909641-01L</t>
  </si>
  <si>
    <r>
      <t xml:space="preserve">3012-T10D - </t>
    </r>
    <r>
      <rPr>
        <sz val="11"/>
        <rFont val="Arial"/>
        <family val="2"/>
      </rPr>
      <t>4G FLASH / 2G RAM with IW</t>
    </r>
  </si>
  <si>
    <t>909642-01L</t>
  </si>
  <si>
    <t>LA</t>
  </si>
  <si>
    <r>
      <t xml:space="preserve">3110-C10LE - </t>
    </r>
    <r>
      <rPr>
        <sz val="11"/>
        <rFont val="Arial"/>
        <family val="2"/>
      </rPr>
      <t>128MB FLASH / 512MB RAM</t>
    </r>
  </si>
  <si>
    <t>902175-01L</t>
  </si>
  <si>
    <t>Move to LA</t>
  </si>
  <si>
    <r>
      <t xml:space="preserve">3110-C10LE - </t>
    </r>
    <r>
      <rPr>
        <sz val="11"/>
        <rFont val="Arial"/>
        <family val="2"/>
      </rPr>
      <t>128MB FLASH / 512MB RAM with IW</t>
    </r>
  </si>
  <si>
    <t>902174-01L</t>
  </si>
  <si>
    <r>
      <t>5012-D10D</t>
    </r>
    <r>
      <rPr>
        <sz val="11"/>
        <rFont val="Arial"/>
        <family val="2"/>
      </rPr>
      <t xml:space="preserve"> - 2G FLASH/2G RAM</t>
    </r>
  </si>
  <si>
    <t>909638-01L</t>
  </si>
  <si>
    <r>
      <t>5012-D10D</t>
    </r>
    <r>
      <rPr>
        <sz val="11"/>
        <rFont val="Arial"/>
        <family val="2"/>
      </rPr>
      <t xml:space="preserve"> - 2G FLASH/2G RAM with IW</t>
    </r>
  </si>
  <si>
    <t>909638-51L</t>
  </si>
  <si>
    <r>
      <t>5012-D10D</t>
    </r>
    <r>
      <rPr>
        <sz val="11"/>
        <rFont val="Arial"/>
        <family val="2"/>
      </rPr>
      <t xml:space="preserve"> - 2G FLASH/2G RAM - Fiber Ready</t>
    </r>
  </si>
  <si>
    <t>909649-01L</t>
  </si>
  <si>
    <r>
      <t>5012-D10DP</t>
    </r>
    <r>
      <rPr>
        <sz val="11"/>
        <rFont val="Arial"/>
        <family val="2"/>
      </rPr>
      <t xml:space="preserve"> - 2G FLASH/2G RAM</t>
    </r>
  </si>
  <si>
    <t>909648-01L</t>
  </si>
  <si>
    <r>
      <t>5012-D10DP</t>
    </r>
    <r>
      <rPr>
        <sz val="11"/>
        <rFont val="Arial"/>
        <family val="2"/>
      </rPr>
      <t xml:space="preserve"> - 2G FLASH/2G RAM with IW</t>
    </r>
  </si>
  <si>
    <t>909648-51L</t>
  </si>
  <si>
    <r>
      <t>7012-Z10D</t>
    </r>
    <r>
      <rPr>
        <sz val="11"/>
        <rFont val="Arial"/>
        <family val="2"/>
      </rPr>
      <t xml:space="preserve"> - 2G FLASH/2G RAM</t>
    </r>
  </si>
  <si>
    <t>909673-01L</t>
  </si>
  <si>
    <r>
      <t>7012-Z10D</t>
    </r>
    <r>
      <rPr>
        <sz val="11"/>
        <rFont val="Arial"/>
        <family val="2"/>
      </rPr>
      <t xml:space="preserve"> - 2G FLASH/2G RAM with IW</t>
    </r>
  </si>
  <si>
    <t>909674-01L</t>
  </si>
  <si>
    <r>
      <t>7012-Z10D</t>
    </r>
    <r>
      <rPr>
        <sz val="11"/>
        <rFont val="Arial"/>
        <family val="2"/>
      </rPr>
      <t xml:space="preserve"> - 2G FLASH/2G RAM - with serial and parallel ports</t>
    </r>
  </si>
  <si>
    <t>909673-51L</t>
  </si>
  <si>
    <r>
      <t>7012-Z10D</t>
    </r>
    <r>
      <rPr>
        <sz val="11"/>
        <rFont val="Arial"/>
        <family val="2"/>
      </rPr>
      <t xml:space="preserve"> - 2G FLASH/2G RAM - with IW, with serial and parallel ports</t>
    </r>
  </si>
  <si>
    <t>909674-51L</t>
  </si>
  <si>
    <r>
      <t>5212 All in One</t>
    </r>
    <r>
      <rPr>
        <sz val="11"/>
        <rFont val="Arial"/>
        <family val="2"/>
      </rPr>
      <t xml:space="preserve"> - 2G FLASH / 2G RAM - Fixed Stand</t>
    </r>
  </si>
  <si>
    <t>909911-01L</t>
  </si>
  <si>
    <r>
      <t>5212 All in One</t>
    </r>
    <r>
      <rPr>
        <sz val="11"/>
        <rFont val="Arial"/>
        <family val="2"/>
      </rPr>
      <t xml:space="preserve"> - 2G FLASH / 2G RAM - Fixed Stand - with Wireless</t>
    </r>
  </si>
  <si>
    <t>909911-51L</t>
  </si>
  <si>
    <r>
      <t>5212 All in One</t>
    </r>
    <r>
      <rPr>
        <sz val="11"/>
        <rFont val="Arial"/>
        <family val="2"/>
      </rPr>
      <t xml:space="preserve"> - 2G FLASH / 2G RAM - Height Adjustable Stand</t>
    </r>
  </si>
  <si>
    <t>909912-01L</t>
  </si>
  <si>
    <r>
      <t>5212 All in One</t>
    </r>
    <r>
      <rPr>
        <sz val="11"/>
        <rFont val="Arial"/>
        <family val="2"/>
      </rPr>
      <t xml:space="preserve"> - 2G FLASH / 2G RAM - Height Adjustable Stand - with Wireless</t>
    </r>
  </si>
  <si>
    <t>909912-51L</t>
  </si>
  <si>
    <t>Windows CE / Windows Embedded Compact</t>
  </si>
  <si>
    <r>
      <t>C30LE</t>
    </r>
    <r>
      <rPr>
        <sz val="11"/>
        <rFont val="Arial"/>
        <family val="2"/>
      </rPr>
      <t xml:space="preserve"> - 128MB FLASH/512MB RAM</t>
    </r>
  </si>
  <si>
    <t>902173-01L</t>
  </si>
  <si>
    <r>
      <t>C30LE</t>
    </r>
    <r>
      <rPr>
        <sz val="11"/>
        <rFont val="Arial"/>
        <family val="2"/>
      </rPr>
      <t xml:space="preserve"> - 128MB FLASH/512MB RAM with IW</t>
    </r>
  </si>
  <si>
    <t>902172-01L</t>
  </si>
  <si>
    <t>Linux - Custom and SUSE</t>
  </si>
  <si>
    <r>
      <t>3050-T50</t>
    </r>
    <r>
      <rPr>
        <sz val="11"/>
        <rFont val="Arial"/>
        <family val="2"/>
      </rPr>
      <t xml:space="preserve"> - 1G FLASH/1G RAM</t>
    </r>
  </si>
  <si>
    <t>909563-01L</t>
  </si>
  <si>
    <r>
      <t>3050-T50</t>
    </r>
    <r>
      <rPr>
        <sz val="11"/>
        <rFont val="Arial"/>
        <family val="2"/>
      </rPr>
      <t xml:space="preserve"> - 1G FLASH/1G RAM with IW</t>
    </r>
  </si>
  <si>
    <t>909564-01L</t>
  </si>
  <si>
    <r>
      <t>5250-D50D</t>
    </r>
    <r>
      <rPr>
        <sz val="11"/>
        <rFont val="Arial"/>
        <family val="2"/>
      </rPr>
      <t xml:space="preserve"> - 2G FLASH/2G RAM</t>
    </r>
  </si>
  <si>
    <t>909632-01L</t>
  </si>
  <si>
    <r>
      <t>5250-D50D</t>
    </r>
    <r>
      <rPr>
        <sz val="11"/>
        <rFont val="Arial"/>
        <family val="2"/>
      </rPr>
      <t xml:space="preserve"> - 2G FLASH/2G RAM with IW</t>
    </r>
  </si>
  <si>
    <t>909632-51L</t>
  </si>
  <si>
    <r>
      <t>7050-Z50S</t>
    </r>
    <r>
      <rPr>
        <sz val="11"/>
        <rFont val="Arial"/>
        <family val="2"/>
      </rPr>
      <t xml:space="preserve"> - 2G FLASH/2G RAM - Single Core</t>
    </r>
  </si>
  <si>
    <t>909688-01L</t>
  </si>
  <si>
    <r>
      <t>7050-Z50S</t>
    </r>
    <r>
      <rPr>
        <sz val="11"/>
        <rFont val="Arial"/>
        <family val="2"/>
      </rPr>
      <t xml:space="preserve"> - 2G FLASH/2G RAM - Single Core with serial and parallel ports</t>
    </r>
  </si>
  <si>
    <t>909688-51L</t>
  </si>
  <si>
    <r>
      <t>7050-Z50S</t>
    </r>
    <r>
      <rPr>
        <sz val="11"/>
        <rFont val="Arial"/>
        <family val="2"/>
      </rPr>
      <t xml:space="preserve"> - 2G FLASH/2G RAM - Single Core with IW</t>
    </r>
  </si>
  <si>
    <t>909689-01L</t>
  </si>
  <si>
    <r>
      <t>7050-Z50S</t>
    </r>
    <r>
      <rPr>
        <sz val="11"/>
        <rFont val="Arial"/>
        <family val="2"/>
      </rPr>
      <t xml:space="preserve"> - 2G FLASH/2G RAM - Single Core with IW, serial and parallel ports</t>
    </r>
  </si>
  <si>
    <t>909689-51L</t>
  </si>
  <si>
    <r>
      <t>7250-Z50D</t>
    </r>
    <r>
      <rPr>
        <sz val="11"/>
        <rFont val="Arial"/>
        <family val="2"/>
      </rPr>
      <t xml:space="preserve"> - 2G FLASH/2G RAM - Dual Core</t>
    </r>
  </si>
  <si>
    <t>909690-01L</t>
  </si>
  <si>
    <r>
      <t>7250-Z50D</t>
    </r>
    <r>
      <rPr>
        <sz val="11"/>
        <rFont val="Arial"/>
        <family val="2"/>
      </rPr>
      <t xml:space="preserve"> - 2G FLASH/2G RAM - Dual Core with serial and parallel ports</t>
    </r>
  </si>
  <si>
    <t>909690-51L</t>
  </si>
  <si>
    <r>
      <t>7250-Z50D</t>
    </r>
    <r>
      <rPr>
        <sz val="11"/>
        <rFont val="Arial"/>
        <family val="2"/>
      </rPr>
      <t xml:space="preserve"> - 2G FLASH/2G RAM - Dual Core with IW</t>
    </r>
  </si>
  <si>
    <t>909691-01L</t>
  </si>
  <si>
    <r>
      <t>7250-Z50D</t>
    </r>
    <r>
      <rPr>
        <sz val="11"/>
        <rFont val="Arial"/>
        <family val="2"/>
      </rPr>
      <t xml:space="preserve"> - 2G FLASH/2G RAM - Dual Core with IW, serial and parallel ports</t>
    </r>
  </si>
  <si>
    <t>909691-51L</t>
  </si>
  <si>
    <t>Mobile Thin Clients - Linux</t>
  </si>
  <si>
    <r>
      <t xml:space="preserve">7452-X50M </t>
    </r>
    <r>
      <rPr>
        <sz val="11"/>
        <rFont val="Arial"/>
        <family val="2"/>
      </rPr>
      <t>-2G FLASH/2G RAM</t>
    </r>
  </si>
  <si>
    <t>909700-01L</t>
  </si>
  <si>
    <r>
      <t xml:space="preserve">7452-X50M </t>
    </r>
    <r>
      <rPr>
        <sz val="11"/>
        <rFont val="Arial"/>
        <family val="2"/>
      </rPr>
      <t>-2G FLASH/2G RAM - with Integrated Smart Card</t>
    </r>
  </si>
  <si>
    <t>909701-01L</t>
  </si>
  <si>
    <t>Windows Embedded Standard</t>
  </si>
  <si>
    <r>
      <t>D90DW</t>
    </r>
    <r>
      <rPr>
        <sz val="11"/>
        <rFont val="Arial"/>
        <family val="2"/>
      </rPr>
      <t xml:space="preserve"> -2G FLASH/2G RAM</t>
    </r>
  </si>
  <si>
    <t>909633-01L</t>
  </si>
  <si>
    <r>
      <t>D90DW</t>
    </r>
    <r>
      <rPr>
        <sz val="11"/>
        <rFont val="Arial"/>
        <family val="2"/>
      </rPr>
      <t xml:space="preserve"> -2G FLASH/2G RAM with IW</t>
    </r>
  </si>
  <si>
    <t>909633-51L</t>
  </si>
  <si>
    <r>
      <t>D90DW</t>
    </r>
    <r>
      <rPr>
        <sz val="11"/>
        <rFont val="Arial"/>
        <family val="2"/>
      </rPr>
      <t xml:space="preserve"> -4G FLASH/2G RAM</t>
    </r>
  </si>
  <si>
    <t>909633-21L</t>
  </si>
  <si>
    <r>
      <t>D90DW</t>
    </r>
    <r>
      <rPr>
        <sz val="11"/>
        <rFont val="Arial"/>
        <family val="2"/>
      </rPr>
      <t xml:space="preserve"> -4G FLASH/2G RAM with IW</t>
    </r>
  </si>
  <si>
    <t>909633-71L</t>
  </si>
  <si>
    <r>
      <t>Z90SW</t>
    </r>
    <r>
      <rPr>
        <sz val="11"/>
        <rFont val="Arial"/>
        <family val="2"/>
      </rPr>
      <t xml:space="preserve"> -2G FLASH/2G RAM - Single Core</t>
    </r>
  </si>
  <si>
    <t>909680-01L</t>
  </si>
  <si>
    <r>
      <t>Z90SW</t>
    </r>
    <r>
      <rPr>
        <sz val="11"/>
        <rFont val="Arial"/>
        <family val="2"/>
      </rPr>
      <t xml:space="preserve"> -2G FLASH/2G RAM - Single Core with serial and parallel ports</t>
    </r>
  </si>
  <si>
    <t>909680-51L</t>
  </si>
  <si>
    <r>
      <t>Z90SW</t>
    </r>
    <r>
      <rPr>
        <sz val="11"/>
        <rFont val="Arial"/>
        <family val="2"/>
      </rPr>
      <t xml:space="preserve"> -2G FLASH/2G RAM - Single Core with IW</t>
    </r>
  </si>
  <si>
    <t>909681-01L</t>
  </si>
  <si>
    <r>
      <t>Z90SW</t>
    </r>
    <r>
      <rPr>
        <sz val="11"/>
        <rFont val="Arial"/>
        <family val="2"/>
      </rPr>
      <t xml:space="preserve"> -2G FLASH/2G RAM - Single Core with IW, serial and parallel ports</t>
    </r>
  </si>
  <si>
    <t>909681-51L</t>
  </si>
  <si>
    <r>
      <t>Z90SW</t>
    </r>
    <r>
      <rPr>
        <sz val="11"/>
        <rFont val="Arial"/>
        <family val="2"/>
      </rPr>
      <t xml:space="preserve"> -4G FLASH/2G RAM - Single Core</t>
    </r>
  </si>
  <si>
    <t>909680-21L</t>
  </si>
  <si>
    <r>
      <t>Z90SW</t>
    </r>
    <r>
      <rPr>
        <sz val="11"/>
        <rFont val="Arial"/>
        <family val="2"/>
      </rPr>
      <t xml:space="preserve"> -4G FLASH/2G RAM - Single Core with serial and parallel ports</t>
    </r>
  </si>
  <si>
    <t>909680-71L</t>
  </si>
  <si>
    <r>
      <t>Z90SW</t>
    </r>
    <r>
      <rPr>
        <sz val="11"/>
        <rFont val="Arial"/>
        <family val="2"/>
      </rPr>
      <t xml:space="preserve"> -4G FLASH/2G RAM - Single Core with IW</t>
    </r>
  </si>
  <si>
    <t>909681-21L</t>
  </si>
  <si>
    <r>
      <t>Z90SW</t>
    </r>
    <r>
      <rPr>
        <sz val="11"/>
        <rFont val="Arial"/>
        <family val="2"/>
      </rPr>
      <t xml:space="preserve"> -4G FLASH/2G RAM - Single Core with IW, serial and parallel ports</t>
    </r>
  </si>
  <si>
    <t>909681-71L</t>
  </si>
  <si>
    <r>
      <t>Z90DW</t>
    </r>
    <r>
      <rPr>
        <sz val="11"/>
        <rFont val="Arial"/>
        <family val="2"/>
      </rPr>
      <t xml:space="preserve"> -2G FLASH/2G RAM - Dual Core</t>
    </r>
  </si>
  <si>
    <t>909684-01L</t>
  </si>
  <si>
    <r>
      <t>Z90DW</t>
    </r>
    <r>
      <rPr>
        <sz val="11"/>
        <rFont val="Arial"/>
        <family val="2"/>
      </rPr>
      <t xml:space="preserve"> -2G FLASH/2G RAM - Dual Core with serial and parallel ports</t>
    </r>
  </si>
  <si>
    <t>909684-51L</t>
  </si>
  <si>
    <r>
      <t>Z90DW</t>
    </r>
    <r>
      <rPr>
        <sz val="11"/>
        <rFont val="Arial"/>
        <family val="2"/>
      </rPr>
      <t xml:space="preserve"> -2G FLASH/2G RAM - Dual Core with IW</t>
    </r>
  </si>
  <si>
    <t>909685-01L</t>
  </si>
  <si>
    <r>
      <t>Z90DW</t>
    </r>
    <r>
      <rPr>
        <sz val="11"/>
        <rFont val="Arial"/>
        <family val="2"/>
      </rPr>
      <t xml:space="preserve"> -2G FLASH/2G RAM - Dual Core with IW, serial and parallel ports</t>
    </r>
  </si>
  <si>
    <t>909685-51L</t>
  </si>
  <si>
    <r>
      <t>Z90DW</t>
    </r>
    <r>
      <rPr>
        <sz val="11"/>
        <rFont val="Arial"/>
        <family val="2"/>
      </rPr>
      <t xml:space="preserve"> -4G FLASH/2G RAM - Dual Core</t>
    </r>
  </si>
  <si>
    <t>909684-21L</t>
  </si>
  <si>
    <r>
      <t>Z90DW</t>
    </r>
    <r>
      <rPr>
        <sz val="11"/>
        <rFont val="Arial"/>
        <family val="2"/>
      </rPr>
      <t xml:space="preserve"> -4G FLASH/2G RAM - Dual Core with serial and parallel ports</t>
    </r>
  </si>
  <si>
    <t>909684-71L</t>
  </si>
  <si>
    <r>
      <t>Z90DW</t>
    </r>
    <r>
      <rPr>
        <sz val="11"/>
        <rFont val="Arial"/>
        <family val="2"/>
      </rPr>
      <t xml:space="preserve"> -4G FLASH/2G RAM - Dual Core with IW</t>
    </r>
  </si>
  <si>
    <t>909685-21L</t>
  </si>
  <si>
    <t>Windows Embedded Standard 7</t>
  </si>
  <si>
    <r>
      <t>5290-D90D7</t>
    </r>
    <r>
      <rPr>
        <sz val="11"/>
        <rFont val="Arial"/>
        <family val="2"/>
      </rPr>
      <t xml:space="preserve"> -16G FLASH/2G RAM</t>
    </r>
  </si>
  <si>
    <t>909654-01L</t>
  </si>
  <si>
    <r>
      <t>5290-D90D7</t>
    </r>
    <r>
      <rPr>
        <sz val="11"/>
        <rFont val="Arial"/>
        <family val="2"/>
      </rPr>
      <t xml:space="preserve"> -16G FLASH/2G RAM - Fiber Ready</t>
    </r>
  </si>
  <si>
    <t>909655-01L</t>
  </si>
  <si>
    <r>
      <t>5290-D90D7</t>
    </r>
    <r>
      <rPr>
        <sz val="11"/>
        <rFont val="Arial"/>
        <family val="2"/>
      </rPr>
      <t xml:space="preserve"> -16G FLASH/2G RAM with IW</t>
    </r>
  </si>
  <si>
    <t>909654-51L</t>
  </si>
  <si>
    <r>
      <t>5290-D90D7</t>
    </r>
    <r>
      <rPr>
        <sz val="11"/>
        <rFont val="Arial"/>
        <family val="2"/>
      </rPr>
      <t xml:space="preserve"> -16G FLASH/4G RAM</t>
    </r>
  </si>
  <si>
    <t>909654-21L</t>
  </si>
  <si>
    <r>
      <t>5290-D90D7</t>
    </r>
    <r>
      <rPr>
        <sz val="11"/>
        <rFont val="Arial"/>
        <family val="2"/>
      </rPr>
      <t xml:space="preserve"> -16G FLASH/4G RAM - Fiber Ready</t>
    </r>
  </si>
  <si>
    <t>909655-21L</t>
  </si>
  <si>
    <r>
      <t>5290-D90D7</t>
    </r>
    <r>
      <rPr>
        <sz val="11"/>
        <rFont val="Arial"/>
        <family val="2"/>
      </rPr>
      <t xml:space="preserve"> -16G FLASH/4G RAM with IW</t>
    </r>
  </si>
  <si>
    <t>909654-71L</t>
  </si>
  <si>
    <r>
      <t>5490-D90Q7</t>
    </r>
    <r>
      <rPr>
        <sz val="11"/>
        <rFont val="Arial"/>
        <family val="2"/>
      </rPr>
      <t xml:space="preserve"> -16G FLASH/2G RAM - Quad Core</t>
    </r>
  </si>
  <si>
    <t>909760-21L</t>
  </si>
  <si>
    <r>
      <t>5490-D90Q7</t>
    </r>
    <r>
      <rPr>
        <sz val="11"/>
        <rFont val="Arial"/>
        <family val="2"/>
      </rPr>
      <t xml:space="preserve"> -16G FLASH/2G RAM - Quad Core with IW</t>
    </r>
  </si>
  <si>
    <t>909760-71L</t>
  </si>
  <si>
    <r>
      <t>5490-D90Q7</t>
    </r>
    <r>
      <rPr>
        <sz val="11"/>
        <rFont val="Arial"/>
        <family val="2"/>
      </rPr>
      <t xml:space="preserve"> -16G FLASH/4G RAM - Quad Core</t>
    </r>
  </si>
  <si>
    <t>909760-01L</t>
  </si>
  <si>
    <r>
      <t>5490-D90Q7</t>
    </r>
    <r>
      <rPr>
        <sz val="11"/>
        <rFont val="Arial"/>
        <family val="2"/>
      </rPr>
      <t xml:space="preserve"> -16G FLASH/4G RAM - Quad Core with IW</t>
    </r>
  </si>
  <si>
    <t>909760-51L</t>
  </si>
  <si>
    <r>
      <t xml:space="preserve">7290-Z90D7 </t>
    </r>
    <r>
      <rPr>
        <sz val="11"/>
        <rFont val="Arial"/>
        <family val="2"/>
      </rPr>
      <t>-16G FLASH/2G RAM - Dual Core</t>
    </r>
  </si>
  <si>
    <t>909740-21L</t>
  </si>
  <si>
    <r>
      <t xml:space="preserve">7290-Z90D7 </t>
    </r>
    <r>
      <rPr>
        <sz val="11"/>
        <rFont val="Arial"/>
        <family val="2"/>
      </rPr>
      <t>-16G FLASH/2G RAM - Dual Core - with serial and parallel ports</t>
    </r>
  </si>
  <si>
    <t>909740-71L</t>
  </si>
  <si>
    <r>
      <t xml:space="preserve">7290-Z90D7 </t>
    </r>
    <r>
      <rPr>
        <sz val="11"/>
        <rFont val="Arial"/>
        <family val="2"/>
      </rPr>
      <t>-16G FLASH/2G RAM - Dual Core with IW</t>
    </r>
  </si>
  <si>
    <t>909741-21L</t>
  </si>
  <si>
    <r>
      <t xml:space="preserve">7290-Z90D7 </t>
    </r>
    <r>
      <rPr>
        <sz val="11"/>
        <rFont val="Arial"/>
        <family val="2"/>
      </rPr>
      <t>-16G FLASH/2G RAM - Dual Core with IW, serial and parallel ports</t>
    </r>
  </si>
  <si>
    <t>909741-71L</t>
  </si>
  <si>
    <r>
      <t xml:space="preserve">7290-Z90D7 </t>
    </r>
    <r>
      <rPr>
        <sz val="11"/>
        <rFont val="Arial"/>
        <family val="2"/>
      </rPr>
      <t>-16G FLASH/4G RAM - Dual Core</t>
    </r>
  </si>
  <si>
    <t>909740-01L</t>
  </si>
  <si>
    <r>
      <t xml:space="preserve">7290-Z90D7 </t>
    </r>
    <r>
      <rPr>
        <sz val="11"/>
        <rFont val="Arial"/>
        <family val="2"/>
      </rPr>
      <t>-16G FLASH/4G RAM - Dual Core - with serial and parallel ports</t>
    </r>
  </si>
  <si>
    <t>909740-51L</t>
  </si>
  <si>
    <r>
      <t xml:space="preserve">7290-Z90D7 </t>
    </r>
    <r>
      <rPr>
        <sz val="11"/>
        <rFont val="Arial"/>
        <family val="2"/>
      </rPr>
      <t>-16G FLASH/4G RAM - Dual Core with IW</t>
    </r>
  </si>
  <si>
    <t>909741-01L</t>
  </si>
  <si>
    <r>
      <t xml:space="preserve">7290-Z90D7 </t>
    </r>
    <r>
      <rPr>
        <sz val="11"/>
        <rFont val="Arial"/>
        <family val="2"/>
      </rPr>
      <t>-16G FLASH/4G RAM - Dual Core with IW, serial and parallel ports</t>
    </r>
  </si>
  <si>
    <t>909741-51L</t>
  </si>
  <si>
    <r>
      <t xml:space="preserve">7295-Z90DE7 </t>
    </r>
    <r>
      <rPr>
        <sz val="11"/>
        <rFont val="Arial"/>
        <family val="2"/>
      </rPr>
      <t>-16G FLASH/2G RAM - Dual Core</t>
    </r>
  </si>
  <si>
    <t>909734-01L</t>
  </si>
  <si>
    <r>
      <t xml:space="preserve">7295-Z90DE7 </t>
    </r>
    <r>
      <rPr>
        <sz val="11"/>
        <rFont val="Arial"/>
        <family val="2"/>
      </rPr>
      <t>-16G FLASH/2G RAM - Dual Core - with serial and parallel ports</t>
    </r>
  </si>
  <si>
    <t>909734-51L</t>
  </si>
  <si>
    <r>
      <t xml:space="preserve">7295-Z90DE7 </t>
    </r>
    <r>
      <rPr>
        <sz val="11"/>
        <rFont val="Arial"/>
        <family val="2"/>
      </rPr>
      <t>-16G FLASH/2G RAM - Dual Core with IW</t>
    </r>
  </si>
  <si>
    <t>909735-01L</t>
  </si>
  <si>
    <r>
      <t xml:space="preserve">7295-Z90DE7 </t>
    </r>
    <r>
      <rPr>
        <sz val="11"/>
        <rFont val="Arial"/>
        <family val="2"/>
      </rPr>
      <t>-16G FLASH/2G RAM - Dual Core with IW, serial and parallel ports</t>
    </r>
  </si>
  <si>
    <t>909735-51L</t>
  </si>
  <si>
    <r>
      <t xml:space="preserve">7295-Z90DE7 </t>
    </r>
    <r>
      <rPr>
        <sz val="11"/>
        <rFont val="Arial"/>
        <family val="2"/>
      </rPr>
      <t>-16G FLASH/4G RAM - Dual Core</t>
    </r>
  </si>
  <si>
    <t>909734-21L</t>
  </si>
  <si>
    <r>
      <t xml:space="preserve">7295-Z90DE7 </t>
    </r>
    <r>
      <rPr>
        <sz val="11"/>
        <rFont val="Arial"/>
        <family val="2"/>
      </rPr>
      <t>-16G FLASH/4G RAM - Dual Core - with serial and parallel ports</t>
    </r>
  </si>
  <si>
    <t>909734-71L</t>
  </si>
  <si>
    <r>
      <t xml:space="preserve">7295-Z90DE7 </t>
    </r>
    <r>
      <rPr>
        <sz val="11"/>
        <rFont val="Arial"/>
        <family val="2"/>
      </rPr>
      <t>-16G FLASH/4G RAM - Dual Core with IW</t>
    </r>
  </si>
  <si>
    <t>909735-21L</t>
  </si>
  <si>
    <r>
      <t xml:space="preserve">7295-Z90DE7 </t>
    </r>
    <r>
      <rPr>
        <sz val="11"/>
        <rFont val="Arial"/>
        <family val="2"/>
      </rPr>
      <t>-16G FLASH/4G RAM - Dual Core with IW, serial and parallel ports</t>
    </r>
  </si>
  <si>
    <t>909735-71L</t>
  </si>
  <si>
    <r>
      <t xml:space="preserve">7490-Z90Q7 </t>
    </r>
    <r>
      <rPr>
        <sz val="11"/>
        <rFont val="Arial"/>
        <family val="2"/>
      </rPr>
      <t>-16G FLASH/2G RAM - Quad Core</t>
    </r>
  </si>
  <si>
    <t>909780-21L</t>
  </si>
  <si>
    <r>
      <t xml:space="preserve">7490-Z90Q7 </t>
    </r>
    <r>
      <rPr>
        <sz val="11"/>
        <rFont val="Arial"/>
        <family val="2"/>
      </rPr>
      <t>-16G FLASH/2G RAM - Quad Core with IW</t>
    </r>
  </si>
  <si>
    <t>909781-21L</t>
  </si>
  <si>
    <r>
      <t xml:space="preserve">7490-Z90Q7 </t>
    </r>
    <r>
      <rPr>
        <sz val="11"/>
        <rFont val="Arial"/>
        <family val="2"/>
      </rPr>
      <t>-16G FLASH/4G RAM - Quad Core</t>
    </r>
  </si>
  <si>
    <t>909780-01L</t>
  </si>
  <si>
    <r>
      <t xml:space="preserve">7490-Z90Q7 </t>
    </r>
    <r>
      <rPr>
        <sz val="11"/>
        <rFont val="Arial"/>
        <family val="2"/>
      </rPr>
      <t>-16G FLASH/4G RAM - Quad Core with IW</t>
    </r>
  </si>
  <si>
    <t>909781-01L</t>
  </si>
  <si>
    <t>Windows Embedded 7 Premium</t>
  </si>
  <si>
    <r>
      <t>5290-D90D7P</t>
    </r>
    <r>
      <rPr>
        <sz val="11"/>
        <rFont val="Arial"/>
        <family val="2"/>
      </rPr>
      <t xml:space="preserve"> -16G FLASH/4G RAM</t>
    </r>
  </si>
  <si>
    <t>909656-21L</t>
  </si>
  <si>
    <r>
      <t>5290-D90D7P</t>
    </r>
    <r>
      <rPr>
        <sz val="11"/>
        <rFont val="Arial"/>
        <family val="2"/>
      </rPr>
      <t xml:space="preserve"> -16G FLASH/4G RAM - Dual Core with IW</t>
    </r>
  </si>
  <si>
    <t>909656-71L</t>
  </si>
  <si>
    <r>
      <t>5490-D90Q7P</t>
    </r>
    <r>
      <rPr>
        <sz val="11"/>
        <rFont val="Arial"/>
        <family val="2"/>
      </rPr>
      <t xml:space="preserve"> -16G FLASH/4G RAM</t>
    </r>
  </si>
  <si>
    <t>909768-01L</t>
  </si>
  <si>
    <r>
      <t>5490-D90Q7P</t>
    </r>
    <r>
      <rPr>
        <sz val="11"/>
        <rFont val="Arial"/>
        <family val="2"/>
      </rPr>
      <t xml:space="preserve"> -16G FLASH/4G RAM - Dual Core with IW</t>
    </r>
  </si>
  <si>
    <t>909768-51L</t>
  </si>
  <si>
    <r>
      <t xml:space="preserve">7290-Z90D7P </t>
    </r>
    <r>
      <rPr>
        <sz val="11"/>
        <rFont val="Arial"/>
        <family val="2"/>
      </rPr>
      <t>-16G FLASH/4G RAM - TPM - Dual Core</t>
    </r>
  </si>
  <si>
    <t>909742-01L</t>
  </si>
  <si>
    <r>
      <t xml:space="preserve">7290-Z90D7P </t>
    </r>
    <r>
      <rPr>
        <sz val="11"/>
        <rFont val="Arial"/>
        <family val="2"/>
      </rPr>
      <t>-16G FLASH/4G RAM - TPM - Dual Core with IW</t>
    </r>
  </si>
  <si>
    <t>909743-01L</t>
  </si>
  <si>
    <r>
      <t xml:space="preserve">7490-Z90Q7P </t>
    </r>
    <r>
      <rPr>
        <sz val="11"/>
        <rFont val="Arial"/>
        <family val="2"/>
      </rPr>
      <t>-16G FLASH/4G RAM - TPM - Quad Core</t>
    </r>
  </si>
  <si>
    <t>909810-01L</t>
  </si>
  <si>
    <r>
      <t xml:space="preserve">7490-Z90Q7P </t>
    </r>
    <r>
      <rPr>
        <sz val="11"/>
        <rFont val="Arial"/>
        <family val="2"/>
      </rPr>
      <t>-16G FLASH/8G RAM - TPM - Quad Core</t>
    </r>
  </si>
  <si>
    <t>909810-21L</t>
  </si>
  <si>
    <r>
      <t xml:space="preserve">7490-Z90Q7P </t>
    </r>
    <r>
      <rPr>
        <sz val="11"/>
        <rFont val="Arial"/>
        <family val="2"/>
      </rPr>
      <t>-16G FLASH/4G RAM - TPM - Quad Core with IW</t>
    </r>
  </si>
  <si>
    <t>909811-01L</t>
  </si>
  <si>
    <r>
      <t xml:space="preserve">Z90QQ7P </t>
    </r>
    <r>
      <rPr>
        <sz val="11"/>
        <rFont val="Arial"/>
        <family val="2"/>
      </rPr>
      <t>-16G FLASH/4G RAM - Quad Core ; Quad Diplay</t>
    </r>
  </si>
  <si>
    <t>909805-01L</t>
  </si>
  <si>
    <r>
      <t xml:space="preserve">Z90QQ7P </t>
    </r>
    <r>
      <rPr>
        <sz val="11"/>
        <rFont val="Arial"/>
        <family val="2"/>
      </rPr>
      <t>-16G FLASH/4G RAM - Quad Core ; Quad Diplay - with Wireless</t>
    </r>
  </si>
  <si>
    <t>909805-51L</t>
  </si>
  <si>
    <r>
      <t xml:space="preserve">7295-Z90DE7P </t>
    </r>
    <r>
      <rPr>
        <sz val="11"/>
        <rFont val="Arial"/>
        <family val="2"/>
      </rPr>
      <t>-16G FLASH/4G RAM - TPM - Dual Core</t>
    </r>
  </si>
  <si>
    <t>909755-21L</t>
  </si>
  <si>
    <r>
      <t xml:space="preserve">7295-Z90DE7P </t>
    </r>
    <r>
      <rPr>
        <sz val="11"/>
        <rFont val="Arial"/>
        <family val="2"/>
      </rPr>
      <t>-16G FLASH/4G RAM - TPM - Dual Core with IW</t>
    </r>
  </si>
  <si>
    <t>909755-71L</t>
  </si>
  <si>
    <t>Windows Embedded 8 Standard</t>
  </si>
  <si>
    <r>
      <t>5290-D90D8</t>
    </r>
    <r>
      <rPr>
        <sz val="11"/>
        <rFont val="Arial"/>
        <family val="2"/>
      </rPr>
      <t xml:space="preserve"> -16G FLASH/4G RAM</t>
    </r>
  </si>
  <si>
    <t>909662-01L</t>
  </si>
  <si>
    <r>
      <t>5290-D90D8</t>
    </r>
    <r>
      <rPr>
        <sz val="11"/>
        <rFont val="Arial"/>
        <family val="2"/>
      </rPr>
      <t xml:space="preserve"> -16G FLASH/4G RAM - with IW</t>
    </r>
  </si>
  <si>
    <t>909662-51L</t>
  </si>
  <si>
    <r>
      <t>5490-D90Q8</t>
    </r>
    <r>
      <rPr>
        <sz val="11"/>
        <rFont val="Arial"/>
        <family val="2"/>
      </rPr>
      <t xml:space="preserve"> -16G FLASH/4G RAM - Quad Core</t>
    </r>
  </si>
  <si>
    <t>909762-01L</t>
  </si>
  <si>
    <r>
      <t>5490-D90Q8</t>
    </r>
    <r>
      <rPr>
        <sz val="11"/>
        <rFont val="Arial"/>
        <family val="2"/>
      </rPr>
      <t xml:space="preserve"> -16G FLASH/4G RAM - with IW - Quad Core</t>
    </r>
  </si>
  <si>
    <t>909762-51L</t>
  </si>
  <si>
    <r>
      <t xml:space="preserve">7290-Z90D8 </t>
    </r>
    <r>
      <rPr>
        <sz val="11"/>
        <rFont val="Arial"/>
        <family val="2"/>
      </rPr>
      <t>-16G FLASH/4G RAM</t>
    </r>
  </si>
  <si>
    <t>909752-01L</t>
  </si>
  <si>
    <t>Lower pricing</t>
  </si>
  <si>
    <r>
      <t xml:space="preserve">5490-Z90D8 </t>
    </r>
    <r>
      <rPr>
        <sz val="11"/>
        <rFont val="Arial"/>
        <family val="2"/>
      </rPr>
      <t>-16G FLASH/4G RAM - with serial and parallel ports</t>
    </r>
  </si>
  <si>
    <t>909752-51L</t>
  </si>
  <si>
    <r>
      <t xml:space="preserve">5490-Z90D8 </t>
    </r>
    <r>
      <rPr>
        <sz val="11"/>
        <rFont val="Arial"/>
        <family val="2"/>
      </rPr>
      <t>-16G FLASH/4G RAM - with IW</t>
    </r>
  </si>
  <si>
    <t>909753-01L</t>
  </si>
  <si>
    <r>
      <t xml:space="preserve">5490-Z90D8 </t>
    </r>
    <r>
      <rPr>
        <sz val="11"/>
        <rFont val="Arial"/>
        <family val="2"/>
      </rPr>
      <t>-16G FLASH/4G RAM - with IW, serial and parallel ports</t>
    </r>
  </si>
  <si>
    <t>909753-51L</t>
  </si>
  <si>
    <r>
      <t>7490-Z90Q8</t>
    </r>
    <r>
      <rPr>
        <sz val="11"/>
        <rFont val="Arial"/>
        <family val="2"/>
      </rPr>
      <t xml:space="preserve"> -16G FLASH/4G RAM - Quad Core</t>
    </r>
  </si>
  <si>
    <t>909783-01L</t>
  </si>
  <si>
    <r>
      <t>7490-Z90Q8</t>
    </r>
    <r>
      <rPr>
        <sz val="11"/>
        <rFont val="Arial"/>
        <family val="2"/>
      </rPr>
      <t xml:space="preserve"> -16G FLASH/4G RAM - with IW - Quad Core</t>
    </r>
  </si>
  <si>
    <t>909784-01L</t>
  </si>
  <si>
    <r>
      <t>Z90QQ8</t>
    </r>
    <r>
      <rPr>
        <sz val="11"/>
        <rFont val="Arial"/>
        <family val="2"/>
      </rPr>
      <t xml:space="preserve"> -16G FLASH/4G RAM - Quad Core</t>
    </r>
  </si>
  <si>
    <t>909807-01L</t>
  </si>
  <si>
    <r>
      <t>Z90QQ8</t>
    </r>
    <r>
      <rPr>
        <sz val="11"/>
        <rFont val="Arial"/>
        <family val="2"/>
      </rPr>
      <t xml:space="preserve"> -16G FLASH/4G RAM - Quad Core - with Wireless</t>
    </r>
  </si>
  <si>
    <t>909807-51L</t>
  </si>
  <si>
    <t>Mobile Thin Clients - WES and WES7</t>
  </si>
  <si>
    <r>
      <t xml:space="preserve">7492-X90M7 - </t>
    </r>
    <r>
      <rPr>
        <sz val="11"/>
        <rFont val="Arial"/>
        <family val="2"/>
      </rPr>
      <t>16G FLASH/2G RAM</t>
    </r>
  </si>
  <si>
    <t>909797-21L</t>
  </si>
  <si>
    <r>
      <t xml:space="preserve">7492-X90M7 - </t>
    </r>
    <r>
      <rPr>
        <sz val="11"/>
        <rFont val="Arial"/>
        <family val="2"/>
      </rPr>
      <t>16G FLASH/4G RAM</t>
    </r>
  </si>
  <si>
    <t>909797-01L</t>
  </si>
  <si>
    <r>
      <t xml:space="preserve">X90M7P - </t>
    </r>
    <r>
      <rPr>
        <sz val="11"/>
        <rFont val="Arial"/>
        <family val="2"/>
      </rPr>
      <t>16G FLASH/4G RAM</t>
    </r>
  </si>
  <si>
    <t>909668-01L</t>
  </si>
  <si>
    <t>Wyse WSM Software and Cloud PCs</t>
  </si>
  <si>
    <t>Wyse WSM for Streaming Clients - Software and Maintenance</t>
  </si>
  <si>
    <t>Streaming Manager for Clients - Software license - Thin Clients Only</t>
  </si>
  <si>
    <t>730961-07</t>
  </si>
  <si>
    <t>Streaming Manager for Clients - Software license - Non Wyse Thin Clients</t>
  </si>
  <si>
    <t>730961-08</t>
  </si>
  <si>
    <t xml:space="preserve">Maintenance for Wyse WSM, Per Seat, 1 Year </t>
  </si>
  <si>
    <t>730960-01</t>
  </si>
  <si>
    <t>Maintenance for Wyse WSM, Per Seat, 1 Year, Renewal Only</t>
  </si>
  <si>
    <t>730960-04</t>
  </si>
  <si>
    <t xml:space="preserve">Maintenance for Wyse WSM, Per Seat, 2 Year </t>
  </si>
  <si>
    <t>730960-02</t>
  </si>
  <si>
    <t>Maintenance for Wyse WSM, Per Seat, 2 Year, Renewal Only</t>
  </si>
  <si>
    <t>730960-05</t>
  </si>
  <si>
    <t xml:space="preserve">Maintenance for Wyse WSM, Per Seat, 3 Year </t>
  </si>
  <si>
    <t>730960-03</t>
  </si>
  <si>
    <t>Maintenance for Wyse WSM, Per Seat, 3 Year, Renewal Only</t>
  </si>
  <si>
    <t>730960-06</t>
  </si>
  <si>
    <t>Wyse WSM for Streaming Servers - Software and Maintenance</t>
  </si>
  <si>
    <t>Streaming Manager for Servers - Software license</t>
  </si>
  <si>
    <t>730985-01</t>
  </si>
  <si>
    <t xml:space="preserve">Maintenance for Wyse WSM Server, Per Streamed Server 1 Year </t>
  </si>
  <si>
    <t>730985-02</t>
  </si>
  <si>
    <t>Maintenance for Wyse WSM Server, Per Streamed Server 1 Year, Renewal Only</t>
  </si>
  <si>
    <t>730985-03</t>
  </si>
  <si>
    <t xml:space="preserve">Maintenance for Wyse WSM Server, Per Streamed Server 2 Year </t>
  </si>
  <si>
    <t>730985-04</t>
  </si>
  <si>
    <t>Maintenance for Wyse WSM Server, Per Streamed Server 2 Year, Renewal Only</t>
  </si>
  <si>
    <t>730985-05</t>
  </si>
  <si>
    <t xml:space="preserve">Maintenance for Wyse WSM Server, Per Streamed Server 3 Year </t>
  </si>
  <si>
    <t>730985-06</t>
  </si>
  <si>
    <t>Maintenance for Wyse WSM Server, Per Streamed Server 3 Year, Renewal Only</t>
  </si>
  <si>
    <t>730985-07</t>
  </si>
  <si>
    <t>Cloud PCs - Hardware</t>
  </si>
  <si>
    <r>
      <t xml:space="preserve">5200-D00D </t>
    </r>
    <r>
      <rPr>
        <sz val="11"/>
        <rFont val="Arial"/>
        <family val="2"/>
      </rPr>
      <t>- 0G Flash/2G RAM - Dual Core</t>
    </r>
  </si>
  <si>
    <t>909631-01L</t>
  </si>
  <si>
    <r>
      <t xml:space="preserve">5200-D00D </t>
    </r>
    <r>
      <rPr>
        <sz val="11"/>
        <rFont val="Arial"/>
        <family val="2"/>
      </rPr>
      <t>- 0G Flash/4G RAM - Dual Core</t>
    </r>
  </si>
  <si>
    <t>909631-21L</t>
  </si>
  <si>
    <r>
      <t xml:space="preserve">5200-D00D </t>
    </r>
    <r>
      <rPr>
        <sz val="11"/>
        <rFont val="Arial"/>
        <family val="2"/>
      </rPr>
      <t>- 0G Flash/2G RAM - Includes Windows 8 Diskless PC COA</t>
    </r>
  </si>
  <si>
    <t>909637-01L</t>
  </si>
  <si>
    <r>
      <t xml:space="preserve">5200-D00D </t>
    </r>
    <r>
      <rPr>
        <sz val="11"/>
        <rFont val="Arial"/>
        <family val="2"/>
      </rPr>
      <t>- 0G Flash/4G RAM - Includes Windows 8 Diskless PC COA</t>
    </r>
  </si>
  <si>
    <t>909637-21L</t>
  </si>
  <si>
    <r>
      <t xml:space="preserve">5200-D00D </t>
    </r>
    <r>
      <rPr>
        <sz val="11"/>
        <rFont val="Arial"/>
        <family val="2"/>
      </rPr>
      <t>- 60G Flash/4G RAM - Dual Core - Reference Device</t>
    </r>
  </si>
  <si>
    <t>909631-81L</t>
  </si>
  <si>
    <r>
      <t xml:space="preserve">5400-D00Q </t>
    </r>
    <r>
      <rPr>
        <sz val="11"/>
        <rFont val="Arial"/>
        <family val="2"/>
      </rPr>
      <t>- 0G Flash/2G RAM - Quad Core</t>
    </r>
  </si>
  <si>
    <t>909764-01L</t>
  </si>
  <si>
    <r>
      <t xml:space="preserve">5400-D00Q </t>
    </r>
    <r>
      <rPr>
        <sz val="11"/>
        <rFont val="Arial"/>
        <family val="2"/>
      </rPr>
      <t>- 0G Flash/4G RAM - Quad Core</t>
    </r>
  </si>
  <si>
    <t>909764-21L</t>
  </si>
  <si>
    <r>
      <t xml:space="preserve">5400-D00Q </t>
    </r>
    <r>
      <rPr>
        <sz val="11"/>
        <rFont val="Arial"/>
        <family val="2"/>
      </rPr>
      <t>- 0G Flash/2G RAM - Includes Windows 8 Diskless PC COA</t>
    </r>
  </si>
  <si>
    <t>909766-01L</t>
  </si>
  <si>
    <r>
      <t xml:space="preserve">5400-D00Q </t>
    </r>
    <r>
      <rPr>
        <sz val="11"/>
        <rFont val="Arial"/>
        <family val="2"/>
      </rPr>
      <t>- 0G Flash/4G RAM - Includes Windows 8 Diskless PC COA</t>
    </r>
  </si>
  <si>
    <t>909766-21L</t>
  </si>
  <si>
    <r>
      <t xml:space="preserve">5400-D00Q </t>
    </r>
    <r>
      <rPr>
        <sz val="11"/>
        <rFont val="Arial"/>
        <family val="2"/>
      </rPr>
      <t>- 60G SSD Flash/4G RAM - Quad Core - Reference Device</t>
    </r>
  </si>
  <si>
    <t>909764-81L</t>
  </si>
  <si>
    <r>
      <t xml:space="preserve">7200-Z00D </t>
    </r>
    <r>
      <rPr>
        <sz val="11"/>
        <rFont val="Arial"/>
        <family val="2"/>
      </rPr>
      <t>- 0G Flash/2G RAM - Dual Core</t>
    </r>
  </si>
  <si>
    <t>909692-01L</t>
  </si>
  <si>
    <r>
      <t xml:space="preserve">7200-Z00D </t>
    </r>
    <r>
      <rPr>
        <sz val="11"/>
        <rFont val="Arial"/>
        <family val="2"/>
      </rPr>
      <t>- 0G Flash/4G RAM - Dual Core</t>
    </r>
  </si>
  <si>
    <t>909692-21L</t>
  </si>
  <si>
    <r>
      <t xml:space="preserve">7200-Z00D </t>
    </r>
    <r>
      <rPr>
        <sz val="11"/>
        <rFont val="Arial"/>
        <family val="2"/>
      </rPr>
      <t>- 0G Flash/2G RAM - Includes Windows 8 Diskless PC COA</t>
    </r>
  </si>
  <si>
    <t>909693-01L</t>
  </si>
  <si>
    <r>
      <t xml:space="preserve">7200-Z00D </t>
    </r>
    <r>
      <rPr>
        <sz val="11"/>
        <rFont val="Arial"/>
        <family val="2"/>
      </rPr>
      <t>- 0G Flash/4G RAM - Includes Windows 8 Diskless PC COA</t>
    </r>
  </si>
  <si>
    <t>909693-21L</t>
  </si>
  <si>
    <r>
      <t xml:space="preserve">7200-Z00D </t>
    </r>
    <r>
      <rPr>
        <sz val="11"/>
        <rFont val="Arial"/>
        <family val="2"/>
      </rPr>
      <t>- 60G Flash/4G RAM - Dual Core with serial and parallel ports - Reference Device</t>
    </r>
  </si>
  <si>
    <t>909692-91L</t>
  </si>
  <si>
    <r>
      <t xml:space="preserve">7400-Z00Q </t>
    </r>
    <r>
      <rPr>
        <sz val="11"/>
        <rFont val="Arial"/>
        <family val="2"/>
      </rPr>
      <t>- 0G Flash/2G RAM - Quad Core</t>
    </r>
  </si>
  <si>
    <t>909786-01L</t>
  </si>
  <si>
    <r>
      <t xml:space="preserve">7400-Z00Q </t>
    </r>
    <r>
      <rPr>
        <sz val="11"/>
        <rFont val="Arial"/>
        <family val="2"/>
      </rPr>
      <t>- 0G Flash/4G RAM - Quad Core</t>
    </r>
  </si>
  <si>
    <t>909786-21L</t>
  </si>
  <si>
    <r>
      <t xml:space="preserve">7400-Z00Q </t>
    </r>
    <r>
      <rPr>
        <sz val="11"/>
        <rFont val="Arial"/>
        <family val="2"/>
      </rPr>
      <t>- 0G Flash/2G RAM - Includes Windows 8 Diskless PC COA</t>
    </r>
  </si>
  <si>
    <t>909788-01L</t>
  </si>
  <si>
    <r>
      <t xml:space="preserve">7400-Z00Q </t>
    </r>
    <r>
      <rPr>
        <sz val="11"/>
        <rFont val="Arial"/>
        <family val="2"/>
      </rPr>
      <t>- 0G Flash/4G RAM - Includes Windows 8 Diskless PC COA</t>
    </r>
  </si>
  <si>
    <t>909788-21L</t>
  </si>
  <si>
    <r>
      <t xml:space="preserve">7400-Z00Q </t>
    </r>
    <r>
      <rPr>
        <sz val="11"/>
        <rFont val="Arial"/>
        <family val="2"/>
      </rPr>
      <t>- 60G SSD Flash/4G RAM - Quad Core - Reference Device</t>
    </r>
  </si>
  <si>
    <t>909786-81L</t>
  </si>
  <si>
    <r>
      <t>7202-X00M</t>
    </r>
    <r>
      <rPr>
        <sz val="11"/>
        <rFont val="Arial"/>
        <family val="2"/>
      </rPr>
      <t xml:space="preserve"> - 120G SDD FLASH / 2G RAM</t>
    </r>
  </si>
  <si>
    <t>909699-31L</t>
  </si>
  <si>
    <t>WSM Starter Kits - 3 Users</t>
  </si>
  <si>
    <t xml:space="preserve">Ready to use, out of the box POC kit
• Server - One Dell server (Optiplex class or equivalent)
• Networking - One DHCP enabled router/switch and cables
• Clients - One D00D Reference device (with keyboard and mouse)
• Clients - Two D00D cloud PCs(with keyboard and mouse) 
• Software licenses - Three WSM licenses for cloud PCs
• Services - One year Dell ProSupport for server, clients, and Dell software
</t>
  </si>
  <si>
    <t>920391-02L</t>
  </si>
  <si>
    <t>WSM Starter Kits - with Monitors - 3 Users</t>
  </si>
  <si>
    <t xml:space="preserve">Ready to use, out of the box POC kit
• Server - One Dell server (Optiplex class or equivalent)
• Networking - One DHCP enabled router/switch and cables
• Clients - One D00D Reference device (with keyboard and mouse)
• Clients - Two D00D cloud PCs(with keyboard and mouse) 
• Monitors - Three 22" Dell monitors for 3 cloud PCs
• Software licenses - Three WSM licenses for cloud PCs
• Services - One year Dell ProSupport for server, clients, and Dell software
</t>
  </si>
  <si>
    <t>920391-03L</t>
  </si>
  <si>
    <t>Management Software</t>
  </si>
  <si>
    <t>Cloud Client Manager (CCM)</t>
  </si>
  <si>
    <t>CCM - Starter Tier, 1 Year</t>
  </si>
  <si>
    <t>12 Months</t>
  </si>
  <si>
    <t>906227-01</t>
  </si>
  <si>
    <t>Free</t>
  </si>
  <si>
    <t>CCM - Professional Tier  1 Device, 1 Year</t>
  </si>
  <si>
    <t>906227-51</t>
  </si>
  <si>
    <t>CCM - Professional Tier  1 Device, 2 Years</t>
  </si>
  <si>
    <t>24 Months</t>
  </si>
  <si>
    <t>906227-53</t>
  </si>
  <si>
    <t>CCM - Professional Tier  1 Device, 3 Years</t>
  </si>
  <si>
    <t>36 Months</t>
  </si>
  <si>
    <t>906227-55</t>
  </si>
  <si>
    <t>CCM - Professional Tier  1 Device, 1 Year + Xenith Maintenance, 1 Year</t>
  </si>
  <si>
    <t>906227-61</t>
  </si>
  <si>
    <t>CCM - Professional Tier  1 Device, 3 Years + Xenith Maintenance, 3 Years</t>
  </si>
  <si>
    <t>906227-65</t>
  </si>
  <si>
    <t>CCM - Professional Tier  1 Device, 1 Year + Thin OS Maintenance, 1 Year</t>
  </si>
  <si>
    <t>906227-71</t>
  </si>
  <si>
    <t>CCM - Professional Tier  1 Device, 2 Years + Thin OS Maintenance, 2 Years</t>
  </si>
  <si>
    <t>906227-73</t>
  </si>
  <si>
    <t>CCM - Professional Tier  1 Device, 3 Years + Thin OS Maintenance, 3 Years</t>
  </si>
  <si>
    <t>906227-75</t>
  </si>
  <si>
    <t>Dell Wyse Device Manager (WDM) - seat licenses</t>
  </si>
  <si>
    <t>Device Manager  Enterprise Standard - new purchases of WDM</t>
  </si>
  <si>
    <t>730804-95</t>
  </si>
  <si>
    <r>
      <t xml:space="preserve">Device Manager  Enterprise Standard - new purchases of WDM - </t>
    </r>
    <r>
      <rPr>
        <b/>
        <sz val="11"/>
        <rFont val="Arial"/>
        <family val="2"/>
      </rPr>
      <t>D10DP Only</t>
    </r>
  </si>
  <si>
    <t>730804-99</t>
  </si>
  <si>
    <t>Device Manager  Enterprise Upgrade  - only for upgrading older versions of WDM</t>
  </si>
  <si>
    <t>730804-96</t>
  </si>
  <si>
    <t>Priority Plus Maintenance for Dell Wyse Device Manager</t>
  </si>
  <si>
    <t>Device Manager Priority Plus Support and Maintenance provides all new versions of Device Manager and technical support.</t>
  </si>
  <si>
    <t>Enterprise (Cost per license seat)</t>
  </si>
  <si>
    <t xml:space="preserve">Maintenance for Dell Wyse Device Manager Enterprise, 1 Year </t>
  </si>
  <si>
    <t>730939-04</t>
  </si>
  <si>
    <t>Maintenance for Dell Wyse Device Manager Enterprise, 1 Year , Renewal</t>
  </si>
  <si>
    <t>730939-14</t>
  </si>
  <si>
    <t xml:space="preserve">Maintenance for Dell Wyse Device Manager Enterprise, 2 Year </t>
  </si>
  <si>
    <t>730939-05</t>
  </si>
  <si>
    <t>Maintenance for Dell Wyse Device Manager Enterprise, 2 Year , Renewal</t>
  </si>
  <si>
    <t>730939-15</t>
  </si>
  <si>
    <t xml:space="preserve">Maintenance for Dell Wyse Device Manager Enterprise, 3 Year </t>
  </si>
  <si>
    <t>730939-06</t>
  </si>
  <si>
    <t>Maintenance for Dell Wyse Device Manager Enterprise, 3 Year , Renewal</t>
  </si>
  <si>
    <t>730939-16</t>
  </si>
  <si>
    <t>Device Manager - Site License Pricing - 50,000 seats maximum per license</t>
  </si>
  <si>
    <t>Enterprise Site License, Dell Wyse TC, No Wgrp</t>
  </si>
  <si>
    <t>730804-28</t>
  </si>
  <si>
    <t>Enterprise Site License, Dell Wyse TC, Wgrp Upgrade</t>
  </si>
  <si>
    <t>730804-29</t>
  </si>
  <si>
    <t xml:space="preserve">Maintenance for Dell Wyse Device Manager Enterprise Site License, 1 Year </t>
  </si>
  <si>
    <t>730804-25</t>
  </si>
  <si>
    <t>Maintenance for Dell Wyse Device Manager Enterprise Site License, 1 Year, Renewal</t>
  </si>
  <si>
    <t>730804-56</t>
  </si>
  <si>
    <t xml:space="preserve">Maintenance for Dell Wyse Device Manager Enterprise Site License, 2 Year </t>
  </si>
  <si>
    <t>730804-30</t>
  </si>
  <si>
    <t>Maintenance for Dell Wyse Device Manager Enterprise Site License, 2 Year, Renewal</t>
  </si>
  <si>
    <t>730804-57</t>
  </si>
  <si>
    <t xml:space="preserve">Maintenance for Dell Wyse Device Manager Enterprise Site License, 3 Year </t>
  </si>
  <si>
    <t>730804-31</t>
  </si>
  <si>
    <t>Maintenance for Dell Wyse Device Manager Enterprise Site License, 3 Year, Renewal</t>
  </si>
  <si>
    <t>730804-58</t>
  </si>
  <si>
    <t>Wyse Virtualization Software</t>
  </si>
  <si>
    <t>PC Extender</t>
  </si>
  <si>
    <t>PC Extender - Seat License</t>
  </si>
  <si>
    <t>906214-01</t>
  </si>
  <si>
    <t>PC Extender - 1 Year Maintenance</t>
  </si>
  <si>
    <t>730978-02</t>
  </si>
  <si>
    <t>PC Extender - 1 Year Maintenance, Renewal Only</t>
  </si>
  <si>
    <t>730978-12</t>
  </si>
  <si>
    <t>TCX Suite</t>
  </si>
  <si>
    <t>TCX Suite - Maintenance must be ordered</t>
  </si>
  <si>
    <t>906207-01</t>
  </si>
  <si>
    <t xml:space="preserve">Maintenance for Wyse TCX Suite, 1 Year </t>
  </si>
  <si>
    <t>730973-01</t>
  </si>
  <si>
    <t>Maintenance for Wyse TCX Suite, 1 Year, Renewal</t>
  </si>
  <si>
    <t>730973-06</t>
  </si>
  <si>
    <t xml:space="preserve">Maintenance for Wyse TCX Suite, 2 Year </t>
  </si>
  <si>
    <t>730973-02</t>
  </si>
  <si>
    <t>Maintenance for Wyse TCX Suite, 2 Year, Renewal</t>
  </si>
  <si>
    <t>730973-07</t>
  </si>
  <si>
    <t xml:space="preserve">Maintenance for Wyse TCX Suite, 3 Year </t>
  </si>
  <si>
    <t>730973-03</t>
  </si>
  <si>
    <t>Maintenance for Wyse TCX Suite, 3 Year, Renewal</t>
  </si>
  <si>
    <t>730973-08</t>
  </si>
  <si>
    <t>Wyse Virtual Desktop Accelerator (VDA)</t>
  </si>
  <si>
    <t>Wyse VDA - Maintenance must be ordered</t>
  </si>
  <si>
    <t>906211-01</t>
  </si>
  <si>
    <t xml:space="preserve">Maintenance for Wyse Virtual Desktop Accelerator, 1 Year </t>
  </si>
  <si>
    <t>730970-01</t>
  </si>
  <si>
    <t>Maintenance for Wyse Virtual Desktop Accelerator, 1 Year, Renewal</t>
  </si>
  <si>
    <t>730970-04</t>
  </si>
  <si>
    <t xml:space="preserve">Maintenance for Wyse Virtual Desktop Accelerator, 2 Year </t>
  </si>
  <si>
    <t>730970-02</t>
  </si>
  <si>
    <t>Maintenance for Wyse Virtual Desktop Accelerator, 2 Year, Renewal</t>
  </si>
  <si>
    <t>730970-05</t>
  </si>
  <si>
    <t xml:space="preserve">Maintenance for Wyse Virtual Desktop Accelerator, 3 Year </t>
  </si>
  <si>
    <t>730970-03</t>
  </si>
  <si>
    <t>Maintenance for Wyse Virtual Desktop Accelerator, 3 Year, Renewal</t>
  </si>
  <si>
    <t>730970-06</t>
  </si>
  <si>
    <t xml:space="preserve">Ericom Powerterm </t>
  </si>
  <si>
    <t>Ericom PowerTerm - CE Firmware Addon</t>
  </si>
  <si>
    <t>730968-01</t>
  </si>
  <si>
    <t>Ericom PowerTerm InterConnect (Windows / Linux and Mac Devices)</t>
  </si>
  <si>
    <t>906220-01</t>
  </si>
  <si>
    <t>Ericom PowerTerm InterConnect - 1 Year Software Maintenance</t>
  </si>
  <si>
    <t>906220-02</t>
  </si>
  <si>
    <t>Ericom PowerTerm InterConnect - 1 Year Software Maintenance, Renewal</t>
  </si>
  <si>
    <t>906220-03</t>
  </si>
  <si>
    <t>Thin Operating System &amp; Maintenance</t>
  </si>
  <si>
    <t>Seat License - Thin O/S Operating System - Includes 1 year of maintenance</t>
  </si>
  <si>
    <t>920293-06</t>
  </si>
  <si>
    <t xml:space="preserve">Wyse Thin Operating System Software Maintenance, 1 Year </t>
  </si>
  <si>
    <t>730958-02</t>
  </si>
  <si>
    <t>Wyse Thin Operating System Software Maintenance, 1 Year, Renewal</t>
  </si>
  <si>
    <t>730958-05</t>
  </si>
  <si>
    <t>Seat License - Thin O/S Operating System - Includes 2 years of maintenance</t>
  </si>
  <si>
    <t>920293-07</t>
  </si>
  <si>
    <t xml:space="preserve">Wyse Thin Operating System Software Maintenance, 2 Year </t>
  </si>
  <si>
    <t>730958-03</t>
  </si>
  <si>
    <t>Wyse Thin Operating System Software Maintenance, 2 Year, Renewal</t>
  </si>
  <si>
    <t>730958-06</t>
  </si>
  <si>
    <t>Seat License - Thin O/S Operating System - Includes 3 years of maintenance</t>
  </si>
  <si>
    <t>920293-08</t>
  </si>
  <si>
    <t xml:space="preserve">Wyse Thin Operating System Software Maintenance, 3 Year </t>
  </si>
  <si>
    <t>730958-04</t>
  </si>
  <si>
    <t>Wyse Thin Operating System Software Maintenance, 3 Year, Renewal</t>
  </si>
  <si>
    <t>730958-07</t>
  </si>
  <si>
    <r>
      <t>PocketCloud</t>
    </r>
    <r>
      <rPr>
        <b/>
        <vertAlign val="superscript"/>
        <sz val="12"/>
        <rFont val="Arial"/>
        <family val="2"/>
      </rPr>
      <t>TM</t>
    </r>
    <r>
      <rPr>
        <b/>
        <sz val="18"/>
        <rFont val="Arial"/>
        <family val="2"/>
      </rPr>
      <t xml:space="preserve"> Software - Per User</t>
    </r>
  </si>
  <si>
    <r>
      <t>PocketCloud</t>
    </r>
    <r>
      <rPr>
        <vertAlign val="superscript"/>
        <sz val="8"/>
        <rFont val="Arial"/>
        <family val="2"/>
      </rPr>
      <t>TM</t>
    </r>
    <r>
      <rPr>
        <sz val="11"/>
        <rFont val="Arial"/>
        <family val="2"/>
      </rPr>
      <t xml:space="preserve"> DaaS - iOS and Android.  1 year license, incl. maintenance and support</t>
    </r>
  </si>
  <si>
    <t>906219-01</t>
  </si>
  <si>
    <r>
      <t>PocketCloud</t>
    </r>
    <r>
      <rPr>
        <vertAlign val="superscript"/>
        <sz val="8"/>
        <rFont val="Arial"/>
        <family val="2"/>
      </rPr>
      <t>TM</t>
    </r>
    <r>
      <rPr>
        <sz val="11"/>
        <rFont val="Arial"/>
        <family val="2"/>
      </rPr>
      <t xml:space="preserve"> Software - minimum qty 100 per order.  Includes 1 year maintenance</t>
    </r>
  </si>
  <si>
    <t>906217-02</t>
  </si>
  <si>
    <r>
      <t>PocketCloud</t>
    </r>
    <r>
      <rPr>
        <vertAlign val="superscript"/>
        <sz val="8"/>
        <rFont val="Arial"/>
        <family val="2"/>
      </rPr>
      <t>TM</t>
    </r>
    <r>
      <rPr>
        <sz val="11"/>
        <rFont val="Arial"/>
        <family val="2"/>
      </rPr>
      <t xml:space="preserve"> Maintenance Renewal - 1 year</t>
    </r>
  </si>
  <si>
    <t>730980-01</t>
  </si>
  <si>
    <r>
      <t>PocketCloud</t>
    </r>
    <r>
      <rPr>
        <vertAlign val="superscript"/>
        <sz val="8"/>
        <rFont val="Arial"/>
        <family val="2"/>
      </rPr>
      <t>TM</t>
    </r>
    <r>
      <rPr>
        <sz val="11"/>
        <rFont val="Arial"/>
        <family val="2"/>
      </rPr>
      <t xml:space="preserve"> Premium Support Plan</t>
    </r>
  </si>
  <si>
    <t>906023-22</t>
  </si>
  <si>
    <t>Dell - Wyse</t>
  </si>
  <si>
    <t>May 2014 - Accessories and Software Options</t>
  </si>
  <si>
    <t>Gov/Ed</t>
  </si>
  <si>
    <t>Discount</t>
  </si>
  <si>
    <t>Products Supported</t>
  </si>
  <si>
    <t>Description</t>
  </si>
  <si>
    <t>Part #</t>
  </si>
  <si>
    <t>Memory Upgrade Kits:</t>
  </si>
  <si>
    <t>Z / D / X Class</t>
  </si>
  <si>
    <t>4G Flash XPe / WES / WES7</t>
  </si>
  <si>
    <t>920317-05L</t>
  </si>
  <si>
    <t>8G Flash XPe / WES / WES7</t>
  </si>
  <si>
    <t>920317-04L</t>
  </si>
  <si>
    <t>Z / D Class</t>
  </si>
  <si>
    <t>16G MLC Flash XPe / WES / WES7 - image from www.wyse.com</t>
  </si>
  <si>
    <t>920317-06L</t>
  </si>
  <si>
    <t>Z Class</t>
  </si>
  <si>
    <t>2G RAM Upgrade Kit - Z Class</t>
  </si>
  <si>
    <t>920317-12L</t>
  </si>
  <si>
    <t>4G RAM Upgrade Kit - Z Class - Dual Core Only</t>
  </si>
  <si>
    <t>920317-13L</t>
  </si>
  <si>
    <t>XM Class</t>
  </si>
  <si>
    <t>2G RAM Upgrade Kit - XN0M</t>
  </si>
  <si>
    <t>920317-15L</t>
  </si>
  <si>
    <t>4G RAM Upgrade Kit - XN0M</t>
  </si>
  <si>
    <t>920317-14L</t>
  </si>
  <si>
    <t>D Class</t>
  </si>
  <si>
    <t>4G RAM Upgrade Kit - D Class - Dual Core Only</t>
  </si>
  <si>
    <t>920317-16L</t>
  </si>
  <si>
    <t>OS Conversion Kits</t>
  </si>
  <si>
    <t>C90LE / C90LEW</t>
  </si>
  <si>
    <t>Conversion Kit - Any C90LE/LEW/LE7 to Linux - SW Only</t>
  </si>
  <si>
    <t>920222-31</t>
  </si>
  <si>
    <t>R Class</t>
  </si>
  <si>
    <t>Conversion Kit - Any RX0 to R50L/R50LE</t>
  </si>
  <si>
    <t>920222-32</t>
  </si>
  <si>
    <t>C10LE/C30LE</t>
  </si>
  <si>
    <t>Conversion Kit - C10LE or C30LE to Linux-Includes 1G flash and 1G RAM modules</t>
  </si>
  <si>
    <t>920222-34</t>
  </si>
  <si>
    <t>C90LE/C90LEW</t>
  </si>
  <si>
    <t>Conversion Kit - Software only - C Class to WES7 - includes COA(requires 4GB flash min.)</t>
  </si>
  <si>
    <t>920222-42</t>
  </si>
  <si>
    <r>
      <t xml:space="preserve">Conversion Kit - C90LE/C90LEW to WES7 </t>
    </r>
    <r>
      <rPr>
        <b/>
        <sz val="10"/>
        <color indexed="8"/>
        <rFont val="Arial"/>
        <family val="2"/>
      </rPr>
      <t xml:space="preserve">4G Flash/2G RAM - </t>
    </r>
    <r>
      <rPr>
        <sz val="10"/>
        <color indexed="8"/>
        <rFont val="Arial"/>
        <family val="2"/>
      </rPr>
      <t>includes COA</t>
    </r>
  </si>
  <si>
    <t>920222-43</t>
  </si>
  <si>
    <t>R90L,LE,LW,LEW</t>
  </si>
  <si>
    <t>Conversion Kit - Software only - R Class to WES7 - includes COA(requires 4GB flash min.)</t>
  </si>
  <si>
    <t>920222-44</t>
  </si>
  <si>
    <t>Conversion Kit - R Class to WES7 4G Flash/2G RAM - includes COA</t>
  </si>
  <si>
    <t>920222-45</t>
  </si>
  <si>
    <t>X90CW</t>
  </si>
  <si>
    <t>Conversion Kit - Software only - X Class to WES7 - includes COA (requires 4GB flash min.)</t>
  </si>
  <si>
    <t>920222-46</t>
  </si>
  <si>
    <r>
      <t xml:space="preserve">Conversion Kit - X90CW to WES7 - </t>
    </r>
    <r>
      <rPr>
        <b/>
        <sz val="10"/>
        <color indexed="8"/>
        <rFont val="Arial"/>
        <family val="2"/>
      </rPr>
      <t xml:space="preserve">4G Flash/2G RAM - </t>
    </r>
    <r>
      <rPr>
        <sz val="10"/>
        <color indexed="8"/>
        <rFont val="Arial"/>
        <family val="2"/>
      </rPr>
      <t>includes COA</t>
    </r>
  </si>
  <si>
    <t>920222-47</t>
  </si>
  <si>
    <t>C Class</t>
  </si>
  <si>
    <t>Conversion Kit - Any C Class to WES 2009 - includes 2G Flash and 1G RAM</t>
  </si>
  <si>
    <t>920222-53</t>
  </si>
  <si>
    <t>Conversion Kit - Software only - R Class to WES2009 - includes COA</t>
  </si>
  <si>
    <t>920222-56</t>
  </si>
  <si>
    <t>Conversion Kit - Any R Class to WES 2009 - includes 2G Flash and 1G RAM</t>
  </si>
  <si>
    <t>920222-57</t>
  </si>
  <si>
    <t>Conversion Kit - Any R Class to WES 2009 - includes 4G Flash and 2G RAM</t>
  </si>
  <si>
    <t>920222-58</t>
  </si>
  <si>
    <t>Conversion Kit - Software only - Z Class to WES7 - includes COA</t>
  </si>
  <si>
    <t>920222-62</t>
  </si>
  <si>
    <t>Conversion Kit - Z Class to WES7 4G Flash - includes COA</t>
  </si>
  <si>
    <t>920222-63</t>
  </si>
  <si>
    <t>Conversion Kit - Z Class to WES7 8G Flash - includes COA</t>
  </si>
  <si>
    <t>920222-64</t>
  </si>
  <si>
    <t>Conversion Kit - Software only - Z Class to WES2009 - includes COA(requires 2GB flash min.)</t>
  </si>
  <si>
    <t>920222-65</t>
  </si>
  <si>
    <t>Conversion Kit - Z Class to WES2009 4G Flash - includes COA</t>
  </si>
  <si>
    <t>920222-66</t>
  </si>
  <si>
    <t>Conversion Kit - R Class to WES7 8G Flash - includes COA</t>
  </si>
  <si>
    <t>920222-70</t>
  </si>
  <si>
    <t>Conversion Kit - Software only - Z Class to WES7P - includes COA</t>
  </si>
  <si>
    <t>920222-72</t>
  </si>
  <si>
    <t>Conversion Kit - Z Class to WES7P 16G Flash - includes COA</t>
  </si>
  <si>
    <t>920222-73</t>
  </si>
  <si>
    <t>Conversion Kit - Software only - D Class to WES7 - includes COA</t>
  </si>
  <si>
    <t>920222-78</t>
  </si>
  <si>
    <t>Conversion Kit - Software only - C Class to WES2009 - includes COA(requires 2GB flash min.)</t>
  </si>
  <si>
    <t>920222-54</t>
  </si>
  <si>
    <t>Conversion Kit - D Class to ThinOS, includes 1 year of maintenance (no wireless support)</t>
  </si>
  <si>
    <t>920222-92</t>
  </si>
  <si>
    <t>Conversion Kit - Z Class to ThinOS, includes 1 year of maintenance (no wireless support)</t>
  </si>
  <si>
    <t>920222-93</t>
  </si>
  <si>
    <t>Conversion Kit - R Class to Xenith, includes 1 year of Xenith maintenance</t>
  </si>
  <si>
    <t>920222-94</t>
  </si>
  <si>
    <t>VLE Class</t>
  </si>
  <si>
    <t>Conversion Kit - VX0LE to Thin OS, Includes 1 year of maintenance</t>
  </si>
  <si>
    <t>920222-95</t>
  </si>
  <si>
    <t>Conversion Kit - R Class to ThinOS, includes 1 year of maintenance</t>
  </si>
  <si>
    <t>920222-96</t>
  </si>
  <si>
    <t>CX0LE</t>
  </si>
  <si>
    <t>Conversion Kit - Any C Class to a ThinOS, includes 1 year of maintenance</t>
  </si>
  <si>
    <t>920222-97</t>
  </si>
  <si>
    <t>S Class</t>
  </si>
  <si>
    <t>Conversion Kit - S Class to a ThinOS, includes 1 year of maintenance</t>
  </si>
  <si>
    <t>920222-98</t>
  </si>
  <si>
    <t>Mounting and Security Options</t>
  </si>
  <si>
    <t>S-Class - C-Class</t>
  </si>
  <si>
    <t>Wall Mounting Brackets</t>
  </si>
  <si>
    <t>920277-01L</t>
  </si>
  <si>
    <t>VL / VLE Class</t>
  </si>
  <si>
    <t>920278-01L</t>
  </si>
  <si>
    <t>T-Class</t>
  </si>
  <si>
    <t>Power Supply Bracket for T-Class</t>
  </si>
  <si>
    <t>920332-01L</t>
  </si>
  <si>
    <t>S-Class</t>
  </si>
  <si>
    <t>Vertical Feet</t>
  </si>
  <si>
    <t>920279-01L</t>
  </si>
  <si>
    <t>C-Class</t>
  </si>
  <si>
    <t>Vertical Feet (Black)</t>
  </si>
  <si>
    <t>920279-51L</t>
  </si>
  <si>
    <t>Vertical Stand - All T Class</t>
  </si>
  <si>
    <t>920331-01L</t>
  </si>
  <si>
    <t>P25</t>
  </si>
  <si>
    <t>Vertical Stand - P25 Only</t>
  </si>
  <si>
    <t>920331-11L</t>
  </si>
  <si>
    <t>Horizontal Feet</t>
  </si>
  <si>
    <t>920280-01L</t>
  </si>
  <si>
    <t>Security Clip for Wireless Card - VL/VLE Class</t>
  </si>
  <si>
    <t>920294-11L</t>
  </si>
  <si>
    <t>D Class Dual Mounting Bracket</t>
  </si>
  <si>
    <t>920358-01L</t>
  </si>
  <si>
    <t>T Class</t>
  </si>
  <si>
    <t>T Class Dual Mounting Bracket</t>
  </si>
  <si>
    <t>920359-01L</t>
  </si>
  <si>
    <t>P25 Dual Mounting Bracket</t>
  </si>
  <si>
    <t>920359-02L</t>
  </si>
  <si>
    <t>S and C</t>
  </si>
  <si>
    <t>C Class Dual Mounting Bracket</t>
  </si>
  <si>
    <t>920277-11L</t>
  </si>
  <si>
    <t>V Class Dual Mounting Bracket</t>
  </si>
  <si>
    <t>920278-11L</t>
  </si>
  <si>
    <t>P-Class</t>
  </si>
  <si>
    <t>P Class Dual Mounting Bracket</t>
  </si>
  <si>
    <t>920324-01L</t>
  </si>
  <si>
    <t>Z-Class</t>
  </si>
  <si>
    <t>Z Class Dual Mounting Bracket</t>
  </si>
  <si>
    <t>920326-01L</t>
  </si>
  <si>
    <t>R-Class / Z-Class / D-Class</t>
  </si>
  <si>
    <t>920315-01L</t>
  </si>
  <si>
    <t>VESA Mounting Screws - 4 screws</t>
  </si>
  <si>
    <t>920275-03L</t>
  </si>
  <si>
    <t>Horizontal Stand - Z Class</t>
  </si>
  <si>
    <t>920312-02L</t>
  </si>
  <si>
    <t>RxxL</t>
  </si>
  <si>
    <t>Horizontal Stand - RxxL</t>
  </si>
  <si>
    <t>920312-01L</t>
  </si>
  <si>
    <t>RxxLE</t>
  </si>
  <si>
    <t>Horizontal Stand - RxxLE</t>
  </si>
  <si>
    <t>920313-01L</t>
  </si>
  <si>
    <t>D / T / P Class</t>
  </si>
  <si>
    <t>Mounting Bracket for Dell E-Series Monitors - Fixed Stands</t>
  </si>
  <si>
    <t>920396-01L</t>
  </si>
  <si>
    <t>Mounting Bracket (with extension) for Dell E-Series Monitors - Fixed Stands</t>
  </si>
  <si>
    <t>920396-02L</t>
  </si>
  <si>
    <t>Mounting Bracket for Dell P-Series Monitors - Height Adjustable Stands</t>
  </si>
  <si>
    <t>920397-01L</t>
  </si>
  <si>
    <t>Cable Options</t>
  </si>
  <si>
    <t>RL / RLE / VL / VLE</t>
  </si>
  <si>
    <t>DVI to VGA adapter plug - replacement</t>
  </si>
  <si>
    <t>920302-01L</t>
  </si>
  <si>
    <t>C, V, T, D, Z Class</t>
  </si>
  <si>
    <t>Y Cable for Dual Video - 1 VGA output and 1 DVI output</t>
  </si>
  <si>
    <t>920302-02L</t>
  </si>
  <si>
    <t>Cable - Display Port to DVI-D</t>
  </si>
  <si>
    <t>920327-01L</t>
  </si>
  <si>
    <t>Cable - Display Port to HDMI</t>
  </si>
  <si>
    <t>920328-01L</t>
  </si>
  <si>
    <t>Cable - Display Port Male to VGA Female</t>
  </si>
  <si>
    <t>920329-01L</t>
  </si>
  <si>
    <t>WTOS</t>
  </si>
  <si>
    <t>USB to Serial Adapter</t>
  </si>
  <si>
    <t>920207-11L</t>
  </si>
  <si>
    <t>Windows / WTOS</t>
  </si>
  <si>
    <t>USB to Parallel Adapter</t>
  </si>
  <si>
    <t>920207-51L</t>
  </si>
  <si>
    <t>Keyboard and Mouse Options</t>
  </si>
  <si>
    <t>Multi</t>
  </si>
  <si>
    <t>USB Keyboard with Integrated Smart Card</t>
  </si>
  <si>
    <t>770364-10L</t>
  </si>
  <si>
    <t>USB Black Keyboard, 104 key with PS/2 Port on side for mouse</t>
  </si>
  <si>
    <t>DJ454</t>
  </si>
  <si>
    <t>PS2 Black Keyboard, 104 key</t>
  </si>
  <si>
    <t>770413-01L</t>
  </si>
  <si>
    <t>USB  Black Optical Mouse</t>
  </si>
  <si>
    <t>770506-12L</t>
  </si>
  <si>
    <t>Black PS/2 3 Button Wheel Mouse</t>
  </si>
  <si>
    <t>920276-11L</t>
  </si>
  <si>
    <t>Black PS/2 3 Button Optical Mouse</t>
  </si>
  <si>
    <t>920276-01L</t>
  </si>
  <si>
    <t>Replacement Power Adapters</t>
  </si>
  <si>
    <t>V Class</t>
  </si>
  <si>
    <t>V Class Spare Power Adapter</t>
  </si>
  <si>
    <t>920294-05L</t>
  </si>
  <si>
    <t>S, C Class &amp; P25</t>
  </si>
  <si>
    <t>S and C Class Spare Power Adapter</t>
  </si>
  <si>
    <t>920316-01L</t>
  </si>
  <si>
    <t>D /R /XC / XM /Z</t>
  </si>
  <si>
    <t>Replacement Power Adapter</t>
  </si>
  <si>
    <t>920309-01L</t>
  </si>
  <si>
    <t>770375-31L</t>
  </si>
  <si>
    <t>All except P45</t>
  </si>
  <si>
    <t>US Power Cord</t>
  </si>
  <si>
    <t>728553-01L</t>
  </si>
  <si>
    <t>P45</t>
  </si>
  <si>
    <t>728553-51L</t>
  </si>
  <si>
    <t>Mobile Thin Client Options</t>
  </si>
  <si>
    <t>X90CW / X90M</t>
  </si>
  <si>
    <t>X50M / X90M7</t>
  </si>
  <si>
    <r>
      <t xml:space="preserve">Replacement Battery - </t>
    </r>
    <r>
      <rPr>
        <sz val="11"/>
        <rFont val="Arial"/>
        <family val="2"/>
      </rPr>
      <t>6 Cell Lithium Ion - X50M / X90M7 / X90MW / X90CW / X90C7</t>
    </r>
  </si>
  <si>
    <t>920321-01L</t>
  </si>
  <si>
    <r>
      <t>Replacement Battery - 9</t>
    </r>
    <r>
      <rPr>
        <sz val="11"/>
        <rFont val="Arial"/>
        <family val="2"/>
      </rPr>
      <t xml:space="preserve"> Cell Lithium Ion - X50M / X90M7 / X90MW / X90CW / X90C7</t>
    </r>
  </si>
  <si>
    <t>920321-03L</t>
  </si>
  <si>
    <t>May 2014 - Premiuim Support and Pro Support Plans</t>
  </si>
  <si>
    <t>Wyse Premium Support Plans</t>
  </si>
  <si>
    <t>Platinum - Wyse Premium Support</t>
  </si>
  <si>
    <t xml:space="preserve">24x7 Telephone Support for Severity 1 incidents, Designated Support Engineer, Premium </t>
  </si>
  <si>
    <t>906023-03</t>
  </si>
  <si>
    <t>Knowledgebase Content, 75 Support Incidents, 1YR</t>
  </si>
  <si>
    <t>Gold - Wyse Premium Support</t>
  </si>
  <si>
    <t>9AM to 5PM Telephone Support (per US, continental local time zone), Direct Access to Premier</t>
  </si>
  <si>
    <t>906023-02</t>
  </si>
  <si>
    <t>Support Engineers, Premium Knowledgebase Content, 50 Support Incidents, 1YR</t>
  </si>
  <si>
    <t>Silver - Wyse Premium Support</t>
  </si>
  <si>
    <t>906023-01</t>
  </si>
  <si>
    <t>Support Engineers, Premium Knowledgebase Content, 20 Support Incidents, 1YR</t>
  </si>
  <si>
    <t>Bronze - Wyse Premium Support</t>
  </si>
  <si>
    <t>9AM to 5PM Telephone Support (per US, continental local time zone), Maximum 250 clients</t>
  </si>
  <si>
    <t>906023-06</t>
  </si>
  <si>
    <t xml:space="preserve">Direct Access to Premier Support Engineers, Premium Knowledgebase Content, </t>
  </si>
  <si>
    <t>5 Support Incidents, 1YR</t>
  </si>
  <si>
    <t>Service Programs - Warranty Upgrades and Extensions</t>
  </si>
  <si>
    <r>
      <t xml:space="preserve">Warranty Extension with Advance Replacement Service </t>
    </r>
    <r>
      <rPr>
        <sz val="11"/>
        <rFont val="Arial"/>
        <family val="2"/>
      </rPr>
      <t xml:space="preserve">Provides the customer with 3 or 5-years of Advance Replacement service.  Must be purchased at time of product purchase.
</t>
    </r>
    <r>
      <rPr>
        <b/>
        <sz val="11"/>
        <rFont val="Arial"/>
        <family val="2"/>
      </rPr>
      <t>***** Cannot be combined with SilverChoice renewal program *****</t>
    </r>
  </si>
  <si>
    <t>GOLD CHOICE PROGRAM</t>
  </si>
  <si>
    <t>Advanced Exchange Service, AIO, 5 Year</t>
  </si>
  <si>
    <t>902116-82</t>
  </si>
  <si>
    <t>Advanced Exchange Service, S Class, 5 Year</t>
  </si>
  <si>
    <t>902116-01</t>
  </si>
  <si>
    <t>Advanced Exchange Service, T Class, 5 Year</t>
  </si>
  <si>
    <t>902116-60</t>
  </si>
  <si>
    <t>Advanced Exchange Service, V Class, 5 Year</t>
  </si>
  <si>
    <t>902116-02</t>
  </si>
  <si>
    <t>Advanced Exchange Service, RL Class, 5 Year</t>
  </si>
  <si>
    <t>902116-05</t>
  </si>
  <si>
    <t>Advanced Exchange Service, RLE Class, 5 Year</t>
  </si>
  <si>
    <t>902116-33</t>
  </si>
  <si>
    <t>Advanced Exchange Service, C Class, 5 Year</t>
  </si>
  <si>
    <t>902116-41</t>
  </si>
  <si>
    <t>Advanced Exchange Service, D Class, 5 Year</t>
  </si>
  <si>
    <t>902116-76</t>
  </si>
  <si>
    <t>Advanced Exchange Service, P Class, 5 Year</t>
  </si>
  <si>
    <t>902116-48</t>
  </si>
  <si>
    <t>Advanced Exchange Service, Z Class, 5 Year</t>
  </si>
  <si>
    <t>902116-54</t>
  </si>
  <si>
    <t>Advanced Exchange Service, X Class, 3 Year</t>
  </si>
  <si>
    <t>902116-04</t>
  </si>
  <si>
    <r>
      <t xml:space="preserve">Warranty Extension with Advance Replacement Service </t>
    </r>
    <r>
      <rPr>
        <sz val="11"/>
        <rFont val="Arial"/>
        <family val="2"/>
      </rPr>
      <t>Provides the customer with 1 or 3-years of Advance Replacement service.  Must be purchased at time of product purchase.</t>
    </r>
  </si>
  <si>
    <t>SILVER CHOICE PROGRAM</t>
  </si>
  <si>
    <t>Advanced Exchange Service, AIO, 3 Year</t>
  </si>
  <si>
    <t>902116-83</t>
  </si>
  <si>
    <t>Advanced Exchange Service, S Class, 3 Year</t>
  </si>
  <si>
    <t>902116-06</t>
  </si>
  <si>
    <t>Advanced Exchange Service, T Class, 3 Year</t>
  </si>
  <si>
    <t>902116-61</t>
  </si>
  <si>
    <t>Advanced Exchange Service, V Class, 3 Year</t>
  </si>
  <si>
    <t>902116-07</t>
  </si>
  <si>
    <t>Advanced Exchange Service, RL Class, 3 Year</t>
  </si>
  <si>
    <t>902116-10</t>
  </si>
  <si>
    <t>Advanced Exchange Service, RLE Class, 3 Year</t>
  </si>
  <si>
    <t>902116-34</t>
  </si>
  <si>
    <t>Advanced Exchange Service, C Class, 3 Year</t>
  </si>
  <si>
    <t>902116-42</t>
  </si>
  <si>
    <t>Advanced Exchange Service, D Class, 3 Year</t>
  </si>
  <si>
    <t>902116-77</t>
  </si>
  <si>
    <t>Advanced Exchange Service, P Class, 3 Year</t>
  </si>
  <si>
    <t>902116-49</t>
  </si>
  <si>
    <t>Advanced Exchange Service, Z Class, 3 Year</t>
  </si>
  <si>
    <t>902116-55</t>
  </si>
  <si>
    <t>Advanced Exchange Service, X Class, 1 Year</t>
  </si>
  <si>
    <t>902116-09</t>
  </si>
  <si>
    <r>
      <t xml:space="preserve">Warranty Extension with Advance Replacement Service Renewals </t>
    </r>
    <r>
      <rPr>
        <sz val="12"/>
        <rFont val="Arial"/>
        <family val="2"/>
      </rPr>
      <t>E</t>
    </r>
    <r>
      <rPr>
        <sz val="11"/>
        <rFont val="Arial"/>
        <family val="2"/>
      </rPr>
      <t xml:space="preserve">xtends the SilverChoice options for another 1 or two years.  Must be purchased at the time of product purchase or 90 days prior to expiration of SilverChoice
***** </t>
    </r>
    <r>
      <rPr>
        <b/>
        <sz val="11"/>
        <rFont val="Arial"/>
        <family val="2"/>
      </rPr>
      <t>Cannot be combined with GoldChoice *****</t>
    </r>
  </si>
  <si>
    <t>SILVER CHOICE RENEWALS</t>
  </si>
  <si>
    <t>Advanced Exchange Service, AIO, 1 year, extension</t>
  </si>
  <si>
    <t>902116-84</t>
  </si>
  <si>
    <t>Advanced Exchange Service, S Class, 1 year, extension</t>
  </si>
  <si>
    <t>902116-11</t>
  </si>
  <si>
    <t>Advanced Exchange Service, T Class, 1 year, extension</t>
  </si>
  <si>
    <t>902116-62</t>
  </si>
  <si>
    <t>Advanced Exchange Service, V Class, 1 year, extension</t>
  </si>
  <si>
    <t>902116-12</t>
  </si>
  <si>
    <t>Advanced Exchange Service, RL Class, 1 year, extension</t>
  </si>
  <si>
    <t>902116-15</t>
  </si>
  <si>
    <t>Advanced Exchange Service, RLE Class, 1 year, extension</t>
  </si>
  <si>
    <t>902116-35</t>
  </si>
  <si>
    <t>Advanced Exchange Service, C Class, 1 year, extension</t>
  </si>
  <si>
    <t>902116-43</t>
  </si>
  <si>
    <t>Advanced Exchange Service, D Class, 1 year, extension</t>
  </si>
  <si>
    <t>902116-78</t>
  </si>
  <si>
    <t>Advanced Exchange Service, P Class, 1 year, extension</t>
  </si>
  <si>
    <t>902116-50</t>
  </si>
  <si>
    <t>Advanced Exchange Service, Z Class, 1 year, extension</t>
  </si>
  <si>
    <t>902116-56</t>
  </si>
  <si>
    <t>Advanced Exchange Service, X Class, 1 year, extension</t>
  </si>
  <si>
    <t>902116-14</t>
  </si>
  <si>
    <t>Advanced Exchange Service, AIO, 2 year, extension</t>
  </si>
  <si>
    <t>902116-85</t>
  </si>
  <si>
    <t>Advanced Exchange Service, S Class, 2 year, extension</t>
  </si>
  <si>
    <t>902116-16</t>
  </si>
  <si>
    <t>Advanced Exchange Service, T Class, 2 year, extension</t>
  </si>
  <si>
    <t>902116-63</t>
  </si>
  <si>
    <t>Advanced Exchange Service, V Class, 2 year, extension</t>
  </si>
  <si>
    <t>902116-17</t>
  </si>
  <si>
    <t>Advanced Exchange Service, RL Class, 2 year, extension</t>
  </si>
  <si>
    <t>902116-20</t>
  </si>
  <si>
    <t>Advanced Exchange Service, RLE Class, 2 year, extension</t>
  </si>
  <si>
    <t>902116-36</t>
  </si>
  <si>
    <t>Advanced Exchange Service, C Class, 2 year, extension</t>
  </si>
  <si>
    <t>902116-44</t>
  </si>
  <si>
    <t>Advanced Exchange Service, D Class, 2 year, extension</t>
  </si>
  <si>
    <t>902116-79</t>
  </si>
  <si>
    <t>Advanced Exchange Service, P Class, 2 year, extension</t>
  </si>
  <si>
    <t>902116-51</t>
  </si>
  <si>
    <t>Advanced Exchange Service, Z Class, 2 year, extension</t>
  </si>
  <si>
    <t>902116-57</t>
  </si>
  <si>
    <t>Advanced Exchange Service, X Class, 2 year, extension</t>
  </si>
  <si>
    <t>902116-19</t>
  </si>
  <si>
    <r>
      <t xml:space="preserve">Warranty Extension - Return to Depot </t>
    </r>
    <r>
      <rPr>
        <sz val="11"/>
        <rFont val="Arial"/>
        <family val="2"/>
      </rPr>
      <t>extends the warranty to 2 or 3 years for mobile thin clients and 4 or 5 years for Desktop thin clients. Must be purchased at time of product purchase or 90 days prior to the expiration of the standard warranty.</t>
    </r>
  </si>
  <si>
    <t>BRONZE CHOICE PROGRAM</t>
  </si>
  <si>
    <t>Basic Hardware Services: Business Hours (5X10), Return to Depot, AIO, 1 year, extension</t>
  </si>
  <si>
    <t>902116-86</t>
  </si>
  <si>
    <t>Basic Hardware Services: Business Hours (5X10), Return to Depot, S Class, 1 year, extension</t>
  </si>
  <si>
    <t>902116-21</t>
  </si>
  <si>
    <t>Basic Hardware Services: Business Hours (5X10), Return to Depot, T Class, 1 year, extension</t>
  </si>
  <si>
    <t>902116-64</t>
  </si>
  <si>
    <t>Basic Hardware Services: Business Hours (5X10), Return to Depot, V Class, 1 year, extension</t>
  </si>
  <si>
    <t>902116-22</t>
  </si>
  <si>
    <t>Basic Hardware Services: Business Hours (5X10), Return to Depot, RL Class, 1 year, extension</t>
  </si>
  <si>
    <t>902116-25</t>
  </si>
  <si>
    <t>Basic Hardware Services: Business Hours (5X10), Return to Depot, RLE Class, 1 year, extension</t>
  </si>
  <si>
    <t>902116-37</t>
  </si>
  <si>
    <t>Basic Hardware Services: Business Hours (5X10), Return to Depot, C Class, 1 year, extension</t>
  </si>
  <si>
    <t>902116-45</t>
  </si>
  <si>
    <t>Basic Hardware Services: Business Hours (5X10), Return to Depot, D Class, 1 year, extension</t>
  </si>
  <si>
    <t>902116-80</t>
  </si>
  <si>
    <t>Basic Hardware Services: Business Hours (5X10), Return to Depot, P Class, 1 year, extension</t>
  </si>
  <si>
    <t>902116-52</t>
  </si>
  <si>
    <t>Basic Hardware Services: Business Hours (5X10), Return to Depot, Z Class, 1 year, extension</t>
  </si>
  <si>
    <t>902116-58</t>
  </si>
  <si>
    <t>Basic Hardware Services: Business Hours (5X10), Return to Depot, X Class, 1 year, extension</t>
  </si>
  <si>
    <t>902116-24</t>
  </si>
  <si>
    <t>Basic Hardware Services: Business Hours (5X10), Return to Depot, AIO, 2 year, extension</t>
  </si>
  <si>
    <t>902116-26</t>
  </si>
  <si>
    <t>Basic Hardware Services: Business Hours (5X10), Return to Depot, S Class, 2 year, extension</t>
  </si>
  <si>
    <t>Basic Hardware Services: Business Hours (5X10), Return to Depot, T Class, 2 year, extension</t>
  </si>
  <si>
    <t>902116-65</t>
  </si>
  <si>
    <t>Basic Hardware Services: Business Hours (5X10), Return to Depot, V Class, 2 year, extension</t>
  </si>
  <si>
    <t>902116-27</t>
  </si>
  <si>
    <t>Basic Hardware Services: Business Hours (5X10), Return to Depot, RL Class, 2 year, extension</t>
  </si>
  <si>
    <t>902116-30</t>
  </si>
  <si>
    <t>Basic Hardware Services: Business Hours (5X10), Return to Depot, RLE Class, 2 year, extension</t>
  </si>
  <si>
    <t>902116-38</t>
  </si>
  <si>
    <t>Basic Hardware Services: Business Hours (5X10), Return to Depot, C Class, 2 year, extension</t>
  </si>
  <si>
    <t>902116-46</t>
  </si>
  <si>
    <t>Basic Hardware Services: Business Hours (5X10), Return to Depot, D Class, 2 year, extension</t>
  </si>
  <si>
    <t>902116-81</t>
  </si>
  <si>
    <t>Basic Hardware Services: Business Hours (5X10), Return to Depot, P Class, 2 year, extension</t>
  </si>
  <si>
    <t>902116-53</t>
  </si>
  <si>
    <t>Basic Hardware Services: Business Hours (5X10), Return to Depot, Z Class, 2 year, extension</t>
  </si>
  <si>
    <t>902116-59</t>
  </si>
  <si>
    <t>Basic Hardware Services: Business Hours (5X10), Return to Depot, X Class, 2 year, extension</t>
  </si>
  <si>
    <t>902116-29</t>
  </si>
  <si>
    <t>9030 AIO 
Non-Touch</t>
  </si>
  <si>
    <t>462-5872</t>
  </si>
  <si>
    <t>462-5874</t>
  </si>
  <si>
    <t>462-5875</t>
  </si>
  <si>
    <t>462-5876</t>
  </si>
  <si>
    <t>462-5877</t>
  </si>
  <si>
    <t>462-5878</t>
  </si>
  <si>
    <t>462-5879</t>
  </si>
  <si>
    <t>462-5614</t>
  </si>
  <si>
    <t>462-5615</t>
  </si>
  <si>
    <t>462-5616</t>
  </si>
  <si>
    <t>462-5617</t>
  </si>
  <si>
    <t>462-5618</t>
  </si>
  <si>
    <t>462-5619</t>
  </si>
  <si>
    <t>462-5697</t>
  </si>
  <si>
    <t>462-5842</t>
  </si>
  <si>
    <t>462-5843</t>
  </si>
  <si>
    <t>462-5844</t>
  </si>
  <si>
    <t>462-5845</t>
  </si>
  <si>
    <t>462-5846</t>
  </si>
  <si>
    <t>462-5847</t>
  </si>
  <si>
    <t>462-5848</t>
  </si>
  <si>
    <t>462-5849</t>
  </si>
  <si>
    <t>462-5850</t>
  </si>
  <si>
    <t>462-5851</t>
  </si>
  <si>
    <t>462-5852</t>
  </si>
  <si>
    <t>462-5853</t>
  </si>
  <si>
    <t>462-5854</t>
  </si>
  <si>
    <t>462-5855</t>
  </si>
  <si>
    <t>462-5856</t>
  </si>
  <si>
    <t>462-5857</t>
  </si>
  <si>
    <t>462-5858</t>
  </si>
  <si>
    <t>462-5859</t>
  </si>
  <si>
    <t>462-5860</t>
  </si>
  <si>
    <t>462-5861</t>
  </si>
  <si>
    <t>4GB (1x4GB) 1600MHz DDR3L</t>
  </si>
  <si>
    <t>Sealed Internal RGB Backlit English Keyboard</t>
  </si>
  <si>
    <t>4-cell (58Wh) Lithium Ion battery with ExpressCharge</t>
  </si>
  <si>
    <t xml:space="preserve">Intel Dual Band Wireless-AC 7260 802.11 a/b/g/n 2x2 + Bluetooth 4.0 LE Half Mini Card </t>
  </si>
  <si>
    <t>3 Year ProSupport and 3 Year Rapid Return for Repair</t>
  </si>
  <si>
    <t>Entreprise Edition + 1YR ProSupport</t>
  </si>
  <si>
    <t xml:space="preserve">Microsoft Office Professional 2013 
Adobe Reader 11 </t>
  </si>
  <si>
    <t>Mic Only</t>
  </si>
  <si>
    <t>12.2” x 8.6” x 1.6</t>
  </si>
  <si>
    <t>6.0 lbs</t>
  </si>
  <si>
    <t>11.6 HD (1366x768) Outdoor-Readable Resistive Touchscreen</t>
  </si>
  <si>
    <t>Latitude 12 
Rugged Extreme 
Convertible Notebook
w/ Touch Screen 
(7204)</t>
  </si>
  <si>
    <t>8GB (2x4GB) 1600MHz DDR3L</t>
  </si>
  <si>
    <t>Dedicated SiRFstarV GPS</t>
  </si>
  <si>
    <t>Microsoft Office Professional 2013 
Adobe Acrobat XI Standard 
Adobe Reader 11</t>
  </si>
  <si>
    <t>Ruggedized 
Non-TAA</t>
  </si>
  <si>
    <t>Integrated FHD video front webcam with privacy shutter, 8MP Bottom Camera with Flash, Mic</t>
  </si>
  <si>
    <t>8-in-1 Memory Card Reader, USB 3.0 (2*), USB 2.0, native RS-232 serial port, RJ-45 gigabit Ethernet network connector, stereo headphone/microphone combo jack, pogo-pin docking connector, VGA, HDMI</t>
  </si>
  <si>
    <t>Express Card Reader (*Replaces 8-in-1 Memory Card Reader and one USB 3.0 port), USB 3.0 (2*), USB 2.0, native RS-232 serial port, RJ-45 gigabit Ethernet network connector, stereo headphone/microphone combo jack, pogo-pin docking connector, VGA, HDMI</t>
  </si>
  <si>
    <t xml:space="preserve">Gobi 4G LTE Full Mini Card (Dell Wireless DW5808 for AT&amp;T) </t>
  </si>
  <si>
    <t xml:space="preserve">Gobi 4G LTE Full Mini Card (Dell Wireless DW5808 for Sprint) </t>
  </si>
  <si>
    <t xml:space="preserve">Gobi 4G LTE Full Mini Card (Dell Wireless DW5808 for Verizon) </t>
  </si>
  <si>
    <t>Ruggedized 
Non-TAA 
AT&amp;T</t>
  </si>
  <si>
    <t>Ruggedized 
Non-TAA 
Sprint</t>
  </si>
  <si>
    <t>Ruggedized 
Non-TAA 
Verizon</t>
  </si>
  <si>
    <t>16GB (2x8GB) 1600MHz DDR3L</t>
  </si>
  <si>
    <t>512GB 
Solid State</t>
  </si>
  <si>
    <t xml:space="preserve"> i7-4650U
(1.7 GHz, 4M)
4th Gen Haswell</t>
  </si>
  <si>
    <t>Latitude 14
Rugged Extreme 
w/ Touch Screen 
(7404)</t>
  </si>
  <si>
    <t>6-cell (65Wh) Lithium Ion battery with ExpressCharge</t>
  </si>
  <si>
    <t>ExpressCard Reader, USB 3.0 (2), USB 2.0 (2), native RS-232 serial ports (2), RJ-45 gigabit Ethernet network connectors (2),
stereo headphone/microphone combo jack, pogo-pin docking connector, VGA, HDMI</t>
  </si>
  <si>
    <t>14.0” x 9.7” x 2.03”</t>
  </si>
  <si>
    <t>7.79 lbs</t>
  </si>
  <si>
    <t>DVD+/-RW, 
Tray Load</t>
  </si>
  <si>
    <t>i3-4010U 
(1.7GHz, 3M) 
4th Gen Haswell</t>
  </si>
  <si>
    <t>14.0" HD (1366x768) Outdoor-Readable Resistive Touchscreen</t>
  </si>
  <si>
    <t>Integrated FHD video front webcam with privacy shutter, Mic</t>
  </si>
  <si>
    <t xml:space="preserve">Microsoft Office Professional 2013 
Adobe Acrobat XI Standard 
</t>
  </si>
  <si>
    <t>Internal English Single Pointing Backlit Keyboard</t>
  </si>
  <si>
    <t>4-cell (45Wh) Battery</t>
  </si>
  <si>
    <t>Microsoft® Office 2013 Trial, MUI 
Adobe Reader 11</t>
  </si>
  <si>
    <t>Personal Edition 
+ 1 YR ProSupport</t>
  </si>
  <si>
    <t xml:space="preserve">Internal English Dual Pointing Backlit Keyboard </t>
  </si>
  <si>
    <t>500GB (5.400Rpm) Solid State Hybrid Drive with 8GB Flash</t>
  </si>
  <si>
    <t>8X DVD+/-RW</t>
  </si>
  <si>
    <t xml:space="preserve">Intel Dual Band Wireless-AC 7260 802.11ac/a/b/g/n 2x2 + Bluetooth 4.0 LE Half Mini Card </t>
  </si>
  <si>
    <t>14.0" HD+ 
1600x900</t>
  </si>
  <si>
    <t>Win 8.1 Pro
64-bit</t>
  </si>
  <si>
    <t>Stereo global headset jack, HDMI - 1, VGA - 1, USB3.0 - 2, USB2.0 - 1, Network connector (RJ-45)  Slots: Docking connector, SIM card slot, 1 full (WWAN) and one half (WLAN) card slots, Kensington slot</t>
  </si>
  <si>
    <t>54mm Express Card, Stereo global headset jack, HDMI - 1, VGA - 1, USB3.0 - 2, USB2.0 - 1, Network connector (RJ-45)  Slots: Docking connector, SIM card slot, 1 full (WWAN) and one half (WLAN) card slots, Kensington slot</t>
  </si>
  <si>
    <t>Express Card 
Reader</t>
  </si>
  <si>
    <t>14" HD+ (1600x900) Touchscreen, WLAN+WWAN</t>
  </si>
  <si>
    <t>Touch or 
Non-Touch</t>
  </si>
  <si>
    <t>Touch</t>
  </si>
  <si>
    <t>Non-Touch</t>
  </si>
  <si>
    <t>4-cell (45Whr) Lithium Ion battery with ExpressCharge™</t>
  </si>
  <si>
    <t>i5-4310U 
(2.0 GHz, 3M) 
4th Gen Haswell</t>
  </si>
  <si>
    <t>Ports: Network connector (RJ-45) - 1, USB 3.0 - 3, Stereo headphone/Microphone combo jack - 1, HDMI - 1, mDisplayPort - 1, Slots: Docking Connector, 1 Full and 1 Half Mini Card Slots</t>
  </si>
  <si>
    <t>14.0" FHD (1920x1080) LED-backlit LCD Touch, WiGig Capable</t>
  </si>
  <si>
    <t>500GB Solid State Hybrid Drive with 8GB Flash</t>
  </si>
  <si>
    <t>i7-4600U 
(2.1 GHz, 4M) 
4th Gen Haswell</t>
  </si>
  <si>
    <t xml:space="preserve">15.6" FHD 1920x1080 LED-backlit LCD, WLAN only </t>
  </si>
  <si>
    <t>Intel Solid State Drive 520 Series, 180GB</t>
  </si>
  <si>
    <t>Dell Wireless 1601 802.11n 2x2, + Bluetooth 4.0 + WiGig</t>
  </si>
  <si>
    <t xml:space="preserve">Express Card Reader, Ports &amp; Slots: Stereo global headset jack , Memory card reader, Docking connector, VGA, HDMI, USB3.0 (2), USB2.0 (2), Network connector (RJ-45), SIM card slot, 1 full (WWAN) and one half (WLAN) card slots
</t>
  </si>
  <si>
    <t xml:space="preserve">15.6" HD 1366x768 with WiGig Technology </t>
  </si>
  <si>
    <t>70006919 or 
70006916</t>
  </si>
  <si>
    <t>11448573 
NDPS3YRPE620</t>
  </si>
  <si>
    <t>4HPSMC3YPE620</t>
  </si>
  <si>
    <t>11448574 
4HPSMC3YPE620</t>
  </si>
  <si>
    <t>PSPMC3YR620</t>
  </si>
  <si>
    <t>11448575 
PSPMC3YR620</t>
  </si>
  <si>
    <t>11448579 
NDPS3YRPE720</t>
  </si>
  <si>
    <t>11448576 
4HPSMC3YPE720</t>
  </si>
  <si>
    <t>PSPMC3YR720</t>
  </si>
  <si>
    <t>11448630 
PSPMC3YR720</t>
  </si>
  <si>
    <t>Warranty Upgrades</t>
  </si>
  <si>
    <t>PS3YRRCRM</t>
  </si>
  <si>
    <t>PSAD3YRRCRM</t>
  </si>
  <si>
    <t>3 Yr ProSupport Rapid Return</t>
  </si>
  <si>
    <t>3 Yr ProSupport Rapid Return + Accidental Damage</t>
  </si>
  <si>
    <t>3030 AIO 
Non-Touch</t>
  </si>
  <si>
    <t>3030 AIO 
Touch</t>
  </si>
  <si>
    <t>11467092 
PS3YRRCRM</t>
  </si>
  <si>
    <t>11467093 
PSAD3YRRCRM</t>
  </si>
  <si>
    <t>T620, R620</t>
  </si>
  <si>
    <t>NDPS3YRPE620</t>
  </si>
  <si>
    <t>NDPS3YRPE720</t>
  </si>
  <si>
    <t>4HPSMC3YPE720</t>
  </si>
  <si>
    <t>3yr NBD Onsite + ProSupport Non-Mission Critical: 7x24 HW/SW Tech Support - PE T620,R620</t>
  </si>
  <si>
    <t>3yr 4HR Onsite + ProSupport Mission Critical: 7x24 HW/SW Tech Support - PE T620,R620</t>
  </si>
  <si>
    <t>3yr NBD Onsite + ProSupport Non-Mission Critical: 7x24 HW/SW Tech Support - PE R720</t>
  </si>
  <si>
    <t>3yr 4HR Onsite + ProSupport Mission Critical: 7x24 HW/SW Tech Support - PE R720</t>
  </si>
  <si>
    <r>
      <t>3yr 4HR Onsite + Mission Critical ProSupport</t>
    </r>
    <r>
      <rPr>
        <b/>
        <sz val="18"/>
        <color theme="1"/>
        <rFont val="Calibri"/>
        <family val="2"/>
        <scheme val="minor"/>
      </rPr>
      <t xml:space="preserve"> Plus: </t>
    </r>
    <r>
      <rPr>
        <sz val="18"/>
        <color theme="1"/>
        <rFont val="Calibri"/>
        <family val="2"/>
        <scheme val="minor"/>
      </rPr>
      <t>7x24 HW/SW Tech Support - PE T620,R620</t>
    </r>
  </si>
  <si>
    <r>
      <t xml:space="preserve">3yr 4HR Onsite + Mission Critical ProSupport </t>
    </r>
    <r>
      <rPr>
        <b/>
        <sz val="18"/>
        <color theme="1"/>
        <rFont val="Calibri"/>
        <family val="2"/>
        <scheme val="minor"/>
      </rPr>
      <t>Plus</t>
    </r>
    <r>
      <rPr>
        <sz val="18"/>
        <color theme="1"/>
        <rFont val="Calibri"/>
        <family val="2"/>
        <scheme val="minor"/>
      </rPr>
      <t>: 7x24 HW/SW Tech Support - PE R720</t>
    </r>
  </si>
  <si>
    <t>Upgrade from 1 Year Basic Mail-In to 3 Year Basic Mail-In Service</t>
  </si>
  <si>
    <t>Upgrade from 1 Year Basic Mail-In to 3 Year Basic Mail-In Service + Accidental Damage Protection</t>
  </si>
  <si>
    <t>3 Year Basic Mail-In</t>
  </si>
  <si>
    <t>3 Year Basic Mail-In S + Accidental Damage Protection</t>
  </si>
  <si>
    <t>11467094 
RTD3YCRM</t>
  </si>
  <si>
    <t>11467095 
RTDAD3YCRM</t>
  </si>
  <si>
    <t>Chromebooks</t>
  </si>
  <si>
    <t>Upgrade from 1 Year Mail-In to 3 Year ProSupport Rapid Return</t>
  </si>
  <si>
    <t>Upgrade from 1 Year Mail-In to 3 Year ProSupport Rapid Return + Accidental Damage Protection</t>
  </si>
  <si>
    <t>RTD3YCRM</t>
  </si>
  <si>
    <t>RTDAD3YCRM</t>
  </si>
  <si>
    <t>1GB AMD RADEON HD 7470</t>
  </si>
  <si>
    <t>500GB 3.5 6Gb/s SATA with 16MB DataBurst Cache</t>
  </si>
  <si>
    <t>Win 7 Pro 64-bit w/ Win 8.1 Pro License &amp; Disk</t>
  </si>
  <si>
    <t>Intel Standard Manageability</t>
  </si>
  <si>
    <t xml:space="preserve">DVI to VGA, DisplayPort to DVI (Single Link) </t>
  </si>
  <si>
    <t>MS111 USB Optical Mouse / 
KB212-B 
USB 104 
Quiet Key KB</t>
  </si>
  <si>
    <t>1TB 3.5inch Serial ATA (7.200 Rpm)</t>
  </si>
  <si>
    <t>Microsoft® Office Starter 2013</t>
  </si>
  <si>
    <t xml:space="preserve"> DisplayPort to DVI (Single Link)</t>
  </si>
  <si>
    <t>Video Port Adapter(s)</t>
  </si>
  <si>
    <t>4GB Single Channel DDR3L 1600MHz (4GBx1)</t>
  </si>
  <si>
    <t xml:space="preserve">1TB 2.5inch SATA (5,400 Rpm) </t>
  </si>
  <si>
    <t>Camera / Mic</t>
  </si>
  <si>
    <t>Microsoft® Office Starter 2013 
Adobe Reader 11</t>
  </si>
  <si>
    <t>AMD Radeon™ R5 A240</t>
  </si>
  <si>
    <t>19.5” WLED, 1600x900 HD+ with anti-glare</t>
  </si>
  <si>
    <t xml:space="preserve">2 External USB 3.0 ports (Side) and 4 External USB 2.0 ports (Rear); 1 RJ-45; 1 VGA; 1 
Universal Headset (Side)1 Line-out(Rear) 
</t>
  </si>
  <si>
    <t>fixed 1280 x 720 pixel ~ 0.92M 
Pixel webcam with sliding door</t>
  </si>
  <si>
    <t>12.9" x 19.2" x 2.6" 
Stand Depth:  8.0"</t>
  </si>
  <si>
    <t>13.9 lbs</t>
  </si>
  <si>
    <t>Dell 4-in-1 Media Card Reader , 1 NGFF connector</t>
  </si>
  <si>
    <t>180W</t>
  </si>
  <si>
    <t xml:space="preserve">500GB 5400 rpm SATA </t>
  </si>
  <si>
    <t xml:space="preserve">Windows 8.1 Pro 64-bit </t>
  </si>
  <si>
    <t>i3-4150 
(3.50GHz, 3MB) 
4th Gen Haswell</t>
  </si>
  <si>
    <t>998-BEYS</t>
  </si>
  <si>
    <t>998-BFBM</t>
  </si>
  <si>
    <t>998-BFBK</t>
  </si>
  <si>
    <t>998-BFBL</t>
  </si>
  <si>
    <t>998-BEYT</t>
  </si>
  <si>
    <t>998-BEYU</t>
  </si>
  <si>
    <t>9030 AIO 
Touch</t>
  </si>
  <si>
    <t>998-BFEO</t>
  </si>
  <si>
    <t>998-BFEP</t>
  </si>
  <si>
    <t>998-BFER</t>
  </si>
  <si>
    <t>998-BFEQ</t>
  </si>
  <si>
    <t xml:space="preserve">4HRF0 </t>
  </si>
  <si>
    <t>Active  - 
Dropship Only</t>
  </si>
  <si>
    <t>Terms and Conditions</t>
  </si>
  <si>
    <t>n</t>
  </si>
  <si>
    <t>All terms and conditions are per your contract with Wyse Technology L.L.C.</t>
  </si>
  <si>
    <t>or our standard terms and conditions of sale if no contract exists.</t>
  </si>
  <si>
    <t>Reseller must be an Authorized Wyse Partner to buy and resell Wyse products.</t>
  </si>
  <si>
    <t>Prices</t>
  </si>
  <si>
    <t>All prices are in US$, FOB Wyse Distribution Center.</t>
  </si>
  <si>
    <t>The prices are exclusive of any taxes.</t>
  </si>
  <si>
    <t xml:space="preserve">Prices are subject to change without notice. </t>
  </si>
  <si>
    <t>Pricing contained in this document supersedes all other pricing.</t>
  </si>
  <si>
    <t>Programs</t>
  </si>
  <si>
    <r>
      <t>End User Evaluation Pricing</t>
    </r>
    <r>
      <rPr>
        <sz val="10"/>
        <rFont val="Arial"/>
        <family val="2"/>
      </rPr>
      <t xml:space="preserve"> - Wyse will sell thin clients direct to an end user for evaluation</t>
    </r>
  </si>
  <si>
    <t>purposes at 15% off ECP pricing.  Payment is secured via credit card.</t>
  </si>
  <si>
    <r>
      <t>Government and Education</t>
    </r>
    <r>
      <rPr>
        <sz val="10"/>
        <rFont val="Arial"/>
        <family val="2"/>
      </rPr>
      <t xml:space="preserve"> entities are eligible for a 3% discount from standard distributor pricing.</t>
    </r>
  </si>
  <si>
    <t>on all Wyse Thin Clients.</t>
  </si>
  <si>
    <t>Major Accounts Program (MAP):</t>
  </si>
  <si>
    <t>Map A - for quantities 250 - 500 units, a 12% discount from ECP applies</t>
  </si>
  <si>
    <t>Map B - for quantities 501 - 1,500 units, a 15% discount from ECP applies</t>
  </si>
  <si>
    <t>Map C - for quantities 1,501+, an 18% discount from ECP applies</t>
  </si>
  <si>
    <t>Other</t>
  </si>
  <si>
    <t>All devices come with an optical mouse as standard.</t>
  </si>
  <si>
    <t>C90LEW not recommended for mobile installations with roaming and switching between access points.</t>
  </si>
  <si>
    <t>Software maintenance must be current in order to dowload new versions of software.</t>
  </si>
  <si>
    <t xml:space="preserve"> lapsed maintenance requires payment retroactive to the expiration date.</t>
  </si>
  <si>
    <t>Service Programs - Volume Discounts</t>
  </si>
  <si>
    <t>Customers can get additional savings for service programs based on the number of units they</t>
  </si>
  <si>
    <t>they buy on a single order.</t>
  </si>
  <si>
    <t>Discounts are generated via an SPQ.</t>
  </si>
  <si>
    <t>The discount calculator is located on the Intranet.  From the home page, click on Operations tab,</t>
  </si>
  <si>
    <t>then click the link to the Warranty Calculator.</t>
  </si>
  <si>
    <t>See discount matrix below:</t>
  </si>
  <si>
    <t>Quantity</t>
  </si>
  <si>
    <t xml:space="preserve"> Discount</t>
  </si>
  <si>
    <t>0-99</t>
  </si>
  <si>
    <t>100-999</t>
  </si>
  <si>
    <t>1000-4999</t>
  </si>
  <si>
    <t>5000-9999</t>
  </si>
  <si>
    <t>10,000+</t>
  </si>
  <si>
    <t>End Of Life</t>
  </si>
  <si>
    <t>Need Help?  1-800-237-8931 x71610 / TDDellTM@TechData.com</t>
  </si>
  <si>
    <t>End of Life</t>
  </si>
  <si>
    <t>October  - Extended Lead Times</t>
  </si>
  <si>
    <t>N-Series N3024P</t>
  </si>
  <si>
    <t>N-Series N3048P</t>
  </si>
  <si>
    <t>N-Series N2024P</t>
  </si>
  <si>
    <t>N-Series N3024F</t>
  </si>
  <si>
    <t>N-Series N2048P</t>
  </si>
  <si>
    <t>462-5880</t>
  </si>
  <si>
    <t>462-5881</t>
  </si>
  <si>
    <t>462-5882</t>
  </si>
  <si>
    <t>462-5883</t>
  </si>
  <si>
    <t>462-5884</t>
  </si>
  <si>
    <t>PK941</t>
  </si>
  <si>
    <t>330-2650</t>
  </si>
  <si>
    <t>TPM</t>
  </si>
  <si>
    <t>Risers</t>
  </si>
  <si>
    <t>Risers with up to 6, x8 PCIe Slots + 1, x16 PCIe Slot</t>
  </si>
  <si>
    <t>2.5" Chassis with up to 8 Hard Drives</t>
  </si>
  <si>
    <t>8x8GB RDIMM, 1600MT/s, Low Volt, Single Rank, x4 Data Width</t>
  </si>
  <si>
    <t xml:space="preserve">2 x 300GB 15K RPM SAS 6Gbps 2.5in Hot-plug </t>
  </si>
  <si>
    <t>Dual, Hot-plug, Redundant Power Supply (1+1), 495W</t>
  </si>
  <si>
    <r>
      <t xml:space="preserve">Optional Hard Drives                                                                                                                                                                                                                                    </t>
    </r>
    <r>
      <rPr>
        <b/>
        <sz val="11"/>
        <color rgb="FFFF0000"/>
        <rFont val="Arial"/>
        <family val="2"/>
      </rPr>
      <t xml:space="preserve">  NOTE: Cannot be purchased stand alone.  Must be ordered at the same time as the server. For Authorization email TDDellTM@techdata.com</t>
    </r>
  </si>
  <si>
    <r>
      <t xml:space="preserve">Optional Memory Upgrade                                                                                                                                                                                                                                    </t>
    </r>
    <r>
      <rPr>
        <b/>
        <sz val="11"/>
        <color rgb="FFFF0000"/>
        <rFont val="Arial"/>
        <family val="2"/>
      </rPr>
      <t xml:space="preserve"> NOTE: Cannot be purchased stand alone.  Must be ordered at the same time as the server. For Authorization email TDDellTM@techdata.com</t>
    </r>
  </si>
  <si>
    <r>
      <t xml:space="preserve">Optional 2nd Processor Upgrade                                                                                                                                                                                                                                    </t>
    </r>
    <r>
      <rPr>
        <b/>
        <sz val="11"/>
        <color rgb="FFFF0000"/>
        <rFont val="Arial"/>
        <family val="2"/>
      </rPr>
      <t xml:space="preserve"> NOTE: Cannot be purchased stand alone.  Must be ordered at the same time as the server. For Authorization email TDDellTM@techdata.com</t>
    </r>
  </si>
  <si>
    <r>
      <t xml:space="preserve">Upgrade to 3 Year 4HR Response Onsite + ProSupport </t>
    </r>
    <r>
      <rPr>
        <b/>
        <sz val="11"/>
        <color rgb="FFFF0000"/>
        <rFont val="Arial"/>
        <family val="2"/>
      </rPr>
      <t>PLUS</t>
    </r>
    <r>
      <rPr>
        <b/>
        <sz val="11"/>
        <rFont val="Arial"/>
        <family val="2"/>
      </rPr>
      <t xml:space="preserve"> + 
Mission Critical: 7x24</t>
    </r>
  </si>
  <si>
    <r>
      <t xml:space="preserve">10934990   469-3730                                                                                                                                </t>
    </r>
    <r>
      <rPr>
        <sz val="11"/>
        <color rgb="FFFF0000"/>
        <rFont val="Arial"/>
        <family val="2"/>
      </rPr>
      <t>(must also order 2nd CPU Uprgade Kit 10934992   469-3733)</t>
    </r>
  </si>
  <si>
    <t>Chassis 
Configuration</t>
  </si>
  <si>
    <t>Up to 768GB (24 DIMM slots): 2GB/4GB/8GB/16GB/32GB DDR3 up to 1866MT/s</t>
  </si>
  <si>
    <t>6 PCIe slots:
• 1 x16 full-length, full-height
• 3 x8 full-length, full-height
• 3 x8 half-length, half-height 
• 1 x16 full-length, full-height (optional)</t>
  </si>
  <si>
    <t>Ships With Hard Drives</t>
  </si>
  <si>
    <t>2.5” PCIe SSD, SAS SSD, SATA SSD, SAS (15K, 10K), nearline SAS (7.2K), SATA (7.2K), SAS 512n (15K)</t>
  </si>
  <si>
    <t>Hot-plug hard drive options:</t>
  </si>
  <si>
    <t>Embedded NIC</t>
  </si>
  <si>
    <t>Broadcom® 5720 quad-port 1GbE Base-T (no TOE or iSCSI offload)</t>
  </si>
  <si>
    <t>iDRAC7 with Lifecycle Controller Express</t>
  </si>
  <si>
    <t>Remote Management</t>
  </si>
  <si>
    <t>Dell OpenManage Essentials</t>
  </si>
  <si>
    <t>998-BEYV</t>
  </si>
  <si>
    <t>15.6in HD (1366x768) Anti-Glare LED</t>
  </si>
  <si>
    <t>Intel® HD graphics 4600</t>
  </si>
  <si>
    <t>6-cell (60Wh) Lithium Ion battery with ExpressCharge</t>
  </si>
  <si>
    <t>998-BEYP</t>
  </si>
  <si>
    <t>998-BEYR</t>
  </si>
  <si>
    <t>998-BEYQ</t>
  </si>
  <si>
    <t>i7-4810MQ
(2.8GHz, 6M)
4th Gen Haswell</t>
  </si>
  <si>
    <t>462-5885</t>
  </si>
  <si>
    <t>462-5886</t>
  </si>
  <si>
    <t>462-5888</t>
  </si>
  <si>
    <t>462-5890</t>
  </si>
  <si>
    <t>462-5895</t>
  </si>
  <si>
    <t>462-5896</t>
  </si>
  <si>
    <t>462-5897</t>
  </si>
  <si>
    <t>i5-4310M
(2.7GHz, 3M)
4th Gen Haswell</t>
  </si>
  <si>
    <t>Dell 
ControlVault</t>
  </si>
  <si>
    <t>Contactless 
Smart Card 
Reader</t>
  </si>
  <si>
    <t>DDPE Personal Edition License + ProSupport for Software 1 Year</t>
  </si>
  <si>
    <t>i7-4610M
(3.0GHz, 4M)
4th Gen Haswell</t>
  </si>
  <si>
    <t>180GB Mobility Solid State Drive</t>
  </si>
  <si>
    <t>Video Adapter</t>
  </si>
  <si>
    <t>mDP to VGA</t>
  </si>
  <si>
    <t>128GB 
Mobility Solid State</t>
  </si>
  <si>
    <t>4-cell (47Whr) Lithium Ion battery with ExpressCharge™</t>
  </si>
  <si>
    <t>256GB 
Mobility Solid State</t>
  </si>
  <si>
    <t>14.0" FHD (1920x1080) LED-backlit LCD, WiGig Capable</t>
  </si>
  <si>
    <t>Ports: Network connector (RJ-45) - 1, USB 3.0 - 3, Stereo headphone/Microphone combo jack - 1, HDMI - 1, mDisplayPort - 1, Slots: Docking Connector, 1 Full and 1 Half Mini Card Slots, SmartCard Reader/Contactless SmartCard Reader/Fingerprint Reader</t>
  </si>
  <si>
    <t>256GB Mobility
Solid State</t>
  </si>
  <si>
    <t>462-3240 
469-4278</t>
  </si>
  <si>
    <t>E7240 
Latitude 12 7000 
Ultrabook</t>
  </si>
  <si>
    <t>3340 
Latitude 13</t>
  </si>
  <si>
    <t>3340 
Latitude 14 3000</t>
  </si>
  <si>
    <t>E5440 
Latitude 14 5000</t>
  </si>
  <si>
    <t>E7440 
Latitude 14 7000  
Ultrabook</t>
  </si>
  <si>
    <t>3540 
Latitude 15 3000</t>
  </si>
  <si>
    <t>E5540 
Latitude 15 5000</t>
  </si>
  <si>
    <t>998-BFZS</t>
  </si>
  <si>
    <t>998-BFZW</t>
  </si>
  <si>
    <t>998-BFZU</t>
  </si>
  <si>
    <t>998-BFZV</t>
  </si>
  <si>
    <t>998-BFZX</t>
  </si>
  <si>
    <t>998-BFZT</t>
  </si>
  <si>
    <t>998-BFZR</t>
  </si>
  <si>
    <t>998-BFZQ</t>
  </si>
  <si>
    <t>i5-4590S 
(3.0GHz, 6MB) 
4th Gen Haswell</t>
  </si>
  <si>
    <t>500GB 3.5inch SATA (5400 RPM)</t>
  </si>
  <si>
    <t>23 IN WLED  1920x 1080 Full-HD AIO Non-Touch</t>
  </si>
  <si>
    <t xml:space="preserve">2 SODIMM slots; Non-ECC dual-channel 1600MHz DDR3 SDRAM, supports up to 16GB </t>
  </si>
  <si>
    <t xml:space="preserve">USB 3.0 2side/4rear and USB 2.0 2rear/3Internal, HDMI In/Out, Display Port 1.2, RJ-45, 1 Universal Headset 
(Side), Line-out 1 Rear
</t>
  </si>
  <si>
    <t>27.6 lbs</t>
  </si>
  <si>
    <t>14.99"x22.34"x2.36" 
Stand Depth: 8.07"</t>
  </si>
  <si>
    <t xml:space="preserve">2 internal 2.5” Hard Drive Support; Hard Disk Drives: up to 2TB
; Supports Solid State Drives, Hybrid and Hybrid Opal SED 
FIPS, 1 NGFF connector, SD Card (8in1), Supports optional optical disc drives
</t>
  </si>
  <si>
    <t xml:space="preserve">180W up to 85% Efficient PSU (80 PLUS Bronze)
</t>
  </si>
  <si>
    <t>SNPN2M64C/8G</t>
  </si>
  <si>
    <t>i3-4150 
(3.5GHz, 3MB) 
4th Gen Haswell</t>
  </si>
  <si>
    <t>8GB (2x4GB) 1600MHz DDR3L Memory</t>
  </si>
  <si>
    <t>i7-4790S 
(3.2GHz, 8MB) 
4th Gen Haswell</t>
  </si>
  <si>
    <t>Dell Data Protection | Encryption</t>
  </si>
  <si>
    <t>DDPE Enterprise Edition License + ProSupport for Software 1 Year</t>
  </si>
  <si>
    <t>11436510 
462-4384 
*must provide end user email</t>
  </si>
  <si>
    <t>11436369 
462-4382 
*must provide end user email</t>
  </si>
  <si>
    <t>23 IN WLED  1920x 1080 Full-HD AIO Touch</t>
  </si>
  <si>
    <t>i5-4590 
(3.3GHz, 6MB) 
4th Gen Haswell</t>
  </si>
  <si>
    <t>Up to 4 DIMM slots; Non-ECC dual-channel 1600MHz DDR3 SDRAM, supports up to 16GB</t>
  </si>
  <si>
    <t>Standard 290W PSU Active PFC</t>
  </si>
  <si>
    <t>4 External USB 3.0 ports (2 front, 2 rear) and 6 External USB 2.0 ports (2 front, 4 rear) and 1 Internal USB 2.0,  1 RJ-45; 1 Serial; 1 VGA; 2 DisplayPort; 2 PS/2; 2 Line-in (stereo/microphone), 
2 Line-out (headphone/speaker)</t>
  </si>
  <si>
    <t>AMD Radeon™ R5 240, 1GB, Full Height (DP and DVI-I)</t>
  </si>
  <si>
    <t>DisplayPort-to-HDMI</t>
  </si>
  <si>
    <t xml:space="preserve"> i3-4150 
(3.50GHz, 3MB) 
4th Gen Haswell</t>
  </si>
  <si>
    <t>8X Slimline DVD ROM</t>
  </si>
  <si>
    <t>7020 MT</t>
  </si>
  <si>
    <t>7020 SFF</t>
  </si>
  <si>
    <t>i5-4590S (3.00GHz, 6MB) 
4th Gen Haswell</t>
  </si>
  <si>
    <t xml:space="preserve">462-5902     </t>
  </si>
  <si>
    <t xml:space="preserve">462-5906     </t>
  </si>
  <si>
    <t xml:space="preserve">462-5907     </t>
  </si>
  <si>
    <t xml:space="preserve">462-5908     </t>
  </si>
  <si>
    <t xml:space="preserve">462-5909     </t>
  </si>
  <si>
    <t xml:space="preserve">462-5910     </t>
  </si>
  <si>
    <t xml:space="preserve">462-5911     </t>
  </si>
  <si>
    <t>7020SFF,i54590,win7Pro64bit,8G</t>
  </si>
  <si>
    <t>7020SFF,i74790,Win7Pro64bit,8G</t>
  </si>
  <si>
    <t>7020MT, i34150,Win7Pro64bit,4G</t>
  </si>
  <si>
    <t>7020MT,i74790,Win7Pro64bit,8G</t>
  </si>
  <si>
    <t>7020MT,i54590,Win7Pro64bit,4G</t>
  </si>
  <si>
    <t>19.45" E2014H 70007261
19"       P1914S 70007330
24"       P2414H 70007413
27"       U2713HM 70007204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</si>
</sst>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0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00"/>
    <numFmt numFmtId="167" formatCode="&quot;$&quot;#,##0.00"/>
    <numFmt numFmtId="168" formatCode="mm/dd/yy;@"/>
    <numFmt numFmtId="169" formatCode="m/d/yy;@"/>
    <numFmt numFmtId="170" formatCode="000000"/>
    <numFmt numFmtId="171" formatCode="0.00;[Red]0.00"/>
    <numFmt numFmtId="172" formatCode="_(* #,##0_);_(* \(#,##0\);_(* &quot;-&quot;??_);_(@_)"/>
    <numFmt numFmtId="173" formatCode="0.0"/>
    <numFmt numFmtId="174" formatCode="_-* #,##0.00\ _F_-;\-* #,##0.00\ _F_-;_-* &quot;-&quot;??\ _F_-;_-@_-"/>
    <numFmt numFmtId="175" formatCode="_-* #,##0\ _F_-;\-* #,##0\ _F_-;_-* &quot;-&quot;??\ _F_-;_-@_-"/>
    <numFmt numFmtId="176" formatCode="[$$-409]#,##0"/>
    <numFmt numFmtId="177" formatCode="[$$-409]#,##0.00"/>
    <numFmt numFmtId="178" formatCode="[$$-409]#,##0_ ;\-[$$-409]#,##0\ "/>
    <numFmt numFmtId="179" formatCode="_-&quot;$&quot;* #,##0.00_-;\-&quot;$&quot;* #,##0.00_-;_-&quot;$&quot;* &quot;-&quot;??_-;_-@_-"/>
    <numFmt numFmtId="180" formatCode="_-* #,##0_-;\-* #,##0_-;_-* &quot;-&quot;_-;_-@_-"/>
    <numFmt numFmtId="181" formatCode="_-* #,##0.00_-;\-* #,##0.00_-;_-* &quot;-&quot;??_-;_-@_-"/>
    <numFmt numFmtId="182" formatCode="#,##0.0"/>
    <numFmt numFmtId="183" formatCode="_ * #,##0.00_ ;_ * \-#,##0.00_ ;_ * &quot;-&quot;??_ ;_ @_ "/>
    <numFmt numFmtId="184" formatCode="_ * #,##0_ ;_ * &quot;\&quot;&quot;\&quot;&quot;\&quot;\-#,##0_ ;_ * &quot;-&quot;_ ;_ @_ "/>
    <numFmt numFmtId="185" formatCode="_ * #,##0_ ;_ * &quot;¥&quot;&quot;¥&quot;&quot;¥&quot;\-#,##0_ ;_ * &quot;-&quot;_ ;_ @_ "/>
    <numFmt numFmtId="186" formatCode="#,##0.0,_);[Red]\(#,##0.0\)"/>
    <numFmt numFmtId="187" formatCode="0.0%;[Red]\(0.0%\)"/>
    <numFmt numFmtId="188" formatCode="#,##0;\(#,##0\)"/>
    <numFmt numFmtId="189" formatCode="_ * #,##0_ ;_ * \-#,##0_ ;_ * &quot;-&quot;_ ;_ @_ "/>
    <numFmt numFmtId="190" formatCode="#,##0.00;[Red]\-#,##0.00"/>
    <numFmt numFmtId="191" formatCode="00.0%"/>
    <numFmt numFmtId="192" formatCode="_(* #,##0.0000_);_(* \(#,##0.0000\);_(* &quot;-&quot;??_);_(@_)"/>
    <numFmt numFmtId="193" formatCode="#,##0.0000;[Red]\(#,##0.0000\)"/>
    <numFmt numFmtId="194" formatCode="&quot;$&quot;#,##0;\-&quot;$&quot;#,##0"/>
    <numFmt numFmtId="195" formatCode="&quot;\&quot;&quot;\&quot;&quot;\&quot;&quot;\&quot;\$#,##0.00000;&quot;\&quot;&quot;\&quot;&quot;\&quot;&quot;\&quot;\(&quot;\&quot;&quot;\&quot;&quot;\&quot;&quot;\&quot;\$#,##0.00000&quot;\&quot;&quot;\&quot;&quot;\&quot;&quot;\&quot;\)"/>
    <numFmt numFmtId="196" formatCode="#,##0;&quot;\&quot;&quot;\&quot;&quot;\&quot;&quot;\&quot;\(#,##0&quot;\&quot;&quot;\&quot;&quot;\&quot;&quot;\&quot;\)"/>
    <numFmt numFmtId="197" formatCode="#,##0;\-#,##0;&quot;-&quot;"/>
    <numFmt numFmtId="198" formatCode="#,##0;&quot;¥&quot;&quot;¥&quot;&quot;¥&quot;&quot;¥&quot;\(#,##0&quot;¥&quot;&quot;¥&quot;&quot;¥&quot;&quot;¥&quot;\)"/>
    <numFmt numFmtId="199" formatCode="0.0000"/>
    <numFmt numFmtId="200" formatCode="#,##0.0_);\(#,##0.0\)"/>
    <numFmt numFmtId="201" formatCode="0.00_)"/>
    <numFmt numFmtId="202" formatCode="0.0%"/>
    <numFmt numFmtId="203" formatCode="#,##0.00&quot;£&quot;_);[Red]\(#,##0.00&quot;£&quot;\)"/>
    <numFmt numFmtId="204" formatCode="&quot;£&quot;#,##0;\-&quot;£&quot;#,##0"/>
    <numFmt numFmtId="205" formatCode="_ * #,##0_)&quot;£&quot;_ ;_ * \(#,##0\)&quot;£&quot;_ ;_ * &quot;-&quot;_)&quot;£&quot;_ ;_ @_ "/>
    <numFmt numFmtId="206" formatCode="0%;[Red]\(0%\);&quot;- &quot;"/>
    <numFmt numFmtId="207" formatCode="#,##0;[Red]\(#,##0\);&quot;- &quot;"/>
    <numFmt numFmtId="208" formatCode="&quot;£&quot;#,##0;[Red]\-&quot;£&quot;#,##0"/>
    <numFmt numFmtId="209" formatCode="0.0%;\(0.0%\)"/>
    <numFmt numFmtId="210" formatCode="0%_);[Red]\(0%\)"/>
    <numFmt numFmtId="211" formatCode="0.0000000"/>
    <numFmt numFmtId="212" formatCode="&quot;$&quot;#,##0_)&quot;M&quot;;[Red]\(&quot;$&quot;#,##0\)&quot;M&quot;"/>
    <numFmt numFmtId="213" formatCode="0.000000000000"/>
    <numFmt numFmtId="214" formatCode="&quot;$&quot;#,##0.0_);[Red]\(&quot;$&quot;#,##0.0\)"/>
    <numFmt numFmtId="215" formatCode="_-&quot;\&quot;* #,##0.00_-;\-&quot;\&quot;* #,##0.00_-;_-&quot;\&quot;* &quot;-&quot;??_-;_-@_-"/>
    <numFmt numFmtId="216" formatCode="_-&quot;¥&quot;* #,##0.00_-;\-&quot;¥&quot;* #,##0.00_-;_-&quot;¥&quot;* &quot;-&quot;??_-;_-@_-"/>
    <numFmt numFmtId="217" formatCode="&quot;\&quot;#,##0;&quot;\&quot;&quot;\&quot;&quot;\&quot;&quot;\&quot;\-#,##0"/>
    <numFmt numFmtId="218" formatCode="&quot;¥&quot;#,##0;&quot;¥&quot;&quot;¥&quot;&quot;¥&quot;&quot;¥&quot;\-#,##0"/>
    <numFmt numFmtId="219" formatCode="&quot;\&quot;&quot;\&quot;&quot;\&quot;&quot;\&quot;\$#,##0.00;&quot;\&quot;&quot;\&quot;&quot;\&quot;&quot;\&quot;\(&quot;\&quot;&quot;\&quot;&quot;\&quot;&quot;\&quot;\$#,##0.00&quot;\&quot;&quot;\&quot;&quot;\&quot;&quot;\&quot;\)"/>
    <numFmt numFmtId="220" formatCode="&quot;¥&quot;&quot;¥&quot;&quot;¥&quot;&quot;¥&quot;\$#,##0.00;&quot;¥&quot;&quot;¥&quot;&quot;¥&quot;&quot;¥&quot;\(&quot;¥&quot;&quot;¥&quot;&quot;¥&quot;&quot;¥&quot;\$#,##0.00&quot;¥&quot;&quot;¥&quot;&quot;¥&quot;&quot;¥&quot;\)"/>
    <numFmt numFmtId="221" formatCode="#,##0,\ ;[Red]\(#,##0,\);&quot;&quot;"/>
    <numFmt numFmtId="222" formatCode="&quot;\&quot;&quot;\&quot;&quot;\&quot;&quot;\&quot;\$#,##0;&quot;\&quot;&quot;\&quot;&quot;\&quot;&quot;\&quot;\(&quot;\&quot;&quot;\&quot;&quot;\&quot;&quot;\&quot;\$#,##0&quot;\&quot;&quot;\&quot;&quot;\&quot;&quot;\&quot;\)"/>
    <numFmt numFmtId="223" formatCode="&quot;¥&quot;&quot;¥&quot;&quot;¥&quot;&quot;¥&quot;\$#,##0;&quot;¥&quot;&quot;¥&quot;&quot;¥&quot;&quot;¥&quot;\(&quot;¥&quot;&quot;¥&quot;&quot;¥&quot;&quot;¥&quot;\$#,##0&quot;¥&quot;&quot;¥&quot;&quot;¥&quot;&quot;¥&quot;\)"/>
    <numFmt numFmtId="224" formatCode="[White]0"/>
    <numFmt numFmtId="225" formatCode="#,##0_);[Red]\(#,##0\);&quot;&quot;"/>
    <numFmt numFmtId="226" formatCode="&quot;$&quot;#,##0.00_);&quot;\&quot;&quot;\&quot;&quot;\&quot;&quot;\&quot;&quot;\&quot;\(&quot;$&quot;#,##0.00&quot;\&quot;&quot;\&quot;&quot;\&quot;&quot;\&quot;&quot;\&quot;\)"/>
    <numFmt numFmtId="227" formatCode="&quot;$&quot;#,##0.00_);&quot;¥&quot;&quot;¥&quot;&quot;¥&quot;&quot;¥&quot;&quot;¥&quot;\(&quot;$&quot;#,##0.00&quot;¥&quot;&quot;¥&quot;&quot;¥&quot;&quot;¥&quot;&quot;¥&quot;\)"/>
    <numFmt numFmtId="228" formatCode="_(&quot;$&quot;* #,##0.0_);_(&quot;$&quot;* \(#,##0.0\);_(&quot;$&quot;* &quot;-&quot;??_);_(@_)"/>
    <numFmt numFmtId="229" formatCode="_(* #,##0.0_);_(* &quot;\&quot;&quot;\&quot;&quot;\&quot;&quot;\&quot;\(#,##0.0&quot;\&quot;&quot;\&quot;&quot;\&quot;&quot;\&quot;\);_(* &quot;-&quot;_);_(@_)"/>
    <numFmt numFmtId="230" formatCode="_(* #,##0.0_);_(* &quot;¥&quot;&quot;¥&quot;&quot;¥&quot;&quot;¥&quot;\(#,##0.0&quot;¥&quot;&quot;¥&quot;&quot;¥&quot;&quot;¥&quot;\);_(* &quot;-&quot;_);_(@_)"/>
    <numFmt numFmtId="231" formatCode="_ &quot;¥&quot;* #,##0.00_ ;_ &quot;¥&quot;* \-#,##0.00_ ;_ &quot;¥&quot;* &quot;-&quot;??_ ;_ @_ "/>
    <numFmt numFmtId="232" formatCode="_ &quot;\&quot;* #,##0.00_ ;_ &quot;\&quot;* \-#,##0.00_ ;_ &quot;\&quot;* &quot;-&quot;??_ ;_ @_ "/>
    <numFmt numFmtId="233" formatCode="#,##0_);\(#,##0\);\-\ \ \ "/>
    <numFmt numFmtId="234" formatCode="_ &quot;¥&quot;* #,##0_ ;_ &quot;¥&quot;* \-#,##0_ ;_ &quot;¥&quot;* &quot;-&quot;_ ;_ @_ "/>
    <numFmt numFmtId="235" formatCode="_ &quot;\&quot;* #,##0_ ;_ &quot;\&quot;* \-#,##0_ ;_ &quot;\&quot;* &quot;-&quot;_ ;_ @_ "/>
    <numFmt numFmtId="236" formatCode="_ &quot;R&quot;\ * #,##0_ ;_ &quot;R&quot;\ * \-#,##0_ ;_ &quot;R&quot;\ * &quot;-&quot;_ ;_ @_ "/>
    <numFmt numFmtId="237" formatCode="_ &quot;R&quot;\ * #,##0.00_ ;_ &quot;R&quot;\ * \-#,##0.00_ ;_ &quot;R&quot;\ * &quot;-&quot;??_ ;_ @_ "/>
    <numFmt numFmtId="238" formatCode="0.00000%"/>
    <numFmt numFmtId="239" formatCode="&quot;$&quot;\ #,##0;[Red]\-&quot;$&quot;\ #,##0"/>
    <numFmt numFmtId="240" formatCode="\ \ \ \ \ \ \ \ \ \ \ \ @"/>
    <numFmt numFmtId="241" formatCode="#,##0.0_);[Red]\(#,##0.0\)"/>
    <numFmt numFmtId="242" formatCode="mm/dd/yy"/>
    <numFmt numFmtId="243" formatCode="&quot;£&quot;#,##0.00;\-&quot;£&quot;#,##0.00"/>
    <numFmt numFmtId="244" formatCode="_ * #,##0_)_£_ ;_ * \(#,##0\)_£_ ;_ * &quot;-&quot;_)_£_ ;_ @_ "/>
    <numFmt numFmtId="245" formatCode="&quot;£&quot;#,##0.00;[Red]\-&quot;£&quot;#,##0.00"/>
    <numFmt numFmtId="246" formatCode="_ * #,##0.00_)&quot;£&quot;_ ;_ * \(#,##0.00\)&quot;£&quot;_ ;_ * &quot;-&quot;??_)&quot;£&quot;_ ;_ @_ "/>
    <numFmt numFmtId="247" formatCode="#,##0,_);[Red]\(#,##0,\);&quot;-  &quot;"/>
    <numFmt numFmtId="248" formatCode="#,##0;[Red]&quot;-&quot;#,##0"/>
    <numFmt numFmtId="249" formatCode="#,##0.00;[Red]&quot;-&quot;#,##0.00"/>
    <numFmt numFmtId="250" formatCode=";;;"/>
    <numFmt numFmtId="251" formatCode="#,##0\ &quot;kr&quot;;[Red]\-#,##0\ &quot;kr&quot;"/>
    <numFmt numFmtId="252" formatCode="0.000000000"/>
    <numFmt numFmtId="253" formatCode="&quot;£&quot;#,##0.000;\-&quot;£&quot;#,##0.000"/>
    <numFmt numFmtId="254" formatCode="_-&quot;IR£&quot;* #,##0_-;\-&quot;IR£&quot;* #,##0_-;_-&quot;IR£&quot;* &quot;-&quot;_-;_-@_-"/>
    <numFmt numFmtId="255" formatCode="_-&quot;IR£&quot;* #,##0.00_-;\-&quot;IR£&quot;* #,##0.00_-;_-&quot;IR£&quot;* &quot;-&quot;??_-;_-@_-"/>
    <numFmt numFmtId="256" formatCode="&quot;¥&quot;#,##0;[Red]&quot;¥&quot;\-#,##0"/>
    <numFmt numFmtId="257" formatCode="_ &quot;￥&quot;* #,##0_ ;_ &quot;￥&quot;* \-#,##0_ ;_ &quot;￥&quot;* &quot;-&quot;_ ;_ @_ "/>
    <numFmt numFmtId="258" formatCode="_ &quot;￥&quot;* #,##0.00_ ;_ &quot;￥&quot;* \-#,##0.00_ ;_ &quot;￥&quot;* &quot;-&quot;??_ ;_ @_ "/>
  </numFmts>
  <fonts count="2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u/>
      <sz val="12"/>
      <color indexed="12"/>
      <name val="Times New Roman"/>
      <family val="1"/>
    </font>
    <font>
      <sz val="12"/>
      <name val="Times New Roman"/>
      <family val="1"/>
    </font>
    <font>
      <sz val="8"/>
      <name val="Arial"/>
      <family val="2"/>
    </font>
    <font>
      <sz val="10"/>
      <name val="Arial"/>
      <family val="2"/>
    </font>
    <font>
      <sz val="9"/>
      <name val="Geneva"/>
      <family val="2"/>
    </font>
    <font>
      <sz val="9"/>
      <name val="Geneva"/>
    </font>
    <font>
      <sz val="10"/>
      <name val="Arial"/>
      <family val="2"/>
    </font>
    <font>
      <sz val="11"/>
      <name val="Calibri"/>
      <family val="2"/>
    </font>
    <font>
      <sz val="10"/>
      <name val="Arial"/>
      <family val="2"/>
    </font>
    <font>
      <sz val="10"/>
      <name val="Arial"/>
      <family val="2"/>
    </font>
    <font>
      <sz val="10"/>
      <name val="Trebuchet MS"/>
      <family val="2"/>
    </font>
    <font>
      <b/>
      <sz val="10"/>
      <name val="Trebuchet MS"/>
      <family val="2"/>
    </font>
    <font>
      <sz val="10"/>
      <color indexed="8"/>
      <name val="Trebuchet MS"/>
      <family val="2"/>
    </font>
    <font>
      <u/>
      <sz val="10"/>
      <color indexed="12"/>
      <name val="Trebuchet MS"/>
      <family val="2"/>
    </font>
    <font>
      <u/>
      <sz val="10"/>
      <name val="Trebuchet MS"/>
      <family val="2"/>
    </font>
    <font>
      <b/>
      <sz val="10"/>
      <color indexed="8"/>
      <name val="Trebuchet MS"/>
      <family val="2"/>
    </font>
    <font>
      <sz val="10"/>
      <color rgb="FF666666"/>
      <name val="Trebuchet MS"/>
      <family val="2"/>
    </font>
    <font>
      <b/>
      <sz val="10"/>
      <color indexed="9"/>
      <name val="Trebuchet MS"/>
      <family val="2"/>
    </font>
    <font>
      <b/>
      <sz val="10"/>
      <color theme="0"/>
      <name val="Trebuchet MS"/>
      <family val="2"/>
    </font>
    <font>
      <b/>
      <sz val="10"/>
      <color rgb="FFFFC000"/>
      <name val="Trebuchet MS"/>
      <family val="2"/>
    </font>
    <font>
      <sz val="10"/>
      <color rgb="FFFF0000"/>
      <name val="Trebuchet MS"/>
      <family val="2"/>
    </font>
    <font>
      <sz val="10"/>
      <color indexed="9"/>
      <name val="Trebuchet MS"/>
      <family val="2"/>
    </font>
    <font>
      <sz val="10"/>
      <color rgb="FF000000"/>
      <name val="Trebuchet MS"/>
      <family val="2"/>
    </font>
    <font>
      <sz val="10"/>
      <color theme="1"/>
      <name val="Trebuchet MS"/>
      <family val="2"/>
    </font>
    <font>
      <sz val="10"/>
      <color indexed="63"/>
      <name val="Trebuchet MS"/>
      <family val="2"/>
    </font>
    <font>
      <sz val="10"/>
      <color theme="0"/>
      <name val="Trebuchet MS"/>
      <family val="2"/>
    </font>
    <font>
      <u/>
      <sz val="10"/>
      <color theme="3"/>
      <name val="Trebuchet MS"/>
      <family val="2"/>
    </font>
    <font>
      <sz val="10"/>
      <color indexed="10"/>
      <name val="Trebuchet MS"/>
      <family val="2"/>
    </font>
    <font>
      <b/>
      <sz val="10"/>
      <name val="Calibri"/>
      <family val="2"/>
    </font>
    <font>
      <sz val="10"/>
      <name val="Calibri"/>
      <family val="2"/>
    </font>
    <font>
      <u/>
      <sz val="10"/>
      <color rgb="FF002060"/>
      <name val="Trebuchet MS"/>
      <family val="2"/>
    </font>
    <font>
      <sz val="10"/>
      <color rgb="FF002060"/>
      <name val="Trebuchet MS"/>
      <family val="2"/>
    </font>
    <font>
      <b/>
      <sz val="10"/>
      <color rgb="FF00206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sz val="11"/>
      <name val="Arial"/>
      <family val="2"/>
    </font>
    <font>
      <sz val="18"/>
      <color theme="1"/>
      <name val="Arial"/>
      <family val="2"/>
    </font>
    <font>
      <sz val="12"/>
      <color theme="1"/>
      <name val="Arial"/>
      <family val="2"/>
    </font>
    <font>
      <b/>
      <sz val="12"/>
      <color theme="1"/>
      <name val="Arial"/>
      <family val="2"/>
    </font>
    <font>
      <sz val="12"/>
      <name val="Arial"/>
      <family val="2"/>
    </font>
    <font>
      <u/>
      <sz val="11"/>
      <color theme="10"/>
      <name val="Calibri"/>
      <family val="2"/>
      <scheme val="minor"/>
    </font>
    <font>
      <u/>
      <sz val="11"/>
      <color theme="10"/>
      <name val="Arial"/>
      <family val="2"/>
    </font>
    <font>
      <b/>
      <sz val="14"/>
      <name val="Arial"/>
      <family val="2"/>
    </font>
    <font>
      <b/>
      <sz val="14"/>
      <color theme="1"/>
      <name val="Arial"/>
      <family val="2"/>
    </font>
    <font>
      <sz val="14"/>
      <name val="Arial"/>
      <family val="2"/>
    </font>
    <font>
      <u/>
      <sz val="11"/>
      <name val="Arial"/>
      <family val="2"/>
    </font>
    <font>
      <b/>
      <sz val="18"/>
      <name val="Arial"/>
      <family val="2"/>
    </font>
    <font>
      <sz val="11"/>
      <color rgb="FFFF0000"/>
      <name val="Arial"/>
      <family val="2"/>
    </font>
    <font>
      <sz val="22"/>
      <name val="Calibri"/>
      <family val="2"/>
      <scheme val="minor"/>
    </font>
    <font>
      <b/>
      <sz val="22"/>
      <name val="Calibri"/>
      <family val="2"/>
      <scheme val="minor"/>
    </font>
    <font>
      <sz val="18"/>
      <color theme="1"/>
      <name val="Calibri"/>
      <family val="2"/>
      <scheme val="minor"/>
    </font>
    <font>
      <b/>
      <sz val="18"/>
      <color theme="0"/>
      <name val="Calibri"/>
      <family val="2"/>
      <scheme val="minor"/>
    </font>
    <font>
      <b/>
      <sz val="18"/>
      <color theme="1"/>
      <name val="Calibri"/>
      <family val="2"/>
      <scheme val="minor"/>
    </font>
    <font>
      <b/>
      <sz val="16"/>
      <color theme="1"/>
      <name val="Arial"/>
      <family val="2"/>
    </font>
    <font>
      <sz val="20"/>
      <color theme="1"/>
      <name val="Calibri"/>
      <family val="2"/>
      <scheme val="minor"/>
    </font>
    <font>
      <sz val="18"/>
      <name val="Calibri"/>
      <family val="2"/>
      <scheme val="minor"/>
    </font>
    <font>
      <b/>
      <u/>
      <sz val="18"/>
      <color theme="1"/>
      <name val="Calibri"/>
      <family val="2"/>
      <scheme val="minor"/>
    </font>
    <font>
      <u/>
      <sz val="18"/>
      <color theme="1"/>
      <name val="Calibri"/>
      <family val="2"/>
      <scheme val="minor"/>
    </font>
    <font>
      <sz val="16"/>
      <color theme="1"/>
      <name val="Calibri"/>
      <family val="2"/>
      <scheme val="minor"/>
    </font>
    <font>
      <sz val="20"/>
      <color rgb="FFFF0000"/>
      <name val="Calibri"/>
      <family val="2"/>
      <scheme val="minor"/>
    </font>
    <font>
      <b/>
      <u/>
      <sz val="20"/>
      <color theme="1"/>
      <name val="Calibri"/>
      <family val="2"/>
      <scheme val="minor"/>
    </font>
    <font>
      <b/>
      <sz val="20"/>
      <color theme="1"/>
      <name val="Calibri"/>
      <family val="2"/>
      <scheme val="minor"/>
    </font>
    <font>
      <b/>
      <sz val="11"/>
      <color rgb="FF003366"/>
      <name val="Arial"/>
      <family val="2"/>
    </font>
    <font>
      <b/>
      <sz val="16"/>
      <name val="Arial"/>
      <family val="2"/>
    </font>
    <font>
      <b/>
      <sz val="16"/>
      <color indexed="8"/>
      <name val="Arial"/>
      <family val="2"/>
    </font>
    <font>
      <sz val="16"/>
      <name val="Arial"/>
      <family val="2"/>
    </font>
    <font>
      <b/>
      <sz val="20"/>
      <color indexed="10"/>
      <name val="Arial"/>
      <family val="2"/>
    </font>
    <font>
      <b/>
      <sz val="11"/>
      <color indexed="9"/>
      <name val="Arial"/>
      <family val="2"/>
    </font>
    <font>
      <b/>
      <sz val="10"/>
      <color indexed="9"/>
      <name val="Arial"/>
      <family val="2"/>
    </font>
    <font>
      <b/>
      <sz val="12"/>
      <color indexed="9"/>
      <name val="Arial"/>
      <family val="2"/>
    </font>
    <font>
      <b/>
      <i/>
      <sz val="10"/>
      <color indexed="10"/>
      <name val="Arial"/>
      <family val="2"/>
    </font>
    <font>
      <b/>
      <sz val="10"/>
      <name val="Arial"/>
      <family val="2"/>
    </font>
    <font>
      <b/>
      <sz val="10"/>
      <color indexed="42"/>
      <name val="Arial"/>
      <family val="2"/>
    </font>
    <font>
      <b/>
      <sz val="10"/>
      <color indexed="40"/>
      <name val="Arial"/>
      <family val="2"/>
    </font>
    <font>
      <b/>
      <sz val="10"/>
      <color indexed="10"/>
      <name val="Arial"/>
      <family val="2"/>
    </font>
    <font>
      <b/>
      <sz val="10"/>
      <color indexed="8"/>
      <name val="Arial"/>
      <family val="2"/>
    </font>
    <font>
      <b/>
      <sz val="10"/>
      <color indexed="52"/>
      <name val="Arial"/>
      <family val="2"/>
    </font>
    <font>
      <b/>
      <sz val="12"/>
      <name val="Arial"/>
      <family val="2"/>
    </font>
    <font>
      <sz val="12"/>
      <color theme="1"/>
      <name val="Calibri"/>
      <family val="2"/>
      <scheme val="minor"/>
    </font>
    <font>
      <i/>
      <sz val="10"/>
      <name val="Arial"/>
      <family val="2"/>
    </font>
    <font>
      <b/>
      <i/>
      <sz val="11"/>
      <name val="Arial"/>
      <family val="2"/>
    </font>
    <font>
      <b/>
      <vertAlign val="superscript"/>
      <sz val="12"/>
      <name val="Arial"/>
      <family val="2"/>
    </font>
    <font>
      <vertAlign val="superscript"/>
      <sz val="8"/>
      <name val="Arial"/>
      <family val="2"/>
    </font>
    <font>
      <sz val="10"/>
      <color indexed="9"/>
      <name val="Arial"/>
      <family val="2"/>
    </font>
    <font>
      <b/>
      <i/>
      <u/>
      <sz val="10"/>
      <color indexed="8"/>
      <name val="Arial"/>
      <family val="2"/>
    </font>
    <font>
      <sz val="10"/>
      <color indexed="8"/>
      <name val="Arial"/>
      <family val="2"/>
    </font>
    <font>
      <b/>
      <i/>
      <sz val="10"/>
      <color rgb="FFFF0000"/>
      <name val="Arial"/>
      <family val="2"/>
    </font>
    <font>
      <sz val="10"/>
      <color rgb="FFFF0000"/>
      <name val="Arial"/>
      <family val="2"/>
    </font>
    <font>
      <b/>
      <sz val="10"/>
      <color rgb="FFFF0000"/>
      <name val="Arial"/>
      <family val="2"/>
    </font>
    <font>
      <sz val="12"/>
      <name val="???"/>
      <family val="1"/>
      <charset val="129"/>
    </font>
    <font>
      <sz val="10"/>
      <name val="MS Sans Serif"/>
      <family val="2"/>
    </font>
    <font>
      <sz val="10"/>
      <name val="Helv"/>
      <family val="2"/>
    </font>
    <font>
      <sz val="14"/>
      <name val="AngsanaUPC"/>
      <family val="1"/>
    </font>
    <font>
      <sz val="8"/>
      <name val="Antique Olive"/>
      <family val="2"/>
    </font>
    <font>
      <sz val="8"/>
      <name val="Geneva"/>
    </font>
    <font>
      <sz val="12"/>
      <name val="¹ÙÅÁÃ¼"/>
      <family val="1"/>
      <charset val="129"/>
    </font>
    <font>
      <sz val="12"/>
      <name val="¹UAAA¼"/>
      <family val="3"/>
      <charset val="129"/>
    </font>
    <font>
      <sz val="11"/>
      <color theme="1"/>
      <name val="Museo Sans For Dell"/>
      <family val="2"/>
    </font>
    <font>
      <sz val="11"/>
      <color indexed="8"/>
      <name val="Calibri"/>
      <family val="2"/>
    </font>
    <font>
      <sz val="11"/>
      <color theme="1"/>
      <name val="ＭＳ Ｐゴシック"/>
      <family val="3"/>
      <charset val="128"/>
    </font>
    <font>
      <sz val="11"/>
      <color indexed="8"/>
      <name val="ＭＳ Ｐゴシック"/>
      <family val="3"/>
      <charset val="128"/>
    </font>
    <font>
      <sz val="8"/>
      <name val="CG Times (E1)"/>
    </font>
    <font>
      <sz val="11"/>
      <name val="돋움체"/>
      <family val="3"/>
      <charset val="129"/>
    </font>
    <font>
      <sz val="11"/>
      <name val="돋움"/>
      <family val="2"/>
      <charset val="129"/>
    </font>
    <font>
      <sz val="11"/>
      <color indexed="9"/>
      <name val="Calibri"/>
      <family val="2"/>
    </font>
    <font>
      <sz val="11"/>
      <color indexed="47"/>
      <name val="Calibri"/>
      <family val="2"/>
    </font>
    <font>
      <sz val="11"/>
      <color indexed="9"/>
      <name val="ＭＳ Ｐゴシック"/>
      <family val="3"/>
      <charset val="128"/>
    </font>
    <font>
      <sz val="11"/>
      <color theme="0"/>
      <name val="ＭＳ Ｐゴシック"/>
      <family val="3"/>
      <charset val="128"/>
    </font>
    <font>
      <sz val="12"/>
      <name val="Arial MT"/>
    </font>
    <font>
      <sz val="12"/>
      <name val="Arial MT"/>
      <family val="2"/>
    </font>
    <font>
      <sz val="8"/>
      <name val="Times New Roman"/>
      <family val="1"/>
    </font>
    <font>
      <sz val="10"/>
      <name val="Geneva"/>
    </font>
    <font>
      <sz val="8"/>
      <name val="Helv"/>
      <family val="2"/>
    </font>
    <font>
      <sz val="8"/>
      <name val="Helv"/>
    </font>
    <font>
      <sz val="11"/>
      <color indexed="20"/>
      <name val="Calibri"/>
      <family val="2"/>
    </font>
    <font>
      <sz val="11"/>
      <color indexed="20"/>
      <name val="ＭＳ Ｐゴシック"/>
      <family val="3"/>
      <charset val="128"/>
    </font>
    <font>
      <sz val="11"/>
      <color rgb="FF9C0006"/>
      <name val="ＭＳ Ｐゴシック"/>
      <family val="3"/>
      <charset val="128"/>
    </font>
    <font>
      <b/>
      <sz val="10"/>
      <name val="MS Sans Serif"/>
      <family val="2"/>
    </font>
    <font>
      <sz val="12"/>
      <name val="±¼¸²Ã¼"/>
      <family val="3"/>
      <charset val="129"/>
    </font>
    <font>
      <sz val="10"/>
      <name val="Helv"/>
    </font>
    <font>
      <b/>
      <sz val="11"/>
      <color indexed="52"/>
      <name val="Calibri"/>
      <family val="2"/>
    </font>
    <font>
      <b/>
      <sz val="11"/>
      <color indexed="10"/>
      <name val="Calibri"/>
      <family val="2"/>
    </font>
    <font>
      <b/>
      <sz val="11"/>
      <color indexed="10"/>
      <name val="ＭＳ Ｐゴシック"/>
      <family val="3"/>
      <charset val="128"/>
    </font>
    <font>
      <b/>
      <sz val="11"/>
      <color rgb="FFFA7D00"/>
      <name val="ＭＳ Ｐゴシック"/>
      <family val="3"/>
      <charset val="128"/>
    </font>
    <font>
      <b/>
      <sz val="10"/>
      <name val="Helv"/>
      <family val="2"/>
    </font>
    <font>
      <b/>
      <sz val="11"/>
      <color indexed="9"/>
      <name val="Calibri"/>
      <family val="2"/>
    </font>
    <font>
      <b/>
      <sz val="11"/>
      <color indexed="47"/>
      <name val="Calibri"/>
      <family val="2"/>
    </font>
    <font>
      <b/>
      <sz val="11"/>
      <color indexed="9"/>
      <name val="ＭＳ Ｐゴシック"/>
      <family val="3"/>
      <charset val="128"/>
    </font>
    <font>
      <b/>
      <sz val="11"/>
      <color theme="0"/>
      <name val="ＭＳ Ｐゴシック"/>
      <family val="3"/>
      <charset val="128"/>
    </font>
    <font>
      <sz val="11"/>
      <color theme="1"/>
      <name val="Calibri"/>
      <family val="2"/>
      <charset val="128"/>
      <scheme val="minor"/>
    </font>
    <font>
      <sz val="10"/>
      <color indexed="18"/>
      <name val="Helvetica"/>
      <family val="2"/>
    </font>
    <font>
      <sz val="10"/>
      <name val="Times New Roman"/>
      <family val="1"/>
    </font>
    <font>
      <sz val="10"/>
      <name val="MS Serif"/>
      <family val="1"/>
    </font>
    <font>
      <sz val="10"/>
      <name val="Courier"/>
      <family val="3"/>
    </font>
    <font>
      <sz val="10"/>
      <name val="Tw Cen MT"/>
      <family val="2"/>
    </font>
    <font>
      <sz val="8"/>
      <color indexed="8"/>
      <name val="Calibri"/>
      <family val="2"/>
    </font>
    <font>
      <sz val="10"/>
      <name val="Verdana"/>
      <family val="2"/>
    </font>
    <font>
      <sz val="11"/>
      <name val="??"/>
      <family val="3"/>
      <charset val="129"/>
    </font>
    <font>
      <sz val="11"/>
      <name val="돋움"/>
      <family val="3"/>
      <charset val="136"/>
    </font>
    <font>
      <sz val="8"/>
      <name val="MS Sans Serif"/>
      <family val="2"/>
    </font>
    <font>
      <sz val="1"/>
      <color indexed="8"/>
      <name val="Courier"/>
      <family val="3"/>
    </font>
    <font>
      <sz val="10"/>
      <color indexed="16"/>
      <name val="MS Serif"/>
      <family val="1"/>
    </font>
    <font>
      <i/>
      <sz val="11"/>
      <color indexed="23"/>
      <name val="Calibri"/>
      <family val="2"/>
    </font>
    <font>
      <i/>
      <sz val="11"/>
      <color indexed="23"/>
      <name val="ＭＳ Ｐゴシック"/>
      <family val="3"/>
      <charset val="128"/>
    </font>
    <font>
      <i/>
      <sz val="11"/>
      <color rgb="FF7F7F7F"/>
      <name val="ＭＳ Ｐゴシック"/>
      <family val="3"/>
      <charset val="128"/>
    </font>
    <font>
      <u/>
      <sz val="10"/>
      <color indexed="14"/>
      <name val="MS Sans Serif"/>
      <family val="2"/>
    </font>
    <font>
      <u/>
      <sz val="12"/>
      <color theme="11"/>
      <name val="Calibri"/>
      <family val="2"/>
      <scheme val="minor"/>
    </font>
    <font>
      <b/>
      <sz val="12"/>
      <name val="Avant Garde"/>
    </font>
    <font>
      <sz val="11"/>
      <color indexed="17"/>
      <name val="Calibri"/>
      <family val="2"/>
    </font>
    <font>
      <sz val="11"/>
      <color indexed="17"/>
      <name val="ＭＳ Ｐゴシック"/>
      <family val="3"/>
      <charset val="128"/>
    </font>
    <font>
      <sz val="11"/>
      <color rgb="FF006100"/>
      <name val="ＭＳ Ｐゴシック"/>
      <family val="3"/>
      <charset val="128"/>
    </font>
    <font>
      <b/>
      <u/>
      <sz val="11"/>
      <color indexed="37"/>
      <name val="Arial"/>
      <family val="2"/>
    </font>
    <font>
      <b/>
      <sz val="12"/>
      <name val="Helv"/>
      <family val="2"/>
    </font>
    <font>
      <b/>
      <sz val="15"/>
      <color indexed="62"/>
      <name val="Calibri"/>
      <family val="2"/>
    </font>
    <font>
      <b/>
      <sz val="15"/>
      <color indexed="62"/>
      <name val="ＭＳ Ｐゴシック"/>
      <family val="3"/>
      <charset val="128"/>
    </font>
    <font>
      <b/>
      <sz val="15"/>
      <color theme="3"/>
      <name val="ＭＳ Ｐゴシック"/>
      <family val="3"/>
      <charset val="128"/>
    </font>
    <font>
      <b/>
      <sz val="13"/>
      <color indexed="62"/>
      <name val="Calibri"/>
      <family val="2"/>
    </font>
    <font>
      <b/>
      <sz val="13"/>
      <color indexed="62"/>
      <name val="ＭＳ Ｐゴシック"/>
      <family val="3"/>
      <charset val="128"/>
    </font>
    <font>
      <b/>
      <sz val="13"/>
      <color theme="3"/>
      <name val="ＭＳ Ｐゴシック"/>
      <family val="3"/>
      <charset val="128"/>
    </font>
    <font>
      <b/>
      <sz val="11"/>
      <color indexed="56"/>
      <name val="Calibri"/>
      <family val="2"/>
    </font>
    <font>
      <b/>
      <sz val="11"/>
      <color indexed="62"/>
      <name val="Calibri"/>
      <family val="2"/>
    </font>
    <font>
      <b/>
      <sz val="11"/>
      <color indexed="62"/>
      <name val="ＭＳ Ｐゴシック"/>
      <family val="3"/>
      <charset val="128"/>
    </font>
    <font>
      <b/>
      <sz val="11"/>
      <color theme="3"/>
      <name val="ＭＳ Ｐゴシック"/>
      <family val="3"/>
      <charset val="128"/>
    </font>
    <font>
      <b/>
      <sz val="8"/>
      <name val="MS Sans Serif"/>
      <family val="2"/>
    </font>
    <font>
      <sz val="10"/>
      <color indexed="12"/>
      <name val="Arial"/>
      <family val="2"/>
    </font>
    <font>
      <b/>
      <sz val="16"/>
      <color indexed="9"/>
      <name val="Arial"/>
      <family val="2"/>
    </font>
    <font>
      <u/>
      <sz val="8.4"/>
      <color indexed="12"/>
      <name val="Arial"/>
      <family val="2"/>
    </font>
    <font>
      <u/>
      <sz val="12"/>
      <color theme="10"/>
      <name val="Calibri"/>
      <family val="2"/>
      <scheme val="minor"/>
    </font>
    <font>
      <sz val="10"/>
      <name val="PragmaticaCTT"/>
      <family val="1"/>
    </font>
    <font>
      <sz val="12"/>
      <name val="바탕체"/>
      <family val="3"/>
      <charset val="129"/>
    </font>
    <font>
      <sz val="12"/>
      <name val="바탕체"/>
      <family val="3"/>
      <charset val="136"/>
    </font>
    <font>
      <sz val="11"/>
      <color indexed="62"/>
      <name val="ＭＳ Ｐゴシック"/>
      <family val="3"/>
      <charset val="128"/>
    </font>
    <font>
      <sz val="11"/>
      <color rgb="FF3F3F76"/>
      <name val="ＭＳ Ｐゴシック"/>
      <family val="3"/>
      <charset val="128"/>
    </font>
    <font>
      <sz val="11"/>
      <color indexed="62"/>
      <name val="Calibri"/>
      <family val="2"/>
    </font>
    <font>
      <sz val="9"/>
      <color indexed="12"/>
      <name val="Arial"/>
      <family val="2"/>
    </font>
    <font>
      <b/>
      <sz val="8"/>
      <color indexed="12"/>
      <name val="Arial"/>
      <family val="2"/>
    </font>
    <font>
      <b/>
      <sz val="9"/>
      <color indexed="9"/>
      <name val="Arial"/>
      <family val="2"/>
    </font>
    <font>
      <sz val="11"/>
      <color indexed="52"/>
      <name val="Calibri"/>
      <family val="2"/>
    </font>
    <font>
      <sz val="11"/>
      <color indexed="10"/>
      <name val="Calibri"/>
      <family val="2"/>
    </font>
    <font>
      <sz val="11"/>
      <color indexed="10"/>
      <name val="ＭＳ Ｐゴシック"/>
      <family val="3"/>
      <charset val="128"/>
    </font>
    <font>
      <sz val="11"/>
      <color rgb="FFFA7D00"/>
      <name val="ＭＳ Ｐゴシック"/>
      <family val="3"/>
      <charset val="128"/>
    </font>
    <font>
      <b/>
      <sz val="11"/>
      <name val="Helv"/>
      <family val="2"/>
    </font>
    <font>
      <sz val="11"/>
      <color indexed="60"/>
      <name val="Calibri"/>
      <family val="2"/>
    </font>
    <font>
      <sz val="11"/>
      <color indexed="19"/>
      <name val="Calibri"/>
      <family val="2"/>
    </font>
    <font>
      <sz val="11"/>
      <color indexed="19"/>
      <name val="ＭＳ Ｐゴシック"/>
      <family val="3"/>
      <charset val="128"/>
    </font>
    <font>
      <sz val="11"/>
      <color rgb="FF9C6500"/>
      <name val="ＭＳ Ｐゴシック"/>
      <family val="3"/>
      <charset val="128"/>
    </font>
    <font>
      <sz val="7"/>
      <name val="Small Fonts"/>
      <family val="2"/>
    </font>
    <font>
      <sz val="10"/>
      <color indexed="8"/>
      <name val="MS Sans Serif"/>
      <family val="2"/>
    </font>
    <font>
      <sz val="11"/>
      <name val="돋움"/>
      <family val="3"/>
      <charset val="129"/>
    </font>
    <font>
      <sz val="11"/>
      <name val="ＭＳ Ｐゴシック"/>
      <family val="3"/>
      <charset val="128"/>
    </font>
    <font>
      <b/>
      <i/>
      <sz val="16"/>
      <name val="Helv"/>
    </font>
    <font>
      <b/>
      <i/>
      <sz val="16"/>
      <name val="Helv"/>
      <family val="2"/>
    </font>
    <font>
      <sz val="10"/>
      <name val="Helv"/>
      <charset val="204"/>
    </font>
    <font>
      <sz val="12"/>
      <name val="Helv"/>
      <family val="2"/>
    </font>
    <font>
      <sz val="10"/>
      <name val="Arial Narrow"/>
      <family val="2"/>
    </font>
    <font>
      <sz val="12"/>
      <name val="Helv"/>
    </font>
    <font>
      <sz val="12"/>
      <name val="新細明體"/>
      <family val="1"/>
      <charset val="136"/>
    </font>
    <font>
      <sz val="11"/>
      <color indexed="18"/>
      <name val="ＭＳ Ｐゴシック"/>
      <family val="3"/>
      <charset val="128"/>
    </font>
    <font>
      <b/>
      <sz val="11"/>
      <color indexed="63"/>
      <name val="Calibri"/>
      <family val="2"/>
    </font>
    <font>
      <b/>
      <sz val="11"/>
      <color indexed="63"/>
      <name val="ＭＳ Ｐゴシック"/>
      <family val="3"/>
      <charset val="128"/>
    </font>
    <font>
      <b/>
      <sz val="11"/>
      <color rgb="FF3F3F3F"/>
      <name val="ＭＳ Ｐゴシック"/>
      <family val="3"/>
      <charset val="128"/>
    </font>
    <font>
      <sz val="7"/>
      <color indexed="10"/>
      <name val="MS Sans Serif"/>
      <family val="2"/>
    </font>
    <font>
      <sz val="8"/>
      <name val="Wingdings"/>
      <charset val="2"/>
    </font>
    <font>
      <sz val="12"/>
      <name val="굴림체"/>
      <family val="3"/>
      <charset val="129"/>
    </font>
    <font>
      <sz val="12"/>
      <name val="굴림체"/>
      <family val="3"/>
    </font>
    <font>
      <b/>
      <i/>
      <sz val="14"/>
      <name val="Arial"/>
      <family val="2"/>
    </font>
    <font>
      <b/>
      <sz val="8"/>
      <name val="Arial"/>
      <family val="2"/>
    </font>
    <font>
      <b/>
      <sz val="8"/>
      <color indexed="8"/>
      <name val="Helv"/>
    </font>
    <font>
      <b/>
      <sz val="8"/>
      <name val="Times New Roman"/>
      <family val="1"/>
    </font>
    <font>
      <sz val="9"/>
      <name val="Arial"/>
      <family val="2"/>
    </font>
    <font>
      <b/>
      <sz val="18"/>
      <color indexed="56"/>
      <name val="Cambria"/>
      <family val="1"/>
    </font>
    <font>
      <b/>
      <sz val="18"/>
      <color indexed="62"/>
      <name val="Cambria"/>
      <family val="1"/>
    </font>
    <font>
      <b/>
      <sz val="18"/>
      <color indexed="62"/>
      <name val="ＭＳ Ｐゴシック"/>
      <family val="3"/>
      <charset val="128"/>
    </font>
    <font>
      <b/>
      <sz val="18"/>
      <color theme="3"/>
      <name val="ＭＳ Ｐゴシック"/>
      <family val="3"/>
      <charset val="128"/>
    </font>
    <font>
      <b/>
      <sz val="11"/>
      <color indexed="8"/>
      <name val="Calibri"/>
      <family val="2"/>
    </font>
    <font>
      <b/>
      <sz val="11"/>
      <color indexed="8"/>
      <name val="ＭＳ Ｐゴシック"/>
      <family val="3"/>
      <charset val="128"/>
    </font>
    <font>
      <b/>
      <sz val="11"/>
      <color theme="1"/>
      <name val="ＭＳ Ｐゴシック"/>
      <family val="3"/>
      <charset val="128"/>
    </font>
    <font>
      <sz val="8"/>
      <color indexed="12"/>
      <name val="Arial"/>
      <family val="2"/>
    </font>
    <font>
      <sz val="8"/>
      <color indexed="10"/>
      <name val="Arial Narrow"/>
      <family val="2"/>
    </font>
    <font>
      <sz val="11"/>
      <color rgb="FFFF0000"/>
      <name val="ＭＳ Ｐゴシック"/>
      <family val="3"/>
      <charset val="128"/>
    </font>
    <font>
      <u/>
      <sz val="11"/>
      <color indexed="36"/>
      <name val="돋움"/>
      <family val="2"/>
      <charset val="129"/>
    </font>
    <font>
      <u/>
      <sz val="11"/>
      <color indexed="36"/>
      <name val="돋움"/>
      <family val="3"/>
      <charset val="136"/>
    </font>
    <font>
      <sz val="14"/>
      <name val="뼻뮝"/>
      <family val="3"/>
      <charset val="136"/>
    </font>
    <font>
      <sz val="12"/>
      <name val="바탕체"/>
      <family val="1"/>
      <charset val="129"/>
    </font>
    <font>
      <sz val="12"/>
      <name val="뼻뮝"/>
      <family val="3"/>
      <charset val="136"/>
    </font>
    <font>
      <sz val="11"/>
      <name val="돋움"/>
      <charset val="129"/>
    </font>
    <font>
      <sz val="10"/>
      <name val="굴림체"/>
      <family val="3"/>
    </font>
    <font>
      <sz val="12"/>
      <name val="宋体"/>
      <charset val="134"/>
    </font>
    <font>
      <b/>
      <u/>
      <sz val="14"/>
      <name val="Arial"/>
      <family val="2"/>
    </font>
    <font>
      <sz val="4"/>
      <name val="Webdings"/>
      <family val="1"/>
      <charset val="2"/>
    </font>
    <font>
      <u/>
      <sz val="10"/>
      <name val="Arial"/>
      <family val="2"/>
    </font>
    <font>
      <b/>
      <sz val="11"/>
      <color rgb="FFFF0000"/>
      <name val="Arial"/>
      <family val="2"/>
    </font>
  </fonts>
  <fills count="8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rgb="FFFFFFFF"/>
        <bgColor rgb="FF000000"/>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22"/>
      </patternFill>
    </fill>
    <fill>
      <patternFill patternType="solid">
        <fgColor indexed="65"/>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lightGray">
        <bgColor indexed="23"/>
      </patternFill>
    </fill>
    <fill>
      <patternFill patternType="solid">
        <fgColor indexed="12"/>
      </patternFill>
    </fill>
    <fill>
      <patternFill patternType="mediumGray">
        <fgColor indexed="22"/>
      </patternFill>
    </fill>
    <fill>
      <patternFill patternType="darkVertical"/>
    </fill>
    <fill>
      <patternFill patternType="solid">
        <fgColor indexed="63"/>
        <bgColor indexed="64"/>
      </patternFill>
    </fill>
    <fill>
      <patternFill patternType="solid">
        <fgColor indexed="62"/>
        <bgColor indexed="64"/>
      </patternFill>
    </fill>
    <fill>
      <patternFill patternType="solid">
        <fgColor rgb="FF92D050"/>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56"/>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double">
        <color indexed="64"/>
      </top>
      <bottom/>
      <diagonal/>
    </border>
    <border>
      <left/>
      <right/>
      <top style="thin">
        <color indexed="56"/>
      </top>
      <bottom style="double">
        <color indexed="56"/>
      </bottom>
      <diagonal/>
    </border>
    <border>
      <left style="thin">
        <color indexed="64"/>
      </left>
      <right style="thin">
        <color indexed="64"/>
      </right>
      <top style="thin">
        <color indexed="64"/>
      </top>
      <bottom style="double">
        <color indexed="64"/>
      </bottom>
      <diagonal/>
    </border>
  </borders>
  <cellStyleXfs count="32951">
    <xf numFmtId="0" fontId="0"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3"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4" fillId="0" borderId="0"/>
    <xf numFmtId="0" fontId="13"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1" fillId="0" borderId="0"/>
    <xf numFmtId="0" fontId="14" fillId="0" borderId="0"/>
    <xf numFmtId="0" fontId="13" fillId="0" borderId="0"/>
    <xf numFmtId="0" fontId="13" fillId="0" borderId="0"/>
    <xf numFmtId="0" fontId="13" fillId="0" borderId="0"/>
    <xf numFmtId="0" fontId="14"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21"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14" fillId="0" borderId="0"/>
    <xf numFmtId="0" fontId="13" fillId="0" borderId="0"/>
    <xf numFmtId="0" fontId="13" fillId="0" borderId="0"/>
    <xf numFmtId="0" fontId="21"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21" fillId="0" borderId="0"/>
    <xf numFmtId="0" fontId="14" fillId="0" borderId="0"/>
    <xf numFmtId="0" fontId="21"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4" fillId="0" borderId="0"/>
    <xf numFmtId="0" fontId="13" fillId="0" borderId="0"/>
    <xf numFmtId="0" fontId="21" fillId="0" borderId="0"/>
    <xf numFmtId="0" fontId="21" fillId="0" borderId="0"/>
    <xf numFmtId="0" fontId="13" fillId="0" borderId="0"/>
    <xf numFmtId="0" fontId="13" fillId="0" borderId="0"/>
    <xf numFmtId="0" fontId="13" fillId="0" borderId="0"/>
    <xf numFmtId="0" fontId="21" fillId="0" borderId="0"/>
    <xf numFmtId="0" fontId="13" fillId="0" borderId="0"/>
    <xf numFmtId="0" fontId="21" fillId="0" borderId="0"/>
    <xf numFmtId="0" fontId="21"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21" fillId="0" borderId="0"/>
    <xf numFmtId="0" fontId="13" fillId="0" borderId="0"/>
    <xf numFmtId="0" fontId="13" fillId="0" borderId="0"/>
    <xf numFmtId="0" fontId="21" fillId="0" borderId="0"/>
    <xf numFmtId="0" fontId="13" fillId="0" borderId="0"/>
    <xf numFmtId="0" fontId="21" fillId="0" borderId="0"/>
    <xf numFmtId="0" fontId="21" fillId="0" borderId="0"/>
    <xf numFmtId="0" fontId="13" fillId="0" borderId="0"/>
    <xf numFmtId="0" fontId="13" fillId="0" borderId="0"/>
    <xf numFmtId="0" fontId="13" fillId="0" borderId="0"/>
    <xf numFmtId="0" fontId="13" fillId="0" borderId="0"/>
    <xf numFmtId="0" fontId="14" fillId="0" borderId="0"/>
    <xf numFmtId="0" fontId="13" fillId="0" borderId="0"/>
    <xf numFmtId="44" fontId="13" fillId="0" borderId="0" applyFont="0" applyFill="0" applyBorder="0" applyAlignment="0" applyProtection="0"/>
    <xf numFmtId="0" fontId="13" fillId="0" borderId="0"/>
    <xf numFmtId="0" fontId="14" fillId="0" borderId="0"/>
    <xf numFmtId="0" fontId="14" fillId="0" borderId="0"/>
    <xf numFmtId="0" fontId="13" fillId="0" borderId="0"/>
    <xf numFmtId="0" fontId="13" fillId="0" borderId="0"/>
    <xf numFmtId="0" fontId="21" fillId="0" borderId="0"/>
    <xf numFmtId="0" fontId="14" fillId="0" borderId="0"/>
    <xf numFmtId="0" fontId="13" fillId="0" borderId="0"/>
    <xf numFmtId="0" fontId="14" fillId="0" borderId="0"/>
    <xf numFmtId="0" fontId="14" fillId="0" borderId="0"/>
    <xf numFmtId="0" fontId="14" fillId="0" borderId="0"/>
    <xf numFmtId="0" fontId="21"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4" fillId="0" borderId="0"/>
    <xf numFmtId="0" fontId="21" fillId="0" borderId="0"/>
    <xf numFmtId="0" fontId="13" fillId="0" borderId="0"/>
    <xf numFmtId="0" fontId="21"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21" fillId="0" borderId="0"/>
    <xf numFmtId="0" fontId="21" fillId="0" borderId="0"/>
    <xf numFmtId="0" fontId="13" fillId="0" borderId="0"/>
    <xf numFmtId="0" fontId="13"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21" fillId="0" borderId="0"/>
    <xf numFmtId="0" fontId="14" fillId="0" borderId="0"/>
    <xf numFmtId="44" fontId="13" fillId="0" borderId="0" applyFont="0" applyFill="0" applyBorder="0" applyAlignment="0" applyProtection="0"/>
    <xf numFmtId="0" fontId="13" fillId="0" borderId="0"/>
    <xf numFmtId="0" fontId="13" fillId="0" borderId="0"/>
    <xf numFmtId="0" fontId="13" fillId="0" borderId="0"/>
    <xf numFmtId="0" fontId="21" fillId="0" borderId="0"/>
    <xf numFmtId="0" fontId="14"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21" fillId="0" borderId="0"/>
    <xf numFmtId="0" fontId="13" fillId="0" borderId="0"/>
    <xf numFmtId="0" fontId="21" fillId="0" borderId="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21" fillId="0" borderId="0"/>
    <xf numFmtId="0" fontId="14"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3" fillId="0" borderId="0"/>
    <xf numFmtId="0" fontId="13" fillId="0" borderId="0"/>
    <xf numFmtId="0" fontId="21" fillId="0" borderId="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1" fillId="0" borderId="0"/>
    <xf numFmtId="0" fontId="10" fillId="0" borderId="0"/>
    <xf numFmtId="0" fontId="9" fillId="0" borderId="0"/>
    <xf numFmtId="0" fontId="8" fillId="0" borderId="0"/>
    <xf numFmtId="0" fontId="7" fillId="0" borderId="0"/>
    <xf numFmtId="0" fontId="14" fillId="0" borderId="0"/>
    <xf numFmtId="9" fontId="23" fillId="0" borderId="0" applyFont="0" applyFill="0" applyBorder="0" applyAlignment="0" applyProtection="0"/>
    <xf numFmtId="0" fontId="6" fillId="0" borderId="0"/>
    <xf numFmtId="0" fontId="5" fillId="0" borderId="0"/>
    <xf numFmtId="0" fontId="4" fillId="0" borderId="0"/>
    <xf numFmtId="0" fontId="13" fillId="0" borderId="0"/>
    <xf numFmtId="0" fontId="3" fillId="0" borderId="0"/>
    <xf numFmtId="0" fontId="2" fillId="0" borderId="0"/>
    <xf numFmtId="44" fontId="2"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2" fillId="0" borderId="0"/>
    <xf numFmtId="174" fontId="13" fillId="0" borderId="0" applyFont="0" applyFill="0" applyBorder="0" applyAlignment="0" applyProtection="0"/>
    <xf numFmtId="9" fontId="13" fillId="0" borderId="0" applyFont="0" applyFill="0" applyBorder="0" applyAlignment="0" applyProtection="0"/>
    <xf numFmtId="0" fontId="13" fillId="0" borderId="0"/>
    <xf numFmtId="0" fontId="110" fillId="0" borderId="0"/>
    <xf numFmtId="44" fontId="110" fillId="0" borderId="0" applyFont="0" applyFill="0" applyBorder="0" applyAlignment="0" applyProtection="0"/>
    <xf numFmtId="44" fontId="13" fillId="0" borderId="0" applyFont="0" applyFill="0" applyBorder="0" applyAlignment="0" applyProtection="0"/>
    <xf numFmtId="17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21" fillId="0" borderId="0"/>
    <xf numFmtId="38" fontId="122"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3" fillId="0" borderId="0"/>
    <xf numFmtId="0" fontId="13" fillId="0" borderId="0"/>
    <xf numFmtId="0" fontId="13" fillId="0" borderId="0"/>
    <xf numFmtId="0" fontId="13" fillId="0" borderId="0"/>
    <xf numFmtId="0" fontId="13" fillId="0" borderId="0"/>
    <xf numFmtId="0" fontId="1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0" borderId="0" applyNumberFormat="0" applyFill="0" applyBorder="0" applyAlignment="0" applyProtection="0"/>
    <xf numFmtId="0" fontId="123" fillId="0" borderId="0"/>
    <xf numFmtId="0" fontId="123" fillId="0" borderId="0"/>
    <xf numFmtId="8" fontId="122" fillId="0" borderId="0" applyFont="0" applyFill="0" applyBorder="0" applyAlignment="0" applyProtection="0"/>
    <xf numFmtId="6" fontId="122" fillId="0" borderId="0" applyFont="0" applyFill="0" applyBorder="0" applyAlignment="0" applyProtection="0"/>
    <xf numFmtId="0" fontId="124" fillId="0" borderId="0"/>
    <xf numFmtId="180" fontId="13" fillId="0" borderId="0" applyFont="0" applyFill="0" applyBorder="0" applyAlignment="0" applyProtection="0"/>
    <xf numFmtId="181" fontId="13" fillId="0" borderId="0" applyFont="0" applyFill="0" applyBorder="0" applyAlignment="0" applyProtection="0"/>
    <xf numFmtId="0" fontId="13" fillId="0" borderId="0"/>
    <xf numFmtId="9" fontId="13" fillId="46" borderId="0"/>
    <xf numFmtId="0" fontId="13" fillId="0" borderId="0" applyNumberFormat="0" applyFill="0" applyBorder="0" applyAlignment="0" applyProtection="0"/>
    <xf numFmtId="9" fontId="13" fillId="46" borderId="0"/>
    <xf numFmtId="0" fontId="122" fillId="0" borderId="0"/>
    <xf numFmtId="0" fontId="66" fillId="0" borderId="0"/>
    <xf numFmtId="166" fontId="125" fillId="0" borderId="0">
      <alignment horizontal="left"/>
    </xf>
    <xf numFmtId="170" fontId="126" fillId="0" borderId="0">
      <alignment horizontal="left"/>
    </xf>
    <xf numFmtId="9" fontId="127" fillId="0" borderId="0" applyFont="0" applyFill="0" applyBorder="0" applyAlignment="0" applyProtection="0"/>
    <xf numFmtId="10" fontId="128" fillId="0" borderId="0" applyFont="0" applyFill="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29" fillId="15" borderId="0" applyNumberFormat="0" applyBorder="0" applyAlignment="0" applyProtection="0"/>
    <xf numFmtId="0" fontId="130" fillId="50" borderId="0" applyNumberFormat="0" applyBorder="0" applyAlignment="0" applyProtection="0"/>
    <xf numFmtId="0" fontId="130" fillId="50" borderId="0" applyNumberFormat="0" applyBorder="0" applyAlignment="0" applyProtection="0"/>
    <xf numFmtId="0" fontId="130" fillId="51" borderId="0" applyNumberFormat="0" applyBorder="0" applyAlignment="0" applyProtection="0"/>
    <xf numFmtId="0" fontId="130" fillId="50" borderId="0" applyNumberFormat="0" applyBorder="0" applyAlignment="0" applyProtection="0"/>
    <xf numFmtId="0" fontId="130" fillId="5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2" fillId="51" borderId="0" applyNumberFormat="0" applyBorder="0" applyAlignment="0" applyProtection="0">
      <alignment vertical="center"/>
    </xf>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1"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32" fillId="51" borderId="0" applyNumberFormat="0" applyBorder="0" applyAlignment="0" applyProtection="0">
      <alignment vertical="center"/>
    </xf>
    <xf numFmtId="0" fontId="2" fillId="15" borderId="0" applyNumberFormat="0" applyBorder="0" applyAlignment="0" applyProtection="0"/>
    <xf numFmtId="0" fontId="132" fillId="51" borderId="0" applyNumberFormat="0" applyBorder="0" applyAlignment="0" applyProtection="0">
      <alignment vertical="center"/>
    </xf>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29" fillId="19" borderId="0" applyNumberFormat="0" applyBorder="0" applyAlignment="0" applyProtection="0"/>
    <xf numFmtId="0" fontId="130" fillId="52" borderId="0" applyNumberFormat="0" applyBorder="0" applyAlignment="0" applyProtection="0"/>
    <xf numFmtId="0" fontId="130" fillId="52" borderId="0" applyNumberFormat="0" applyBorder="0" applyAlignment="0" applyProtection="0"/>
    <xf numFmtId="0" fontId="130" fillId="53" borderId="0" applyNumberFormat="0" applyBorder="0" applyAlignment="0" applyProtection="0"/>
    <xf numFmtId="0" fontId="130" fillId="52" borderId="0" applyNumberFormat="0" applyBorder="0" applyAlignment="0" applyProtection="0"/>
    <xf numFmtId="0" fontId="130" fillId="5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2" fillId="53" borderId="0" applyNumberFormat="0" applyBorder="0" applyAlignment="0" applyProtection="0">
      <alignment vertical="center"/>
    </xf>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1"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32" fillId="53" borderId="0" applyNumberFormat="0" applyBorder="0" applyAlignment="0" applyProtection="0">
      <alignment vertical="center"/>
    </xf>
    <xf numFmtId="0" fontId="2" fillId="19" borderId="0" applyNumberFormat="0" applyBorder="0" applyAlignment="0" applyProtection="0"/>
    <xf numFmtId="0" fontId="132" fillId="53" borderId="0" applyNumberFormat="0" applyBorder="0" applyAlignment="0" applyProtection="0">
      <alignment vertical="center"/>
    </xf>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29" fillId="23" borderId="0" applyNumberFormat="0" applyBorder="0" applyAlignment="0" applyProtection="0"/>
    <xf numFmtId="0" fontId="130" fillId="54" borderId="0" applyNumberFormat="0" applyBorder="0" applyAlignment="0" applyProtection="0"/>
    <xf numFmtId="0" fontId="130" fillId="54" borderId="0" applyNumberFormat="0" applyBorder="0" applyAlignment="0" applyProtection="0"/>
    <xf numFmtId="0" fontId="130" fillId="55" borderId="0" applyNumberFormat="0" applyBorder="0" applyAlignment="0" applyProtection="0"/>
    <xf numFmtId="0" fontId="130" fillId="54" borderId="0" applyNumberFormat="0" applyBorder="0" applyAlignment="0" applyProtection="0"/>
    <xf numFmtId="0" fontId="130" fillId="5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2" fillId="55" borderId="0" applyNumberFormat="0" applyBorder="0" applyAlignment="0" applyProtection="0">
      <alignment vertical="center"/>
    </xf>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1"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32" fillId="55" borderId="0" applyNumberFormat="0" applyBorder="0" applyAlignment="0" applyProtection="0">
      <alignment vertical="center"/>
    </xf>
    <xf numFmtId="0" fontId="2" fillId="23" borderId="0" applyNumberFormat="0" applyBorder="0" applyAlignment="0" applyProtection="0"/>
    <xf numFmtId="0" fontId="132" fillId="55" borderId="0" applyNumberFormat="0" applyBorder="0" applyAlignment="0" applyProtection="0">
      <alignment vertical="center"/>
    </xf>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29" fillId="27" borderId="0" applyNumberFormat="0" applyBorder="0" applyAlignment="0" applyProtection="0"/>
    <xf numFmtId="0" fontId="130" fillId="56" borderId="0" applyNumberFormat="0" applyBorder="0" applyAlignment="0" applyProtection="0"/>
    <xf numFmtId="0" fontId="130" fillId="56" borderId="0" applyNumberFormat="0" applyBorder="0" applyAlignment="0" applyProtection="0"/>
    <xf numFmtId="0" fontId="130" fillId="57" borderId="0" applyNumberFormat="0" applyBorder="0" applyAlignment="0" applyProtection="0"/>
    <xf numFmtId="0" fontId="130" fillId="56" borderId="0" applyNumberFormat="0" applyBorder="0" applyAlignment="0" applyProtection="0"/>
    <xf numFmtId="0" fontId="130" fillId="5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2" fillId="57" borderId="0" applyNumberFormat="0" applyBorder="0" applyAlignment="0" applyProtection="0">
      <alignment vertical="center"/>
    </xf>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1"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32" fillId="57" borderId="0" applyNumberFormat="0" applyBorder="0" applyAlignment="0" applyProtection="0">
      <alignment vertical="center"/>
    </xf>
    <xf numFmtId="0" fontId="2" fillId="27" borderId="0" applyNumberFormat="0" applyBorder="0" applyAlignment="0" applyProtection="0"/>
    <xf numFmtId="0" fontId="132" fillId="57" borderId="0" applyNumberFormat="0" applyBorder="0" applyAlignment="0" applyProtection="0">
      <alignment vertical="center"/>
    </xf>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29" fillId="31" borderId="0" applyNumberFormat="0" applyBorder="0" applyAlignment="0" applyProtection="0"/>
    <xf numFmtId="0" fontId="130" fillId="58" borderId="0" applyNumberFormat="0" applyBorder="0" applyAlignment="0" applyProtection="0"/>
    <xf numFmtId="0" fontId="130" fillId="58" borderId="0" applyNumberFormat="0" applyBorder="0" applyAlignment="0" applyProtection="0"/>
    <xf numFmtId="0" fontId="130" fillId="58" borderId="0" applyNumberFormat="0" applyBorder="0" applyAlignment="0" applyProtection="0"/>
    <xf numFmtId="0" fontId="130" fillId="5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2" fillId="58" borderId="0" applyNumberFormat="0" applyBorder="0" applyAlignment="0" applyProtection="0">
      <alignment vertical="center"/>
    </xf>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1"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2" fillId="58" borderId="0" applyNumberFormat="0" applyBorder="0" applyAlignment="0" applyProtection="0">
      <alignment vertical="center"/>
    </xf>
    <xf numFmtId="0" fontId="2" fillId="31" borderId="0" applyNumberFormat="0" applyBorder="0" applyAlignment="0" applyProtection="0"/>
    <xf numFmtId="0" fontId="132" fillId="58" borderId="0" applyNumberFormat="0" applyBorder="0" applyAlignment="0" applyProtection="0">
      <alignment vertical="center"/>
    </xf>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29" fillId="35" borderId="0" applyNumberFormat="0" applyBorder="0" applyAlignment="0" applyProtection="0"/>
    <xf numFmtId="0" fontId="130" fillId="57" borderId="0" applyNumberFormat="0" applyBorder="0" applyAlignment="0" applyProtection="0"/>
    <xf numFmtId="0" fontId="130" fillId="57" borderId="0" applyNumberFormat="0" applyBorder="0" applyAlignment="0" applyProtection="0"/>
    <xf numFmtId="0" fontId="130" fillId="55" borderId="0" applyNumberFormat="0" applyBorder="0" applyAlignment="0" applyProtection="0"/>
    <xf numFmtId="0" fontId="130" fillId="57" borderId="0" applyNumberFormat="0" applyBorder="0" applyAlignment="0" applyProtection="0"/>
    <xf numFmtId="0" fontId="130" fillId="57"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2" fillId="55" borderId="0" applyNumberFormat="0" applyBorder="0" applyAlignment="0" applyProtection="0">
      <alignment vertical="center"/>
    </xf>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1"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2" fillId="55" borderId="0" applyNumberFormat="0" applyBorder="0" applyAlignment="0" applyProtection="0">
      <alignment vertical="center"/>
    </xf>
    <xf numFmtId="0" fontId="2" fillId="35" borderId="0" applyNumberFormat="0" applyBorder="0" applyAlignment="0" applyProtection="0"/>
    <xf numFmtId="0" fontId="132" fillId="55" borderId="0" applyNumberFormat="0" applyBorder="0" applyAlignment="0" applyProtection="0">
      <alignment vertical="center"/>
    </xf>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33" fillId="0" borderId="0"/>
    <xf numFmtId="0" fontId="13" fillId="0" borderId="0"/>
    <xf numFmtId="182" fontId="13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183" fontId="135"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29" fillId="16" borderId="0" applyNumberFormat="0" applyBorder="0" applyAlignment="0" applyProtection="0"/>
    <xf numFmtId="0" fontId="130" fillId="51" borderId="0" applyNumberFormat="0" applyBorder="0" applyAlignment="0" applyProtection="0"/>
    <xf numFmtId="0" fontId="130" fillId="51" borderId="0" applyNumberFormat="0" applyBorder="0" applyAlignment="0" applyProtection="0"/>
    <xf numFmtId="0" fontId="130" fillId="58" borderId="0" applyNumberFormat="0" applyBorder="0" applyAlignment="0" applyProtection="0"/>
    <xf numFmtId="0" fontId="130" fillId="51" borderId="0" applyNumberFormat="0" applyBorder="0" applyAlignment="0" applyProtection="0"/>
    <xf numFmtId="0" fontId="130" fillId="5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2" fillId="58" borderId="0" applyNumberFormat="0" applyBorder="0" applyAlignment="0" applyProtection="0">
      <alignment vertical="center"/>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1"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32" fillId="58" borderId="0" applyNumberFormat="0" applyBorder="0" applyAlignment="0" applyProtection="0">
      <alignment vertical="center"/>
    </xf>
    <xf numFmtId="0" fontId="2" fillId="16" borderId="0" applyNumberFormat="0" applyBorder="0" applyAlignment="0" applyProtection="0"/>
    <xf numFmtId="0" fontId="132" fillId="58" borderId="0" applyNumberFormat="0" applyBorder="0" applyAlignment="0" applyProtection="0">
      <alignment vertical="center"/>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29" fillId="20" borderId="0" applyNumberFormat="0" applyBorder="0" applyAlignment="0" applyProtection="0"/>
    <xf numFmtId="0" fontId="130" fillId="53" borderId="0" applyNumberFormat="0" applyBorder="0" applyAlignment="0" applyProtection="0"/>
    <xf numFmtId="0" fontId="130" fillId="53" borderId="0" applyNumberFormat="0" applyBorder="0" applyAlignment="0" applyProtection="0"/>
    <xf numFmtId="0" fontId="130" fillId="53" borderId="0" applyNumberFormat="0" applyBorder="0" applyAlignment="0" applyProtection="0"/>
    <xf numFmtId="0" fontId="130" fillId="5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2" fillId="53" borderId="0" applyNumberFormat="0" applyBorder="0" applyAlignment="0" applyProtection="0">
      <alignment vertical="center"/>
    </xf>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1"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2" fillId="53" borderId="0" applyNumberFormat="0" applyBorder="0" applyAlignment="0" applyProtection="0">
      <alignment vertical="center"/>
    </xf>
    <xf numFmtId="0" fontId="2" fillId="20" borderId="0" applyNumberFormat="0" applyBorder="0" applyAlignment="0" applyProtection="0"/>
    <xf numFmtId="0" fontId="132" fillId="53" borderId="0" applyNumberFormat="0" applyBorder="0" applyAlignment="0" applyProtection="0">
      <alignment vertical="center"/>
    </xf>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29" fillId="24" borderId="0" applyNumberFormat="0" applyBorder="0" applyAlignment="0" applyProtection="0"/>
    <xf numFmtId="0" fontId="130" fillId="59" borderId="0" applyNumberFormat="0" applyBorder="0" applyAlignment="0" applyProtection="0"/>
    <xf numFmtId="0" fontId="130" fillId="59" borderId="0" applyNumberFormat="0" applyBorder="0" applyAlignment="0" applyProtection="0"/>
    <xf numFmtId="0" fontId="130" fillId="60" borderId="0" applyNumberFormat="0" applyBorder="0" applyAlignment="0" applyProtection="0"/>
    <xf numFmtId="0" fontId="130" fillId="59" borderId="0" applyNumberFormat="0" applyBorder="0" applyAlignment="0" applyProtection="0"/>
    <xf numFmtId="0" fontId="130"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2" fillId="60" borderId="0" applyNumberFormat="0" applyBorder="0" applyAlignment="0" applyProtection="0">
      <alignment vertical="center"/>
    </xf>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1"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32" fillId="60" borderId="0" applyNumberFormat="0" applyBorder="0" applyAlignment="0" applyProtection="0">
      <alignment vertical="center"/>
    </xf>
    <xf numFmtId="0" fontId="2" fillId="24" borderId="0" applyNumberFormat="0" applyBorder="0" applyAlignment="0" applyProtection="0"/>
    <xf numFmtId="0" fontId="132" fillId="60" borderId="0" applyNumberFormat="0" applyBorder="0" applyAlignment="0" applyProtection="0">
      <alignment vertical="center"/>
    </xf>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29" fillId="28" borderId="0" applyNumberFormat="0" applyBorder="0" applyAlignment="0" applyProtection="0"/>
    <xf numFmtId="0" fontId="130" fillId="56" borderId="0" applyNumberFormat="0" applyBorder="0" applyAlignment="0" applyProtection="0"/>
    <xf numFmtId="0" fontId="130" fillId="56" borderId="0" applyNumberFormat="0" applyBorder="0" applyAlignment="0" applyProtection="0"/>
    <xf numFmtId="0" fontId="130" fillId="52" borderId="0" applyNumberFormat="0" applyBorder="0" applyAlignment="0" applyProtection="0"/>
    <xf numFmtId="0" fontId="130" fillId="56" borderId="0" applyNumberFormat="0" applyBorder="0" applyAlignment="0" applyProtection="0"/>
    <xf numFmtId="0" fontId="130" fillId="5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2" fillId="52" borderId="0" applyNumberFormat="0" applyBorder="0" applyAlignment="0" applyProtection="0">
      <alignment vertical="center"/>
    </xf>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1"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32" fillId="52" borderId="0" applyNumberFormat="0" applyBorder="0" applyAlignment="0" applyProtection="0">
      <alignment vertical="center"/>
    </xf>
    <xf numFmtId="0" fontId="2" fillId="28" borderId="0" applyNumberFormat="0" applyBorder="0" applyAlignment="0" applyProtection="0"/>
    <xf numFmtId="0" fontId="132" fillId="52" borderId="0" applyNumberFormat="0" applyBorder="0" applyAlignment="0" applyProtection="0">
      <alignment vertical="center"/>
    </xf>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29" fillId="32" borderId="0" applyNumberFormat="0" applyBorder="0" applyAlignment="0" applyProtection="0"/>
    <xf numFmtId="0" fontId="130" fillId="51" borderId="0" applyNumberFormat="0" applyBorder="0" applyAlignment="0" applyProtection="0"/>
    <xf numFmtId="0" fontId="130" fillId="51" borderId="0" applyNumberFormat="0" applyBorder="0" applyAlignment="0" applyProtection="0"/>
    <xf numFmtId="0" fontId="130" fillId="58" borderId="0" applyNumberFormat="0" applyBorder="0" applyAlignment="0" applyProtection="0"/>
    <xf numFmtId="0" fontId="130" fillId="51" borderId="0" applyNumberFormat="0" applyBorder="0" applyAlignment="0" applyProtection="0"/>
    <xf numFmtId="0" fontId="130" fillId="5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2" fillId="58" borderId="0" applyNumberFormat="0" applyBorder="0" applyAlignment="0" applyProtection="0">
      <alignment vertical="center"/>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1"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32" fillId="58" borderId="0" applyNumberFormat="0" applyBorder="0" applyAlignment="0" applyProtection="0">
      <alignment vertical="center"/>
    </xf>
    <xf numFmtId="0" fontId="2" fillId="32" borderId="0" applyNumberFormat="0" applyBorder="0" applyAlignment="0" applyProtection="0"/>
    <xf numFmtId="0" fontId="132" fillId="58" borderId="0" applyNumberFormat="0" applyBorder="0" applyAlignment="0" applyProtection="0">
      <alignment vertical="center"/>
    </xf>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29" fillId="36"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5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2" fillId="55" borderId="0" applyNumberFormat="0" applyBorder="0" applyAlignment="0" applyProtection="0">
      <alignment vertical="center"/>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1"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2" fillId="55" borderId="0" applyNumberFormat="0" applyBorder="0" applyAlignment="0" applyProtection="0">
      <alignment vertical="center"/>
    </xf>
    <xf numFmtId="0" fontId="2" fillId="36" borderId="0" applyNumberFormat="0" applyBorder="0" applyAlignment="0" applyProtection="0"/>
    <xf numFmtId="0" fontId="132" fillId="55" borderId="0" applyNumberFormat="0" applyBorder="0" applyAlignment="0" applyProtection="0">
      <alignment vertical="center"/>
    </xf>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36" fillId="62" borderId="0" applyNumberFormat="0" applyBorder="0" applyAlignment="0" applyProtection="0"/>
    <xf numFmtId="0" fontId="136" fillId="62" borderId="0" applyNumberFormat="0" applyBorder="0" applyAlignment="0" applyProtection="0"/>
    <xf numFmtId="0" fontId="137" fillId="58" borderId="0" applyNumberFormat="0" applyBorder="0" applyAlignment="0" applyProtection="0"/>
    <xf numFmtId="0" fontId="136" fillId="62" borderId="0" applyNumberFormat="0" applyBorder="0" applyAlignment="0" applyProtection="0"/>
    <xf numFmtId="0" fontId="138" fillId="58" borderId="0" applyNumberFormat="0" applyBorder="0" applyAlignment="0" applyProtection="0">
      <alignment vertical="center"/>
    </xf>
    <xf numFmtId="0" fontId="63" fillId="17" borderId="0" applyNumberFormat="0" applyBorder="0" applyAlignment="0" applyProtection="0"/>
    <xf numFmtId="0" fontId="139" fillId="17" borderId="0" applyNumberFormat="0" applyBorder="0" applyAlignment="0" applyProtection="0"/>
    <xf numFmtId="0" fontId="138" fillId="58" borderId="0" applyNumberFormat="0" applyBorder="0" applyAlignment="0" applyProtection="0">
      <alignment vertical="center"/>
    </xf>
    <xf numFmtId="0" fontId="63" fillId="17" borderId="0" applyNumberFormat="0" applyBorder="0" applyAlignment="0" applyProtection="0"/>
    <xf numFmtId="0" fontId="63" fillId="17" borderId="0" applyNumberFormat="0" applyBorder="0" applyAlignment="0" applyProtection="0"/>
    <xf numFmtId="0" fontId="136" fillId="53" borderId="0" applyNumberFormat="0" applyBorder="0" applyAlignment="0" applyProtection="0"/>
    <xf numFmtId="0" fontId="136" fillId="53" borderId="0" applyNumberFormat="0" applyBorder="0" applyAlignment="0" applyProtection="0"/>
    <xf numFmtId="0" fontId="137" fillId="63" borderId="0" applyNumberFormat="0" applyBorder="0" applyAlignment="0" applyProtection="0"/>
    <xf numFmtId="0" fontId="136" fillId="53" borderId="0" applyNumberFormat="0" applyBorder="0" applyAlignment="0" applyProtection="0"/>
    <xf numFmtId="0" fontId="138" fillId="63" borderId="0" applyNumberFormat="0" applyBorder="0" applyAlignment="0" applyProtection="0">
      <alignment vertical="center"/>
    </xf>
    <xf numFmtId="0" fontId="63" fillId="21" borderId="0" applyNumberFormat="0" applyBorder="0" applyAlignment="0" applyProtection="0"/>
    <xf numFmtId="0" fontId="139" fillId="21" borderId="0" applyNumberFormat="0" applyBorder="0" applyAlignment="0" applyProtection="0"/>
    <xf numFmtId="0" fontId="138" fillId="63" borderId="0" applyNumberFormat="0" applyBorder="0" applyAlignment="0" applyProtection="0">
      <alignment vertical="center"/>
    </xf>
    <xf numFmtId="0" fontId="63" fillId="21" borderId="0" applyNumberFormat="0" applyBorder="0" applyAlignment="0" applyProtection="0"/>
    <xf numFmtId="0" fontId="63" fillId="21" borderId="0" applyNumberFormat="0" applyBorder="0" applyAlignment="0" applyProtection="0"/>
    <xf numFmtId="0" fontId="136" fillId="59" borderId="0" applyNumberFormat="0" applyBorder="0" applyAlignment="0" applyProtection="0"/>
    <xf numFmtId="0" fontId="136" fillId="59" borderId="0" applyNumberFormat="0" applyBorder="0" applyAlignment="0" applyProtection="0"/>
    <xf numFmtId="0" fontId="137" fillId="61" borderId="0" applyNumberFormat="0" applyBorder="0" applyAlignment="0" applyProtection="0"/>
    <xf numFmtId="0" fontId="136" fillId="59" borderId="0" applyNumberFormat="0" applyBorder="0" applyAlignment="0" applyProtection="0"/>
    <xf numFmtId="0" fontId="138" fillId="61" borderId="0" applyNumberFormat="0" applyBorder="0" applyAlignment="0" applyProtection="0">
      <alignment vertical="center"/>
    </xf>
    <xf numFmtId="0" fontId="63" fillId="25" borderId="0" applyNumberFormat="0" applyBorder="0" applyAlignment="0" applyProtection="0"/>
    <xf numFmtId="0" fontId="139" fillId="25" borderId="0" applyNumberFormat="0" applyBorder="0" applyAlignment="0" applyProtection="0"/>
    <xf numFmtId="0" fontId="138" fillId="61" borderId="0" applyNumberFormat="0" applyBorder="0" applyAlignment="0" applyProtection="0">
      <alignment vertical="center"/>
    </xf>
    <xf numFmtId="0" fontId="63" fillId="25" borderId="0" applyNumberFormat="0" applyBorder="0" applyAlignment="0" applyProtection="0"/>
    <xf numFmtId="0" fontId="63" fillId="25" borderId="0" applyNumberFormat="0" applyBorder="0" applyAlignment="0" applyProtection="0"/>
    <xf numFmtId="0" fontId="136" fillId="64" borderId="0" applyNumberFormat="0" applyBorder="0" applyAlignment="0" applyProtection="0"/>
    <xf numFmtId="0" fontId="136" fillId="64" borderId="0" applyNumberFormat="0" applyBorder="0" applyAlignment="0" applyProtection="0"/>
    <xf numFmtId="0" fontId="137" fillId="52" borderId="0" applyNumberFormat="0" applyBorder="0" applyAlignment="0" applyProtection="0"/>
    <xf numFmtId="0" fontId="136" fillId="64" borderId="0" applyNumberFormat="0" applyBorder="0" applyAlignment="0" applyProtection="0"/>
    <xf numFmtId="0" fontId="138" fillId="52" borderId="0" applyNumberFormat="0" applyBorder="0" applyAlignment="0" applyProtection="0">
      <alignment vertical="center"/>
    </xf>
    <xf numFmtId="0" fontId="63" fillId="29" borderId="0" applyNumberFormat="0" applyBorder="0" applyAlignment="0" applyProtection="0"/>
    <xf numFmtId="0" fontId="139" fillId="29" borderId="0" applyNumberFormat="0" applyBorder="0" applyAlignment="0" applyProtection="0"/>
    <xf numFmtId="0" fontId="138" fillId="52" borderId="0" applyNumberFormat="0" applyBorder="0" applyAlignment="0" applyProtection="0">
      <alignment vertical="center"/>
    </xf>
    <xf numFmtId="0" fontId="63" fillId="29" borderId="0" applyNumberFormat="0" applyBorder="0" applyAlignment="0" applyProtection="0"/>
    <xf numFmtId="0" fontId="63" fillId="29" borderId="0" applyNumberFormat="0" applyBorder="0" applyAlignment="0" applyProtection="0"/>
    <xf numFmtId="0" fontId="136" fillId="65" borderId="0" applyNumberFormat="0" applyBorder="0" applyAlignment="0" applyProtection="0"/>
    <xf numFmtId="0" fontId="136" fillId="65" borderId="0" applyNumberFormat="0" applyBorder="0" applyAlignment="0" applyProtection="0"/>
    <xf numFmtId="0" fontId="137" fillId="58" borderId="0" applyNumberFormat="0" applyBorder="0" applyAlignment="0" applyProtection="0"/>
    <xf numFmtId="0" fontId="136" fillId="65" borderId="0" applyNumberFormat="0" applyBorder="0" applyAlignment="0" applyProtection="0"/>
    <xf numFmtId="0" fontId="138" fillId="58" borderId="0" applyNumberFormat="0" applyBorder="0" applyAlignment="0" applyProtection="0">
      <alignment vertical="center"/>
    </xf>
    <xf numFmtId="0" fontId="63" fillId="33" borderId="0" applyNumberFormat="0" applyBorder="0" applyAlignment="0" applyProtection="0"/>
    <xf numFmtId="0" fontId="139" fillId="33" borderId="0" applyNumberFormat="0" applyBorder="0" applyAlignment="0" applyProtection="0"/>
    <xf numFmtId="0" fontId="138" fillId="58" borderId="0" applyNumberFormat="0" applyBorder="0" applyAlignment="0" applyProtection="0">
      <alignment vertical="center"/>
    </xf>
    <xf numFmtId="0" fontId="63" fillId="33" borderId="0" applyNumberFormat="0" applyBorder="0" applyAlignment="0" applyProtection="0"/>
    <xf numFmtId="0" fontId="63" fillId="33" borderId="0" applyNumberFormat="0" applyBorder="0" applyAlignment="0" applyProtection="0"/>
    <xf numFmtId="0" fontId="136" fillId="66" borderId="0" applyNumberFormat="0" applyBorder="0" applyAlignment="0" applyProtection="0"/>
    <xf numFmtId="0" fontId="136" fillId="66" borderId="0" applyNumberFormat="0" applyBorder="0" applyAlignment="0" applyProtection="0"/>
    <xf numFmtId="0" fontId="137" fillId="53" borderId="0" applyNumberFormat="0" applyBorder="0" applyAlignment="0" applyProtection="0"/>
    <xf numFmtId="0" fontId="136" fillId="66" borderId="0" applyNumberFormat="0" applyBorder="0" applyAlignment="0" applyProtection="0"/>
    <xf numFmtId="0" fontId="138" fillId="53" borderId="0" applyNumberFormat="0" applyBorder="0" applyAlignment="0" applyProtection="0">
      <alignment vertical="center"/>
    </xf>
    <xf numFmtId="0" fontId="63" fillId="37" borderId="0" applyNumberFormat="0" applyBorder="0" applyAlignment="0" applyProtection="0"/>
    <xf numFmtId="0" fontId="139" fillId="37" borderId="0" applyNumberFormat="0" applyBorder="0" applyAlignment="0" applyProtection="0"/>
    <xf numFmtId="0" fontId="138" fillId="53" borderId="0" applyNumberFormat="0" applyBorder="0" applyAlignment="0" applyProtection="0">
      <alignment vertical="center"/>
    </xf>
    <xf numFmtId="0" fontId="63" fillId="37" borderId="0" applyNumberFormat="0" applyBorder="0" applyAlignment="0" applyProtection="0"/>
    <xf numFmtId="0" fontId="63" fillId="37" borderId="0" applyNumberFormat="0" applyBorder="0" applyAlignment="0" applyProtection="0"/>
    <xf numFmtId="0" fontId="136" fillId="67" borderId="0" applyNumberFormat="0" applyBorder="0" applyAlignment="0" applyProtection="0"/>
    <xf numFmtId="0" fontId="136" fillId="67" borderId="0" applyNumberFormat="0" applyBorder="0" applyAlignment="0" applyProtection="0"/>
    <xf numFmtId="0" fontId="137" fillId="68" borderId="0" applyNumberFormat="0" applyBorder="0" applyAlignment="0" applyProtection="0"/>
    <xf numFmtId="0" fontId="136" fillId="67" borderId="0" applyNumberFormat="0" applyBorder="0" applyAlignment="0" applyProtection="0"/>
    <xf numFmtId="0" fontId="138" fillId="68" borderId="0" applyNumberFormat="0" applyBorder="0" applyAlignment="0" applyProtection="0">
      <alignment vertical="center"/>
    </xf>
    <xf numFmtId="0" fontId="63" fillId="14" borderId="0" applyNumberFormat="0" applyBorder="0" applyAlignment="0" applyProtection="0"/>
    <xf numFmtId="0" fontId="139" fillId="14" borderId="0" applyNumberFormat="0" applyBorder="0" applyAlignment="0" applyProtection="0"/>
    <xf numFmtId="0" fontId="138" fillId="68" borderId="0" applyNumberFormat="0" applyBorder="0" applyAlignment="0" applyProtection="0">
      <alignment vertical="center"/>
    </xf>
    <xf numFmtId="0" fontId="63" fillId="14" borderId="0" applyNumberFormat="0" applyBorder="0" applyAlignment="0" applyProtection="0"/>
    <xf numFmtId="0" fontId="63" fillId="14" borderId="0" applyNumberFormat="0" applyBorder="0" applyAlignment="0" applyProtection="0"/>
    <xf numFmtId="0" fontId="136" fillId="69" borderId="0" applyNumberFormat="0" applyBorder="0" applyAlignment="0" applyProtection="0"/>
    <xf numFmtId="0" fontId="136" fillId="69" borderId="0" applyNumberFormat="0" applyBorder="0" applyAlignment="0" applyProtection="0"/>
    <xf numFmtId="0" fontId="137" fillId="63" borderId="0" applyNumberFormat="0" applyBorder="0" applyAlignment="0" applyProtection="0"/>
    <xf numFmtId="0" fontId="136" fillId="69" borderId="0" applyNumberFormat="0" applyBorder="0" applyAlignment="0" applyProtection="0"/>
    <xf numFmtId="0" fontId="138" fillId="63" borderId="0" applyNumberFormat="0" applyBorder="0" applyAlignment="0" applyProtection="0">
      <alignment vertical="center"/>
    </xf>
    <xf numFmtId="0" fontId="63" fillId="18" borderId="0" applyNumberFormat="0" applyBorder="0" applyAlignment="0" applyProtection="0"/>
    <xf numFmtId="0" fontId="139" fillId="18" borderId="0" applyNumberFormat="0" applyBorder="0" applyAlignment="0" applyProtection="0"/>
    <xf numFmtId="0" fontId="138" fillId="63" borderId="0" applyNumberFormat="0" applyBorder="0" applyAlignment="0" applyProtection="0">
      <alignment vertical="center"/>
    </xf>
    <xf numFmtId="0" fontId="63" fillId="18" borderId="0" applyNumberFormat="0" applyBorder="0" applyAlignment="0" applyProtection="0"/>
    <xf numFmtId="0" fontId="63" fillId="18" borderId="0" applyNumberFormat="0" applyBorder="0" applyAlignment="0" applyProtection="0"/>
    <xf numFmtId="0" fontId="136" fillId="70" borderId="0" applyNumberFormat="0" applyBorder="0" applyAlignment="0" applyProtection="0"/>
    <xf numFmtId="0" fontId="136" fillId="70" borderId="0" applyNumberFormat="0" applyBorder="0" applyAlignment="0" applyProtection="0"/>
    <xf numFmtId="0" fontId="137" fillId="61" borderId="0" applyNumberFormat="0" applyBorder="0" applyAlignment="0" applyProtection="0"/>
    <xf numFmtId="0" fontId="136" fillId="70" borderId="0" applyNumberFormat="0" applyBorder="0" applyAlignment="0" applyProtection="0"/>
    <xf numFmtId="0" fontId="138" fillId="61" borderId="0" applyNumberFormat="0" applyBorder="0" applyAlignment="0" applyProtection="0">
      <alignment vertical="center"/>
    </xf>
    <xf numFmtId="0" fontId="63" fillId="22" borderId="0" applyNumberFormat="0" applyBorder="0" applyAlignment="0" applyProtection="0"/>
    <xf numFmtId="0" fontId="139" fillId="22" borderId="0" applyNumberFormat="0" applyBorder="0" applyAlignment="0" applyProtection="0"/>
    <xf numFmtId="0" fontId="138" fillId="61" borderId="0" applyNumberFormat="0" applyBorder="0" applyAlignment="0" applyProtection="0">
      <alignment vertical="center"/>
    </xf>
    <xf numFmtId="0" fontId="63" fillId="22" borderId="0" applyNumberFormat="0" applyBorder="0" applyAlignment="0" applyProtection="0"/>
    <xf numFmtId="0" fontId="63" fillId="22" borderId="0" applyNumberFormat="0" applyBorder="0" applyAlignment="0" applyProtection="0"/>
    <xf numFmtId="0" fontId="136" fillId="64" borderId="0" applyNumberFormat="0" applyBorder="0" applyAlignment="0" applyProtection="0"/>
    <xf numFmtId="0" fontId="136" fillId="64" borderId="0" applyNumberFormat="0" applyBorder="0" applyAlignment="0" applyProtection="0"/>
    <xf numFmtId="0" fontId="137" fillId="71" borderId="0" applyNumberFormat="0" applyBorder="0" applyAlignment="0" applyProtection="0"/>
    <xf numFmtId="0" fontId="136" fillId="64" borderId="0" applyNumberFormat="0" applyBorder="0" applyAlignment="0" applyProtection="0"/>
    <xf numFmtId="0" fontId="138" fillId="71" borderId="0" applyNumberFormat="0" applyBorder="0" applyAlignment="0" applyProtection="0">
      <alignment vertical="center"/>
    </xf>
    <xf numFmtId="0" fontId="63" fillId="26" borderId="0" applyNumberFormat="0" applyBorder="0" applyAlignment="0" applyProtection="0"/>
    <xf numFmtId="0" fontId="139" fillId="26" borderId="0" applyNumberFormat="0" applyBorder="0" applyAlignment="0" applyProtection="0"/>
    <xf numFmtId="0" fontId="138" fillId="71" borderId="0" applyNumberFormat="0" applyBorder="0" applyAlignment="0" applyProtection="0">
      <alignment vertical="center"/>
    </xf>
    <xf numFmtId="0" fontId="63" fillId="26" borderId="0" applyNumberFormat="0" applyBorder="0" applyAlignment="0" applyProtection="0"/>
    <xf numFmtId="0" fontId="63" fillId="26" borderId="0" applyNumberFormat="0" applyBorder="0" applyAlignment="0" applyProtection="0"/>
    <xf numFmtId="0" fontId="136" fillId="65" borderId="0" applyNumberFormat="0" applyBorder="0" applyAlignment="0" applyProtection="0"/>
    <xf numFmtId="0" fontId="136" fillId="65" borderId="0" applyNumberFormat="0" applyBorder="0" applyAlignment="0" applyProtection="0"/>
    <xf numFmtId="0" fontId="137" fillId="65" borderId="0" applyNumberFormat="0" applyBorder="0" applyAlignment="0" applyProtection="0"/>
    <xf numFmtId="0" fontId="136" fillId="65" borderId="0" applyNumberFormat="0" applyBorder="0" applyAlignment="0" applyProtection="0"/>
    <xf numFmtId="0" fontId="138" fillId="65" borderId="0" applyNumberFormat="0" applyBorder="0" applyAlignment="0" applyProtection="0">
      <alignment vertical="center"/>
    </xf>
    <xf numFmtId="0" fontId="63" fillId="30" borderId="0" applyNumberFormat="0" applyBorder="0" applyAlignment="0" applyProtection="0"/>
    <xf numFmtId="0" fontId="139" fillId="30" borderId="0" applyNumberFormat="0" applyBorder="0" applyAlignment="0" applyProtection="0"/>
    <xf numFmtId="0" fontId="138" fillId="65" borderId="0" applyNumberFormat="0" applyBorder="0" applyAlignment="0" applyProtection="0">
      <alignment vertical="center"/>
    </xf>
    <xf numFmtId="0" fontId="63" fillId="30" borderId="0" applyNumberFormat="0" applyBorder="0" applyAlignment="0" applyProtection="0"/>
    <xf numFmtId="0" fontId="63" fillId="30" borderId="0" applyNumberFormat="0" applyBorder="0" applyAlignment="0" applyProtection="0"/>
    <xf numFmtId="0" fontId="136" fillId="63" borderId="0" applyNumberFormat="0" applyBorder="0" applyAlignment="0" applyProtection="0"/>
    <xf numFmtId="0" fontId="136" fillId="63" borderId="0" applyNumberFormat="0" applyBorder="0" applyAlignment="0" applyProtection="0"/>
    <xf numFmtId="0" fontId="137" fillId="69" borderId="0" applyNumberFormat="0" applyBorder="0" applyAlignment="0" applyProtection="0"/>
    <xf numFmtId="0" fontId="136" fillId="63" borderId="0" applyNumberFormat="0" applyBorder="0" applyAlignment="0" applyProtection="0"/>
    <xf numFmtId="0" fontId="138" fillId="69" borderId="0" applyNumberFormat="0" applyBorder="0" applyAlignment="0" applyProtection="0">
      <alignment vertical="center"/>
    </xf>
    <xf numFmtId="0" fontId="63" fillId="34" borderId="0" applyNumberFormat="0" applyBorder="0" applyAlignment="0" applyProtection="0"/>
    <xf numFmtId="0" fontId="139" fillId="34" borderId="0" applyNumberFormat="0" applyBorder="0" applyAlignment="0" applyProtection="0"/>
    <xf numFmtId="0" fontId="138" fillId="69" borderId="0" applyNumberFormat="0" applyBorder="0" applyAlignment="0" applyProtection="0">
      <alignment vertical="center"/>
    </xf>
    <xf numFmtId="0" fontId="63" fillId="34" borderId="0" applyNumberFormat="0" applyBorder="0" applyAlignment="0" applyProtection="0"/>
    <xf numFmtId="0" fontId="63" fillId="34" borderId="0" applyNumberFormat="0" applyBorder="0" applyAlignment="0" applyProtection="0"/>
    <xf numFmtId="184" fontId="140" fillId="72" borderId="61">
      <alignment horizontal="center" vertical="center"/>
    </xf>
    <xf numFmtId="0" fontId="140" fillId="72" borderId="61">
      <alignment horizontal="center" vertical="center"/>
    </xf>
    <xf numFmtId="184" fontId="141" fillId="72" borderId="61">
      <alignment horizontal="center" vertical="center"/>
    </xf>
    <xf numFmtId="185" fontId="141" fillId="72" borderId="61">
      <alignment horizontal="center" vertical="center"/>
    </xf>
    <xf numFmtId="185" fontId="141" fillId="72" borderId="61">
      <alignment horizontal="center" vertical="center"/>
    </xf>
    <xf numFmtId="184" fontId="141" fillId="72" borderId="61">
      <alignment horizontal="center" vertical="center"/>
    </xf>
    <xf numFmtId="185" fontId="141" fillId="72" borderId="61">
      <alignment horizontal="center" vertical="center"/>
    </xf>
    <xf numFmtId="184" fontId="141" fillId="72" borderId="61">
      <alignment horizontal="center" vertical="center"/>
    </xf>
    <xf numFmtId="186" fontId="13" fillId="72" borderId="61">
      <alignment horizontal="center" vertical="center"/>
    </xf>
    <xf numFmtId="0" fontId="128" fillId="0" borderId="0" applyFont="0" applyFill="0" applyBorder="0" applyAlignment="0" applyProtection="0"/>
    <xf numFmtId="187" fontId="13" fillId="0" borderId="0" applyFont="0" applyFill="0" applyBorder="0" applyAlignment="0" applyProtection="0"/>
    <xf numFmtId="0" fontId="128" fillId="0" borderId="0" applyFont="0" applyFill="0" applyBorder="0" applyAlignment="0" applyProtection="0"/>
    <xf numFmtId="188" fontId="13" fillId="0" borderId="0" applyFont="0" applyFill="0" applyBorder="0" applyAlignment="0" applyProtection="0"/>
    <xf numFmtId="0" fontId="142" fillId="0" borderId="0">
      <alignment horizontal="center" wrapText="1"/>
      <protection locked="0"/>
    </xf>
    <xf numFmtId="0" fontId="128" fillId="0" borderId="0" applyFont="0" applyFill="0" applyBorder="0" applyAlignment="0" applyProtection="0"/>
    <xf numFmtId="189" fontId="127" fillId="0" borderId="0" applyFont="0" applyFill="0" applyBorder="0" applyAlignment="0" applyProtection="0"/>
    <xf numFmtId="0" fontId="128" fillId="0" borderId="0" applyFont="0" applyFill="0" applyBorder="0" applyAlignment="0" applyProtection="0"/>
    <xf numFmtId="183" fontId="127" fillId="0" borderId="0" applyFont="0" applyFill="0" applyBorder="0" applyAlignment="0" applyProtection="0"/>
    <xf numFmtId="0" fontId="143" fillId="0" borderId="0" applyFont="0"/>
    <xf numFmtId="40" fontId="13" fillId="73" borderId="0"/>
    <xf numFmtId="40" fontId="13" fillId="73" borderId="0"/>
    <xf numFmtId="40" fontId="13" fillId="73" borderId="0"/>
    <xf numFmtId="40" fontId="13" fillId="73" borderId="0"/>
    <xf numFmtId="0" fontId="144" fillId="73" borderId="0"/>
    <xf numFmtId="190" fontId="13"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3" fillId="73" borderId="0"/>
    <xf numFmtId="0" fontId="13" fillId="73" borderId="0"/>
    <xf numFmtId="0" fontId="13" fillId="73" borderId="0"/>
    <xf numFmtId="0" fontId="144" fillId="73" borderId="0"/>
    <xf numFmtId="0" fontId="144" fillId="73" borderId="0"/>
    <xf numFmtId="0" fontId="144" fillId="73" borderId="0"/>
    <xf numFmtId="0" fontId="144" fillId="73" borderId="0"/>
    <xf numFmtId="0" fontId="13" fillId="73" borderId="0"/>
    <xf numFmtId="0" fontId="13" fillId="73" borderId="0"/>
    <xf numFmtId="0" fontId="144" fillId="73" borderId="0"/>
    <xf numFmtId="0" fontId="144" fillId="73" borderId="0"/>
    <xf numFmtId="0" fontId="144" fillId="73" borderId="0"/>
    <xf numFmtId="0" fontId="144" fillId="73" borderId="0"/>
    <xf numFmtId="0" fontId="13" fillId="73" borderId="0"/>
    <xf numFmtId="0" fontId="13" fillId="73" borderId="0"/>
    <xf numFmtId="0" fontId="13" fillId="73" borderId="0"/>
    <xf numFmtId="0" fontId="13" fillId="73" borderId="0"/>
    <xf numFmtId="191" fontId="13" fillId="73" borderId="0"/>
    <xf numFmtId="191" fontId="13" fillId="73" borderId="0"/>
    <xf numFmtId="191" fontId="13" fillId="73" borderId="0"/>
    <xf numFmtId="191" fontId="13" fillId="73" borderId="0"/>
    <xf numFmtId="192" fontId="13" fillId="73" borderId="0"/>
    <xf numFmtId="192" fontId="13" fillId="73" borderId="0"/>
    <xf numFmtId="192" fontId="13" fillId="73" borderId="0"/>
    <xf numFmtId="192" fontId="13"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190" fontId="13" fillId="73" borderId="0"/>
    <xf numFmtId="0" fontId="144" fillId="73" borderId="0"/>
    <xf numFmtId="0" fontId="144" fillId="73" borderId="0"/>
    <xf numFmtId="0" fontId="145"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5" fillId="73" borderId="0"/>
    <xf numFmtId="0" fontId="144" fillId="73" borderId="0"/>
    <xf numFmtId="0" fontId="145" fillId="73" borderId="0"/>
    <xf numFmtId="0" fontId="145" fillId="73" borderId="0"/>
    <xf numFmtId="0" fontId="145" fillId="73" borderId="0"/>
    <xf numFmtId="0" fontId="144" fillId="73" borderId="0"/>
    <xf numFmtId="0" fontId="144" fillId="73" borderId="0"/>
    <xf numFmtId="0" fontId="145" fillId="73" borderId="0"/>
    <xf numFmtId="0" fontId="145" fillId="73" borderId="0"/>
    <xf numFmtId="0" fontId="144" fillId="73" borderId="0"/>
    <xf numFmtId="0" fontId="145"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5"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3" fillId="73" borderId="0"/>
    <xf numFmtId="0" fontId="13" fillId="73" borderId="0"/>
    <xf numFmtId="0" fontId="145"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5"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4" fillId="73" borderId="0"/>
    <xf numFmtId="0" fontId="146" fillId="52" borderId="0" applyNumberFormat="0" applyBorder="0" applyAlignment="0" applyProtection="0"/>
    <xf numFmtId="0" fontId="146" fillId="52" borderId="0" applyNumberFormat="0" applyBorder="0" applyAlignment="0" applyProtection="0"/>
    <xf numFmtId="0" fontId="146" fillId="56" borderId="0" applyNumberFormat="0" applyBorder="0" applyAlignment="0" applyProtection="0"/>
    <xf numFmtId="0" fontId="146" fillId="52" borderId="0" applyNumberFormat="0" applyBorder="0" applyAlignment="0" applyProtection="0"/>
    <xf numFmtId="0" fontId="147" fillId="56" borderId="0" applyNumberFormat="0" applyBorder="0" applyAlignment="0" applyProtection="0">
      <alignment vertical="center"/>
    </xf>
    <xf numFmtId="0" fontId="53" fillId="8" borderId="0" applyNumberFormat="0" applyBorder="0" applyAlignment="0" applyProtection="0"/>
    <xf numFmtId="0" fontId="148" fillId="8" borderId="0" applyNumberFormat="0" applyBorder="0" applyAlignment="0" applyProtection="0"/>
    <xf numFmtId="0" fontId="147" fillId="56" borderId="0" applyNumberFormat="0" applyBorder="0" applyAlignment="0" applyProtection="0">
      <alignment vertical="center"/>
    </xf>
    <xf numFmtId="0" fontId="53" fillId="8" borderId="0" applyNumberFormat="0" applyBorder="0" applyAlignment="0" applyProtection="0"/>
    <xf numFmtId="0" fontId="53" fillId="8" borderId="0" applyNumberFormat="0" applyBorder="0" applyAlignment="0" applyProtection="0"/>
    <xf numFmtId="1" fontId="100" fillId="74" borderId="12">
      <alignment horizontal="center"/>
    </xf>
    <xf numFmtId="193" fontId="13" fillId="0" borderId="0" applyFont="0" applyFill="0" applyBorder="0" applyAlignment="0" applyProtection="0">
      <alignment horizontal="right"/>
    </xf>
    <xf numFmtId="193" fontId="13" fillId="0" borderId="0" applyFont="0" applyFill="0" applyBorder="0" applyAlignment="0" applyProtection="0">
      <alignment horizontal="right"/>
    </xf>
    <xf numFmtId="194" fontId="149" fillId="0" borderId="24" applyAlignment="0" applyProtection="0"/>
    <xf numFmtId="0" fontId="149" fillId="0" borderId="24" applyAlignment="0" applyProtection="0"/>
    <xf numFmtId="0" fontId="128" fillId="0" borderId="0"/>
    <xf numFmtId="0" fontId="150" fillId="0" borderId="0"/>
    <xf numFmtId="195" fontId="13" fillId="0" borderId="0" applyFill="0" applyBorder="0" applyAlignment="0"/>
    <xf numFmtId="195" fontId="13" fillId="0" borderId="0" applyFill="0" applyBorder="0" applyAlignment="0"/>
    <xf numFmtId="0" fontId="13" fillId="0" borderId="0" applyFill="0" applyBorder="0" applyAlignment="0"/>
    <xf numFmtId="196" fontId="13" fillId="0" borderId="0" applyFill="0" applyBorder="0" applyAlignment="0"/>
    <xf numFmtId="196" fontId="13" fillId="0" borderId="0" applyFill="0" applyBorder="0" applyAlignment="0"/>
    <xf numFmtId="197" fontId="117" fillId="0" borderId="0" applyFill="0" applyBorder="0" applyAlignment="0"/>
    <xf numFmtId="195" fontId="13" fillId="0" borderId="0" applyFill="0" applyBorder="0" applyAlignment="0"/>
    <xf numFmtId="198" fontId="13" fillId="0" borderId="0" applyFill="0" applyBorder="0" applyAlignment="0"/>
    <xf numFmtId="195" fontId="13" fillId="0" borderId="0" applyFill="0" applyBorder="0" applyAlignment="0"/>
    <xf numFmtId="196" fontId="13" fillId="0" borderId="0" applyFill="0" applyBorder="0" applyAlignment="0"/>
    <xf numFmtId="0" fontId="13" fillId="0" borderId="0" applyFill="0" applyBorder="0" applyAlignment="0"/>
    <xf numFmtId="197" fontId="117" fillId="0" borderId="0" applyFill="0" applyBorder="0" applyAlignment="0"/>
    <xf numFmtId="198" fontId="13" fillId="0" borderId="0" applyFill="0" applyBorder="0" applyAlignment="0"/>
    <xf numFmtId="196"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0" fontId="151" fillId="0" borderId="0" applyFill="0" applyBorder="0" applyAlignment="0"/>
    <xf numFmtId="201" fontId="13" fillId="0" borderId="0" applyFill="0" applyBorder="0" applyAlignment="0"/>
    <xf numFmtId="202" fontId="13" fillId="0" borderId="0" applyFill="0" applyBorder="0" applyAlignment="0"/>
    <xf numFmtId="192" fontId="151" fillId="0" borderId="0" applyFill="0" applyBorder="0" applyAlignment="0"/>
    <xf numFmtId="167" fontId="13" fillId="0" borderId="0" applyFill="0" applyBorder="0" applyAlignment="0"/>
    <xf numFmtId="203" fontId="13" fillId="0" borderId="0" applyFill="0" applyBorder="0" applyAlignment="0"/>
    <xf numFmtId="203" fontId="13" fillId="0" borderId="0" applyFill="0" applyBorder="0" applyAlignment="0"/>
    <xf numFmtId="204" fontId="13" fillId="0" borderId="0" applyFill="0" applyBorder="0" applyAlignment="0"/>
    <xf numFmtId="204" fontId="13" fillId="0" borderId="0" applyFill="0" applyBorder="0" applyAlignment="0"/>
    <xf numFmtId="205" fontId="13" fillId="0" borderId="0" applyFill="0" applyBorder="0" applyAlignment="0"/>
    <xf numFmtId="204" fontId="13" fillId="0" borderId="0" applyFill="0" applyBorder="0" applyAlignment="0"/>
    <xf numFmtId="204" fontId="13" fillId="0" borderId="0" applyFill="0" applyBorder="0" applyAlignment="0"/>
    <xf numFmtId="205" fontId="13" fillId="0" borderId="0" applyFill="0" applyBorder="0" applyAlignment="0"/>
    <xf numFmtId="206" fontId="13" fillId="0" borderId="0" applyFill="0" applyBorder="0" applyAlignment="0"/>
    <xf numFmtId="44" fontId="151" fillId="0" borderId="0" applyFill="0" applyBorder="0" applyAlignment="0"/>
    <xf numFmtId="207"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9" fontId="151" fillId="0" borderId="0" applyFill="0" applyBorder="0" applyAlignment="0"/>
    <xf numFmtId="21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0" fontId="151" fillId="0" borderId="0" applyFill="0" applyBorder="0" applyAlignment="0"/>
    <xf numFmtId="201" fontId="13" fillId="0" borderId="0" applyFill="0" applyBorder="0" applyAlignment="0"/>
    <xf numFmtId="0" fontId="152" fillId="73" borderId="62" applyNumberFormat="0" applyAlignment="0" applyProtection="0"/>
    <xf numFmtId="0" fontId="152" fillId="73" borderId="62" applyNumberFormat="0" applyAlignment="0" applyProtection="0"/>
    <xf numFmtId="0" fontId="153" fillId="75" borderId="62" applyNumberFormat="0" applyAlignment="0" applyProtection="0"/>
    <xf numFmtId="0" fontId="152" fillId="73" borderId="62" applyNumberFormat="0" applyAlignment="0" applyProtection="0"/>
    <xf numFmtId="0" fontId="154" fillId="75" borderId="62" applyNumberFormat="0" applyAlignment="0" applyProtection="0">
      <alignment vertical="center"/>
    </xf>
    <xf numFmtId="0" fontId="57" fillId="11" borderId="51" applyNumberFormat="0" applyAlignment="0" applyProtection="0"/>
    <xf numFmtId="0" fontId="155" fillId="11" borderId="51" applyNumberFormat="0" applyAlignment="0" applyProtection="0"/>
    <xf numFmtId="0" fontId="154" fillId="75" borderId="62" applyNumberFormat="0" applyAlignment="0" applyProtection="0">
      <alignment vertical="center"/>
    </xf>
    <xf numFmtId="0" fontId="57" fillId="11" borderId="51" applyNumberFormat="0" applyAlignment="0" applyProtection="0"/>
    <xf numFmtId="0" fontId="57" fillId="11" borderId="51" applyNumberFormat="0" applyAlignment="0" applyProtection="0"/>
    <xf numFmtId="0" fontId="156" fillId="0" borderId="0"/>
    <xf numFmtId="0" fontId="157"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8"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7" fillId="76" borderId="63" applyNumberFormat="0" applyAlignment="0" applyProtection="0"/>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59" fillId="12" borderId="54" applyNumberFormat="0" applyAlignment="0" applyProtection="0"/>
    <xf numFmtId="0" fontId="160" fillId="12" borderId="54" applyNumberFormat="0" applyAlignment="0" applyProtection="0"/>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159" fillId="76" borderId="63" applyNumberFormat="0" applyAlignment="0" applyProtection="0">
      <alignment vertical="center"/>
    </xf>
    <xf numFmtId="0" fontId="59" fillId="12" borderId="54" applyNumberFormat="0" applyAlignment="0" applyProtection="0"/>
    <xf numFmtId="0" fontId="59" fillId="12" borderId="54" applyNumberFormat="0" applyAlignment="0" applyProtection="0"/>
    <xf numFmtId="0" fontId="103" fillId="0" borderId="7">
      <alignment horizontal="left" wrapText="1"/>
    </xf>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211" fontId="13" fillId="0" borderId="0"/>
    <xf numFmtId="41" fontId="2" fillId="0" borderId="0" applyFont="0" applyFill="0" applyBorder="0" applyAlignment="0" applyProtection="0"/>
    <xf numFmtId="41" fontId="2" fillId="0" borderId="0" applyFont="0" applyFill="0" applyBorder="0" applyAlignment="0" applyProtection="0"/>
    <xf numFmtId="38" fontId="122" fillId="0" borderId="0" applyFont="0" applyFill="0" applyBorder="0" applyAlignment="0" applyProtection="0"/>
    <xf numFmtId="38" fontId="122" fillId="0" borderId="0" applyFont="0" applyFill="0" applyBorder="0" applyAlignment="0" applyProtection="0"/>
    <xf numFmtId="180" fontId="161" fillId="0" borderId="0" applyFont="0" applyFill="0" applyBorder="0" applyAlignment="0" applyProtection="0"/>
    <xf numFmtId="44" fontId="151" fillId="0" borderId="0" applyFont="0" applyFill="0" applyBorder="0" applyAlignment="0" applyProtection="0"/>
    <xf numFmtId="207" fontId="13" fillId="0" borderId="0" applyFont="0" applyFill="0" applyBorder="0" applyAlignment="0" applyProtection="0"/>
    <xf numFmtId="212" fontId="13" fillId="0" borderId="0" applyFont="0" applyBorder="0" applyAlignment="0"/>
    <xf numFmtId="212" fontId="13" fillId="0" borderId="0" applyFont="0" applyBorder="0" applyAlignment="0"/>
    <xf numFmtId="212" fontId="13" fillId="0" borderId="0" applyFont="0" applyBorder="0" applyAlignment="0"/>
    <xf numFmtId="212" fontId="13" fillId="0" borderId="0" applyFont="0" applyBorder="0" applyAlignment="0"/>
    <xf numFmtId="0" fontId="162" fillId="0" borderId="0" applyFont="0" applyBorder="0" applyAlignment="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63" fillId="0" borderId="0"/>
    <xf numFmtId="0" fontId="163" fillId="0" borderId="0"/>
    <xf numFmtId="196" fontId="163" fillId="0" borderId="0"/>
    <xf numFmtId="198" fontId="163" fillId="0" borderId="0"/>
    <xf numFmtId="198" fontId="163" fillId="0" borderId="0"/>
    <xf numFmtId="196" fontId="163" fillId="0" borderId="0"/>
    <xf numFmtId="198" fontId="163" fillId="0" borderId="0"/>
    <xf numFmtId="196" fontId="163" fillId="0" borderId="0"/>
    <xf numFmtId="213" fontId="13" fillId="0" borderId="0"/>
    <xf numFmtId="3" fontId="13" fillId="0" borderId="0" applyFont="0" applyFill="0" applyBorder="0" applyAlignment="0" applyProtection="0"/>
    <xf numFmtId="0" fontId="164" fillId="0" borderId="0" applyNumberFormat="0" applyAlignment="0">
      <alignment horizontal="left"/>
    </xf>
    <xf numFmtId="0" fontId="165" fillId="0" borderId="0" applyNumberFormat="0" applyAlignment="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20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22"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22" fillId="0" borderId="0" applyFont="0" applyFill="0" applyBorder="0" applyAlignment="0" applyProtection="0"/>
    <xf numFmtId="44" fontId="1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15" fontId="13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216" fontId="135"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2" fillId="0" borderId="0" applyFont="0" applyFill="0" applyBorder="0" applyAlignment="0" applyProtection="0"/>
    <xf numFmtId="44" fontId="122" fillId="0" borderId="0" applyFont="0" applyFill="0" applyBorder="0" applyAlignment="0" applyProtection="0"/>
    <xf numFmtId="44" fontId="2" fillId="0" borderId="0" applyFont="0" applyFill="0" applyBorder="0" applyAlignment="0" applyProtection="0"/>
    <xf numFmtId="44" fontId="168" fillId="0" borderId="0" applyFont="0" applyFill="0" applyBorder="0" applyAlignment="0" applyProtection="0"/>
    <xf numFmtId="44" fontId="168" fillId="0" borderId="0" applyFont="0" applyFill="0" applyBorder="0" applyAlignment="0" applyProtection="0"/>
    <xf numFmtId="44" fontId="168" fillId="0" borderId="0" applyFont="0" applyFill="0" applyBorder="0" applyAlignment="0" applyProtection="0"/>
    <xf numFmtId="44" fontId="2"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130" fillId="0" borderId="0" applyFont="0" applyFill="0" applyBorder="0" applyAlignment="0" applyProtection="0"/>
    <xf numFmtId="44" fontId="2" fillId="0" borderId="0" applyFont="0" applyFill="0" applyBorder="0" applyAlignment="0" applyProtection="0"/>
    <xf numFmtId="44" fontId="122" fillId="0" borderId="0" applyFont="0" applyFill="0" applyBorder="0" applyAlignment="0" applyProtection="0"/>
    <xf numFmtId="44" fontId="2" fillId="0" borderId="0" applyFont="0" applyFill="0" applyBorder="0" applyAlignment="0" applyProtection="0"/>
    <xf numFmtId="217" fontId="169" fillId="0" borderId="0" applyFont="0" applyFill="0" applyBorder="0" applyAlignment="0" applyProtection="0"/>
    <xf numFmtId="217" fontId="170" fillId="0" borderId="0" applyFont="0" applyFill="0" applyBorder="0" applyAlignment="0" applyProtection="0"/>
    <xf numFmtId="217" fontId="170" fillId="0" borderId="0" applyFont="0" applyFill="0" applyBorder="0" applyAlignment="0" applyProtection="0"/>
    <xf numFmtId="218" fontId="170" fillId="0" borderId="0" applyFont="0" applyFill="0" applyBorder="0" applyAlignment="0" applyProtection="0"/>
    <xf numFmtId="218" fontId="170" fillId="0" borderId="0" applyFont="0" applyFill="0" applyBorder="0" applyAlignment="0" applyProtection="0"/>
    <xf numFmtId="217" fontId="170" fillId="0" borderId="0" applyFont="0" applyFill="0" applyBorder="0" applyAlignment="0" applyProtection="0"/>
    <xf numFmtId="218" fontId="170" fillId="0" borderId="0" applyFont="0" applyFill="0" applyBorder="0" applyAlignment="0" applyProtection="0"/>
    <xf numFmtId="219" fontId="163" fillId="0" borderId="0"/>
    <xf numFmtId="0" fontId="163" fillId="0" borderId="0"/>
    <xf numFmtId="219" fontId="163" fillId="0" borderId="0"/>
    <xf numFmtId="220" fontId="163" fillId="0" borderId="0"/>
    <xf numFmtId="220" fontId="163" fillId="0" borderId="0"/>
    <xf numFmtId="219" fontId="163" fillId="0" borderId="0"/>
    <xf numFmtId="220" fontId="163" fillId="0" borderId="0"/>
    <xf numFmtId="3" fontId="171" fillId="0" borderId="0"/>
    <xf numFmtId="0" fontId="172" fillId="0" borderId="0">
      <protection locked="0"/>
    </xf>
    <xf numFmtId="6" fontId="169" fillId="0" borderId="0">
      <protection locked="0"/>
    </xf>
    <xf numFmtId="14" fontId="117" fillId="0" borderId="0" applyFill="0" applyBorder="0" applyAlignment="0"/>
    <xf numFmtId="15" fontId="122" fillId="0" borderId="0"/>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221" fontId="13" fillId="0" borderId="64">
      <alignment vertical="center"/>
    </xf>
    <xf numFmtId="180" fontId="13" fillId="0" borderId="0" applyFont="0" applyFill="0" applyBorder="0" applyAlignment="0" applyProtection="0"/>
    <xf numFmtId="181" fontId="13" fillId="0" borderId="0" applyFont="0" applyFill="0" applyBorder="0" applyAlignment="0" applyProtection="0"/>
    <xf numFmtId="222" fontId="163" fillId="0" borderId="0"/>
    <xf numFmtId="0" fontId="163" fillId="0" borderId="0"/>
    <xf numFmtId="222" fontId="163" fillId="0" borderId="0"/>
    <xf numFmtId="223" fontId="163" fillId="0" borderId="0"/>
    <xf numFmtId="223" fontId="163" fillId="0" borderId="0"/>
    <xf numFmtId="222" fontId="163" fillId="0" borderId="0"/>
    <xf numFmtId="223" fontId="163" fillId="0" borderId="0"/>
    <xf numFmtId="44" fontId="151" fillId="0" borderId="0" applyFill="0" applyBorder="0" applyAlignment="0"/>
    <xf numFmtId="44" fontId="123" fillId="0" borderId="0" applyFill="0" applyBorder="0" applyAlignment="0"/>
    <xf numFmtId="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1" fontId="13" fillId="0" borderId="0" applyFill="0" applyBorder="0" applyAlignment="0"/>
    <xf numFmtId="44" fontId="151" fillId="0" borderId="0" applyFill="0" applyBorder="0" applyAlignment="0"/>
    <xf numFmtId="44" fontId="123" fillId="0" borderId="0" applyFill="0" applyBorder="0" applyAlignment="0"/>
    <xf numFmtId="207"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1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1" fontId="13" fillId="0" borderId="0" applyFill="0" applyBorder="0" applyAlignment="0"/>
    <xf numFmtId="0" fontId="173" fillId="0" borderId="0" applyNumberFormat="0" applyAlignment="0">
      <alignment horizontal="left"/>
    </xf>
    <xf numFmtId="224" fontId="145" fillId="0" borderId="2" applyNumberFormat="0" applyFill="0" applyBorder="0" applyAlignment="0">
      <protection locked="0"/>
    </xf>
    <xf numFmtId="0" fontId="174"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alignment vertical="center"/>
    </xf>
    <xf numFmtId="0" fontId="61"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alignment vertical="center"/>
    </xf>
    <xf numFmtId="0" fontId="61" fillId="0" borderId="0" applyNumberFormat="0" applyFill="0" applyBorder="0" applyAlignment="0" applyProtection="0"/>
    <xf numFmtId="0" fontId="61" fillId="0" borderId="0" applyNumberFormat="0" applyFill="0" applyBorder="0" applyAlignment="0" applyProtection="0"/>
    <xf numFmtId="225" fontId="109" fillId="0" borderId="4" applyBorder="0"/>
    <xf numFmtId="0" fontId="13" fillId="0" borderId="0">
      <protection locked="0"/>
    </xf>
    <xf numFmtId="0" fontId="13" fillId="0" borderId="0">
      <protection locked="0"/>
    </xf>
    <xf numFmtId="226" fontId="141" fillId="0" borderId="0">
      <protection locked="0"/>
    </xf>
    <xf numFmtId="227" fontId="141" fillId="0" borderId="0">
      <protection locked="0"/>
    </xf>
    <xf numFmtId="0" fontId="13" fillId="0" borderId="0">
      <protection locked="0"/>
    </xf>
    <xf numFmtId="226" fontId="141" fillId="0" borderId="0">
      <protection locked="0"/>
    </xf>
    <xf numFmtId="0" fontId="13" fillId="0" borderId="0">
      <protection locked="0"/>
    </xf>
    <xf numFmtId="227" fontId="141" fillId="0" borderId="0">
      <protection locked="0"/>
    </xf>
    <xf numFmtId="0" fontId="140" fillId="0" borderId="0">
      <protection locked="0"/>
    </xf>
    <xf numFmtId="227" fontId="141" fillId="0" borderId="0">
      <protection locked="0"/>
    </xf>
    <xf numFmtId="0" fontId="177"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9" fillId="0" borderId="4"/>
    <xf numFmtId="0" fontId="180" fillId="54" borderId="0" applyNumberFormat="0" applyBorder="0" applyAlignment="0" applyProtection="0"/>
    <xf numFmtId="0" fontId="180" fillId="54" borderId="0" applyNumberFormat="0" applyBorder="0" applyAlignment="0" applyProtection="0"/>
    <xf numFmtId="0" fontId="180" fillId="58" borderId="0" applyNumberFormat="0" applyBorder="0" applyAlignment="0" applyProtection="0"/>
    <xf numFmtId="0" fontId="180" fillId="54" borderId="0" applyNumberFormat="0" applyBorder="0" applyAlignment="0" applyProtection="0"/>
    <xf numFmtId="0" fontId="181" fillId="58" borderId="0" applyNumberFormat="0" applyBorder="0" applyAlignment="0" applyProtection="0">
      <alignment vertical="center"/>
    </xf>
    <xf numFmtId="0" fontId="52" fillId="7" borderId="0" applyNumberFormat="0" applyBorder="0" applyAlignment="0" applyProtection="0"/>
    <xf numFmtId="0" fontId="182" fillId="7" borderId="0" applyNumberFormat="0" applyBorder="0" applyAlignment="0" applyProtection="0"/>
    <xf numFmtId="0" fontId="181" fillId="58" borderId="0" applyNumberFormat="0" applyBorder="0" applyAlignment="0" applyProtection="0">
      <alignment vertical="center"/>
    </xf>
    <xf numFmtId="0" fontId="52" fillId="7" borderId="0" applyNumberFormat="0" applyBorder="0" applyAlignment="0" applyProtection="0"/>
    <xf numFmtId="0" fontId="52" fillId="7" borderId="0" applyNumberFormat="0" applyBorder="0" applyAlignment="0" applyProtection="0"/>
    <xf numFmtId="38" fontId="17" fillId="77" borderId="0" applyNumberFormat="0" applyBorder="0" applyAlignment="0" applyProtection="0"/>
    <xf numFmtId="38" fontId="17" fillId="3" borderId="0" applyNumberFormat="0" applyBorder="0" applyAlignment="0" applyProtection="0"/>
    <xf numFmtId="38" fontId="17" fillId="77" borderId="0" applyNumberFormat="0" applyBorder="0" applyAlignment="0" applyProtection="0"/>
    <xf numFmtId="38" fontId="17" fillId="3" borderId="0" applyNumberFormat="0" applyBorder="0" applyAlignment="0" applyProtection="0"/>
    <xf numFmtId="0" fontId="183" fillId="0" borderId="0" applyNumberFormat="0" applyFill="0" applyBorder="0" applyAlignment="0" applyProtection="0"/>
    <xf numFmtId="228" fontId="67" fillId="0" borderId="0" applyNumberFormat="0" applyFill="0" applyBorder="0" applyProtection="0">
      <alignment horizontal="right"/>
    </xf>
    <xf numFmtId="0" fontId="184" fillId="0" borderId="0">
      <alignment horizontal="left"/>
    </xf>
    <xf numFmtId="0" fontId="183" fillId="0" borderId="0" applyNumberFormat="0" applyFill="0" applyBorder="0" applyAlignment="0" applyProtection="0"/>
    <xf numFmtId="0" fontId="184" fillId="0" borderId="0">
      <alignment horizontal="left"/>
    </xf>
    <xf numFmtId="0" fontId="109" fillId="0" borderId="35" applyNumberFormat="0" applyAlignment="0" applyProtection="0">
      <alignment horizontal="left" vertical="center"/>
    </xf>
    <xf numFmtId="0" fontId="109" fillId="0" borderId="12">
      <alignment horizontal="left" vertical="center"/>
    </xf>
    <xf numFmtId="0" fontId="109" fillId="0" borderId="12">
      <alignment horizontal="left" vertical="center"/>
    </xf>
    <xf numFmtId="0" fontId="109" fillId="0" borderId="12">
      <alignment horizontal="left" vertical="center"/>
    </xf>
    <xf numFmtId="0" fontId="109" fillId="0" borderId="12">
      <alignment horizontal="left" vertical="center"/>
    </xf>
    <xf numFmtId="0" fontId="78" fillId="0" borderId="0" applyNumberFormat="0" applyFill="0" applyBorder="0" applyAlignment="0" applyProtection="0"/>
    <xf numFmtId="0" fontId="78" fillId="0" borderId="0" applyNumberFormat="0" applyFill="0" applyBorder="0" applyAlignment="0" applyProtection="0"/>
    <xf numFmtId="0" fontId="185" fillId="0" borderId="65" applyNumberFormat="0" applyFill="0" applyAlignment="0" applyProtection="0"/>
    <xf numFmtId="0" fontId="78" fillId="0" borderId="0" applyNumberFormat="0" applyFill="0" applyBorder="0" applyAlignment="0" applyProtection="0"/>
    <xf numFmtId="0" fontId="186" fillId="0" borderId="65" applyNumberFormat="0" applyFill="0" applyAlignment="0" applyProtection="0">
      <alignment vertical="center"/>
    </xf>
    <xf numFmtId="0" fontId="49" fillId="0" borderId="48" applyNumberFormat="0" applyFill="0" applyAlignment="0" applyProtection="0"/>
    <xf numFmtId="0" fontId="187" fillId="0" borderId="48" applyNumberFormat="0" applyFill="0" applyAlignment="0" applyProtection="0"/>
    <xf numFmtId="0" fontId="186" fillId="0" borderId="65" applyNumberFormat="0" applyFill="0" applyAlignment="0" applyProtection="0">
      <alignment vertical="center"/>
    </xf>
    <xf numFmtId="0" fontId="49" fillId="0" borderId="48" applyNumberFormat="0" applyFill="0" applyAlignment="0" applyProtection="0"/>
    <xf numFmtId="0" fontId="49" fillId="0" borderId="48"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88" fillId="0" borderId="66" applyNumberFormat="0" applyFill="0" applyAlignment="0" applyProtection="0"/>
    <xf numFmtId="0" fontId="109" fillId="0" borderId="0" applyNumberFormat="0" applyFill="0" applyBorder="0" applyAlignment="0" applyProtection="0"/>
    <xf numFmtId="0" fontId="189" fillId="0" borderId="66" applyNumberFormat="0" applyFill="0" applyAlignment="0" applyProtection="0">
      <alignment vertical="center"/>
    </xf>
    <xf numFmtId="0" fontId="50" fillId="0" borderId="49" applyNumberFormat="0" applyFill="0" applyAlignment="0" applyProtection="0"/>
    <xf numFmtId="0" fontId="190" fillId="0" borderId="49" applyNumberFormat="0" applyFill="0" applyAlignment="0" applyProtection="0"/>
    <xf numFmtId="0" fontId="189" fillId="0" borderId="66" applyNumberFormat="0" applyFill="0" applyAlignment="0" applyProtection="0">
      <alignment vertical="center"/>
    </xf>
    <xf numFmtId="0" fontId="50" fillId="0" borderId="49" applyNumberFormat="0" applyFill="0" applyAlignment="0" applyProtection="0"/>
    <xf numFmtId="0" fontId="50" fillId="0" borderId="49" applyNumberFormat="0" applyFill="0" applyAlignment="0" applyProtection="0"/>
    <xf numFmtId="0" fontId="191" fillId="0" borderId="67" applyNumberFormat="0" applyFill="0" applyAlignment="0" applyProtection="0"/>
    <xf numFmtId="0" fontId="191" fillId="0" borderId="67" applyNumberFormat="0" applyFill="0" applyAlignment="0" applyProtection="0"/>
    <xf numFmtId="0" fontId="192" fillId="0" borderId="68" applyNumberFormat="0" applyFill="0" applyAlignment="0" applyProtection="0"/>
    <xf numFmtId="0" fontId="191" fillId="0" borderId="67" applyNumberFormat="0" applyFill="0" applyAlignment="0" applyProtection="0"/>
    <xf numFmtId="0" fontId="193" fillId="0" borderId="68" applyNumberFormat="0" applyFill="0" applyAlignment="0" applyProtection="0">
      <alignment vertical="center"/>
    </xf>
    <xf numFmtId="0" fontId="51" fillId="0" borderId="50" applyNumberFormat="0" applyFill="0" applyAlignment="0" applyProtection="0"/>
    <xf numFmtId="0" fontId="194" fillId="0" borderId="50" applyNumberFormat="0" applyFill="0" applyAlignment="0" applyProtection="0"/>
    <xf numFmtId="0" fontId="193" fillId="0" borderId="68" applyNumberFormat="0" applyFill="0" applyAlignment="0" applyProtection="0">
      <alignment vertical="center"/>
    </xf>
    <xf numFmtId="0" fontId="51" fillId="0" borderId="50" applyNumberFormat="0" applyFill="0" applyAlignment="0" applyProtection="0"/>
    <xf numFmtId="0" fontId="51" fillId="0" borderId="50" applyNumberFormat="0" applyFill="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91" fillId="0" borderId="0" applyNumberFormat="0" applyFill="0" applyBorder="0" applyAlignment="0" applyProtection="0"/>
    <xf numFmtId="0" fontId="193" fillId="0" borderId="0" applyNumberFormat="0" applyFill="0" applyBorder="0" applyAlignment="0" applyProtection="0">
      <alignment vertical="center"/>
    </xf>
    <xf numFmtId="0" fontId="51" fillId="0" borderId="0" applyNumberFormat="0" applyFill="0" applyBorder="0" applyAlignment="0" applyProtection="0"/>
    <xf numFmtId="0" fontId="194" fillId="0" borderId="0" applyNumberFormat="0" applyFill="0" applyBorder="0" applyAlignment="0" applyProtection="0"/>
    <xf numFmtId="0" fontId="193" fillId="0" borderId="0" applyNumberFormat="0" applyFill="0" applyBorder="0" applyAlignment="0" applyProtection="0">
      <alignment vertical="center"/>
    </xf>
    <xf numFmtId="0" fontId="51" fillId="0" borderId="0" applyNumberFormat="0" applyFill="0" applyBorder="0" applyAlignment="0" applyProtection="0"/>
    <xf numFmtId="0" fontId="51" fillId="0" borderId="0" applyNumberFormat="0" applyFill="0" applyBorder="0" applyAlignment="0" applyProtection="0"/>
    <xf numFmtId="0" fontId="13" fillId="0" borderId="0">
      <protection locked="0"/>
    </xf>
    <xf numFmtId="0" fontId="13" fillId="0" borderId="0">
      <protection locked="0"/>
    </xf>
    <xf numFmtId="229" fontId="141" fillId="0" borderId="0">
      <protection locked="0"/>
    </xf>
    <xf numFmtId="230" fontId="141" fillId="0" borderId="0">
      <protection locked="0"/>
    </xf>
    <xf numFmtId="0" fontId="13" fillId="0" borderId="0">
      <protection locked="0"/>
    </xf>
    <xf numFmtId="229" fontId="141" fillId="0" borderId="0">
      <protection locked="0"/>
    </xf>
    <xf numFmtId="0" fontId="13" fillId="0" borderId="0">
      <protection locked="0"/>
    </xf>
    <xf numFmtId="230" fontId="141" fillId="0" borderId="0">
      <protection locked="0"/>
    </xf>
    <xf numFmtId="0" fontId="140" fillId="0" borderId="0">
      <protection locked="0"/>
    </xf>
    <xf numFmtId="230" fontId="141" fillId="0" borderId="0">
      <protection locked="0"/>
    </xf>
    <xf numFmtId="0" fontId="13" fillId="0" borderId="0">
      <protection locked="0"/>
    </xf>
    <xf numFmtId="0" fontId="13" fillId="0" borderId="0">
      <protection locked="0"/>
    </xf>
    <xf numFmtId="229" fontId="141" fillId="0" borderId="0">
      <protection locked="0"/>
    </xf>
    <xf numFmtId="230" fontId="141" fillId="0" borderId="0">
      <protection locked="0"/>
    </xf>
    <xf numFmtId="0" fontId="13" fillId="0" borderId="0">
      <protection locked="0"/>
    </xf>
    <xf numFmtId="229" fontId="141" fillId="0" borderId="0">
      <protection locked="0"/>
    </xf>
    <xf numFmtId="0" fontId="13" fillId="0" borderId="0">
      <protection locked="0"/>
    </xf>
    <xf numFmtId="230" fontId="141" fillId="0" borderId="0">
      <protection locked="0"/>
    </xf>
    <xf numFmtId="0" fontId="140" fillId="0" borderId="0">
      <protection locked="0"/>
    </xf>
    <xf numFmtId="230" fontId="141" fillId="0" borderId="0">
      <protection locked="0"/>
    </xf>
    <xf numFmtId="0" fontId="195" fillId="0" borderId="8">
      <alignment horizontal="center"/>
    </xf>
    <xf numFmtId="0" fontId="195" fillId="0" borderId="8">
      <alignment horizontal="center"/>
    </xf>
    <xf numFmtId="0" fontId="195" fillId="0" borderId="0">
      <alignment horizontal="center"/>
    </xf>
    <xf numFmtId="0" fontId="195" fillId="0" borderId="0">
      <alignment horizontal="center"/>
    </xf>
    <xf numFmtId="0" fontId="179" fillId="0" borderId="1"/>
    <xf numFmtId="0" fontId="196" fillId="0" borderId="69" applyNumberFormat="0" applyFill="0" applyAlignment="0" applyProtection="0"/>
    <xf numFmtId="1" fontId="197" fillId="74" borderId="0" applyNumberFormat="0">
      <alignment horizontal="left"/>
    </xf>
    <xf numFmtId="0" fontId="198" fillId="0" borderId="0" applyNumberFormat="0" applyFill="0" applyBorder="0" applyAlignment="0" applyProtection="0">
      <alignment vertical="top"/>
      <protection locked="0"/>
    </xf>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5" fillId="0" borderId="0" applyNumberFormat="0" applyFill="0" applyBorder="0" applyAlignment="0" applyProtection="0">
      <alignment vertical="top"/>
      <protection locked="0"/>
    </xf>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5" fillId="0" borderId="0" applyNumberFormat="0" applyFill="0" applyBorder="0" applyAlignment="0" applyProtection="0">
      <alignment vertical="top"/>
      <protection locked="0"/>
    </xf>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200" fillId="0" borderId="0"/>
    <xf numFmtId="231" fontId="201" fillId="0" borderId="0" applyFont="0" applyFill="0" applyBorder="0" applyAlignment="0" applyProtection="0"/>
    <xf numFmtId="232" fontId="201" fillId="0" borderId="0" applyFont="0" applyFill="0" applyBorder="0" applyAlignment="0" applyProtection="0"/>
    <xf numFmtId="232" fontId="202" fillId="0" borderId="0" applyFont="0" applyFill="0" applyBorder="0" applyAlignment="0" applyProtection="0"/>
    <xf numFmtId="232" fontId="201" fillId="0" borderId="0" applyFont="0" applyFill="0" applyBorder="0" applyAlignment="0" applyProtection="0"/>
    <xf numFmtId="231" fontId="201" fillId="0" borderId="0" applyFont="0" applyFill="0" applyBorder="0" applyAlignment="0" applyProtection="0"/>
    <xf numFmtId="232" fontId="201" fillId="0" borderId="0" applyFont="0" applyFill="0" applyBorder="0" applyAlignment="0" applyProtection="0"/>
    <xf numFmtId="232" fontId="202" fillId="0" borderId="0" applyFont="0" applyFill="0" applyBorder="0" applyAlignment="0" applyProtection="0"/>
    <xf numFmtId="231" fontId="201" fillId="0" borderId="0" applyFont="0" applyFill="0" applyBorder="0" applyAlignment="0" applyProtection="0"/>
    <xf numFmtId="10" fontId="17" fillId="78" borderId="7" applyNumberFormat="0" applyBorder="0" applyAlignment="0" applyProtection="0"/>
    <xf numFmtId="10" fontId="17" fillId="3" borderId="7" applyNumberFormat="0" applyBorder="0" applyAlignment="0" applyProtection="0"/>
    <xf numFmtId="10" fontId="17" fillId="78" borderId="7" applyNumberFormat="0" applyBorder="0" applyAlignment="0" applyProtection="0"/>
    <xf numFmtId="10" fontId="17" fillId="3" borderId="7" applyNumberFormat="0" applyBorder="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5" fillId="57" borderId="62"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5" fillId="57" borderId="62"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5" fillId="57" borderId="62"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55" fillId="10" borderId="51" applyNumberFormat="0" applyAlignment="0" applyProtection="0"/>
    <xf numFmtId="0" fontId="204" fillId="10" borderId="51"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205" fillId="57" borderId="62"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228" fontId="206" fillId="78" borderId="70" applyNumberFormat="0" applyFont="0" applyAlignment="0">
      <protection locked="0"/>
    </xf>
    <xf numFmtId="0" fontId="205" fillId="57" borderId="62" applyNumberFormat="0" applyAlignment="0" applyProtection="0"/>
    <xf numFmtId="0" fontId="205" fillId="60" borderId="62"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5" fillId="57" borderId="62"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203" fillId="60" borderId="62" applyNumberFormat="0" applyAlignment="0" applyProtection="0">
      <alignment vertical="center"/>
    </xf>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0" fontId="55" fillId="10" borderId="51" applyNumberFormat="0" applyAlignment="0" applyProtection="0"/>
    <xf numFmtId="0" fontId="204" fillId="10" borderId="51" applyNumberFormat="0" applyAlignment="0" applyProtection="0"/>
    <xf numFmtId="233" fontId="207" fillId="48" borderId="7"/>
    <xf numFmtId="199" fontId="13" fillId="79" borderId="0"/>
    <xf numFmtId="199" fontId="13" fillId="79" borderId="0"/>
    <xf numFmtId="199" fontId="13" fillId="79" borderId="0"/>
    <xf numFmtId="199" fontId="13" fillId="79" borderId="0"/>
    <xf numFmtId="1" fontId="208" fillId="74" borderId="0">
      <alignment horizontal="center"/>
    </xf>
    <xf numFmtId="1" fontId="208" fillId="74" borderId="7">
      <alignment horizontal="left"/>
    </xf>
    <xf numFmtId="1" fontId="13" fillId="74" borderId="0">
      <alignment horizontal="center"/>
    </xf>
    <xf numFmtId="0" fontId="17" fillId="80" borderId="10" applyNumberFormat="0" applyFill="0" applyProtection="0"/>
    <xf numFmtId="234" fontId="201" fillId="0" borderId="0" applyFont="0" applyFill="0" applyBorder="0" applyAlignment="0" applyProtection="0"/>
    <xf numFmtId="235" fontId="201" fillId="0" borderId="0" applyFont="0" applyFill="0" applyBorder="0" applyAlignment="0" applyProtection="0"/>
    <xf numFmtId="235" fontId="202" fillId="0" borderId="0" applyFont="0" applyFill="0" applyBorder="0" applyAlignment="0" applyProtection="0"/>
    <xf numFmtId="235" fontId="201" fillId="0" borderId="0" applyFont="0" applyFill="0" applyBorder="0" applyAlignment="0" applyProtection="0"/>
    <xf numFmtId="234" fontId="201" fillId="0" borderId="0" applyFont="0" applyFill="0" applyBorder="0" applyAlignment="0" applyProtection="0"/>
    <xf numFmtId="235" fontId="201" fillId="0" borderId="0" applyFont="0" applyFill="0" applyBorder="0" applyAlignment="0" applyProtection="0"/>
    <xf numFmtId="235" fontId="202" fillId="0" borderId="0" applyFont="0" applyFill="0" applyBorder="0" applyAlignment="0" applyProtection="0"/>
    <xf numFmtId="234" fontId="201" fillId="0" borderId="0" applyFont="0" applyFill="0" applyBorder="0" applyAlignment="0" applyProtection="0"/>
    <xf numFmtId="44" fontId="151" fillId="0" borderId="0" applyFill="0" applyBorder="0" applyAlignment="0"/>
    <xf numFmtId="44" fontId="123" fillId="0" borderId="0" applyFill="0" applyBorder="0" applyAlignment="0"/>
    <xf numFmtId="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1" fontId="13" fillId="0" borderId="0" applyFill="0" applyBorder="0" applyAlignment="0"/>
    <xf numFmtId="44" fontId="151" fillId="0" borderId="0" applyFill="0" applyBorder="0" applyAlignment="0"/>
    <xf numFmtId="44" fontId="123" fillId="0" borderId="0" applyFill="0" applyBorder="0" applyAlignment="0"/>
    <xf numFmtId="207"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1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1" fontId="13" fillId="0" borderId="0" applyFill="0" applyBorder="0" applyAlignment="0"/>
    <xf numFmtId="0" fontId="209" fillId="0" borderId="71" applyNumberFormat="0" applyFill="0" applyAlignment="0" applyProtection="0"/>
    <xf numFmtId="0" fontId="209" fillId="0" borderId="71" applyNumberFormat="0" applyFill="0" applyAlignment="0" applyProtection="0"/>
    <xf numFmtId="0" fontId="210" fillId="0" borderId="72" applyNumberFormat="0" applyFill="0" applyAlignment="0" applyProtection="0"/>
    <xf numFmtId="0" fontId="209" fillId="0" borderId="71" applyNumberFormat="0" applyFill="0" applyAlignment="0" applyProtection="0"/>
    <xf numFmtId="0" fontId="211" fillId="0" borderId="72" applyNumberFormat="0" applyFill="0" applyAlignment="0" applyProtection="0">
      <alignment vertical="center"/>
    </xf>
    <xf numFmtId="0" fontId="58" fillId="0" borderId="53" applyNumberFormat="0" applyFill="0" applyAlignment="0" applyProtection="0"/>
    <xf numFmtId="0" fontId="212" fillId="0" borderId="53" applyNumberFormat="0" applyFill="0" applyAlignment="0" applyProtection="0"/>
    <xf numFmtId="0" fontId="211" fillId="0" borderId="72" applyNumberFormat="0" applyFill="0" applyAlignment="0" applyProtection="0">
      <alignment vertical="center"/>
    </xf>
    <xf numFmtId="0" fontId="58" fillId="0" borderId="53" applyNumberFormat="0" applyFill="0" applyAlignment="0" applyProtection="0"/>
    <xf numFmtId="0" fontId="58" fillId="0" borderId="53" applyNumberFormat="0" applyFill="0" applyAlignment="0" applyProtection="0"/>
    <xf numFmtId="199" fontId="13" fillId="81" borderId="0"/>
    <xf numFmtId="199" fontId="13" fillId="81" borderId="0"/>
    <xf numFmtId="199" fontId="13" fillId="81" borderId="0"/>
    <xf numFmtId="199" fontId="13" fillId="81" borderId="0"/>
    <xf numFmtId="189" fontId="13" fillId="0" borderId="0" applyFont="0" applyFill="0" applyBorder="0" applyAlignment="0" applyProtection="0"/>
    <xf numFmtId="183" fontId="13" fillId="0" borderId="0" applyFont="0" applyFill="0" applyBorder="0" applyAlignment="0" applyProtection="0"/>
    <xf numFmtId="0" fontId="213" fillId="0" borderId="8"/>
    <xf numFmtId="236" fontId="13" fillId="0" borderId="0" applyFont="0" applyFill="0" applyBorder="0" applyAlignment="0" applyProtection="0"/>
    <xf numFmtId="237" fontId="13" fillId="0" borderId="0" applyFont="0" applyFill="0" applyBorder="0" applyAlignment="0" applyProtection="0"/>
    <xf numFmtId="0" fontId="214" fillId="60" borderId="0" applyNumberFormat="0" applyBorder="0" applyAlignment="0" applyProtection="0"/>
    <xf numFmtId="0" fontId="214" fillId="60" borderId="0" applyNumberFormat="0" applyBorder="0" applyAlignment="0" applyProtection="0"/>
    <xf numFmtId="0" fontId="215" fillId="60" borderId="0" applyNumberFormat="0" applyBorder="0" applyAlignment="0" applyProtection="0"/>
    <xf numFmtId="0" fontId="214" fillId="60" borderId="0" applyNumberFormat="0" applyBorder="0" applyAlignment="0" applyProtection="0"/>
    <xf numFmtId="0" fontId="216" fillId="60" borderId="0" applyNumberFormat="0" applyBorder="0" applyAlignment="0" applyProtection="0">
      <alignment vertical="center"/>
    </xf>
    <xf numFmtId="0" fontId="54" fillId="9" borderId="0" applyNumberFormat="0" applyBorder="0" applyAlignment="0" applyProtection="0"/>
    <xf numFmtId="0" fontId="217" fillId="9" borderId="0" applyNumberFormat="0" applyBorder="0" applyAlignment="0" applyProtection="0"/>
    <xf numFmtId="0" fontId="216" fillId="60" borderId="0" applyNumberFormat="0" applyBorder="0" applyAlignment="0" applyProtection="0">
      <alignment vertical="center"/>
    </xf>
    <xf numFmtId="0" fontId="54" fillId="9" borderId="0" applyNumberFormat="0" applyBorder="0" applyAlignment="0" applyProtection="0"/>
    <xf numFmtId="0" fontId="54" fillId="9" borderId="0" applyNumberFormat="0" applyBorder="0" applyAlignment="0" applyProtection="0"/>
    <xf numFmtId="0" fontId="163" fillId="0" borderId="0"/>
    <xf numFmtId="0" fontId="163" fillId="0" borderId="0"/>
    <xf numFmtId="37" fontId="218" fillId="0" borderId="0"/>
    <xf numFmtId="49" fontId="17" fillId="0" borderId="0" applyNumberFormat="0" applyFont="0" applyFill="0" applyBorder="0" applyAlignment="0" applyProtection="0">
      <alignment horizontal="center"/>
      <protection locked="0"/>
    </xf>
    <xf numFmtId="49" fontId="17" fillId="0" borderId="0" applyNumberFormat="0" applyFont="0" applyFill="0" applyBorder="0" applyAlignment="0" applyProtection="0">
      <alignment horizontal="center"/>
      <protection locked="0"/>
    </xf>
    <xf numFmtId="0" fontId="219" fillId="0" borderId="0"/>
    <xf numFmtId="0" fontId="219" fillId="0" borderId="0"/>
    <xf numFmtId="0" fontId="220" fillId="0" borderId="0"/>
    <xf numFmtId="0" fontId="170" fillId="0" borderId="0"/>
    <xf numFmtId="0" fontId="170" fillId="0" borderId="0"/>
    <xf numFmtId="0" fontId="13" fillId="0" borderId="0" applyAlignment="0"/>
    <xf numFmtId="0" fontId="221" fillId="0" borderId="0"/>
    <xf numFmtId="0" fontId="219" fillId="0" borderId="0"/>
    <xf numFmtId="0" fontId="219" fillId="0" borderId="0"/>
    <xf numFmtId="0" fontId="135" fillId="0" borderId="0"/>
    <xf numFmtId="0" fontId="221" fillId="0" borderId="0"/>
    <xf numFmtId="0" fontId="219" fillId="0" borderId="0"/>
    <xf numFmtId="0" fontId="135" fillId="0" borderId="0"/>
    <xf numFmtId="0" fontId="219" fillId="0" borderId="0"/>
    <xf numFmtId="201" fontId="222" fillId="0" borderId="0"/>
    <xf numFmtId="201" fontId="223" fillId="0" borderId="0"/>
    <xf numFmtId="0" fontId="201" fillId="0" borderId="0"/>
    <xf numFmtId="201" fontId="223" fillId="0" borderId="0"/>
    <xf numFmtId="0" fontId="201"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xf numFmtId="0" fontId="2" fillId="0" borderId="0"/>
    <xf numFmtId="0" fontId="221"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xf numFmtId="0" fontId="2" fillId="0" borderId="0"/>
    <xf numFmtId="0" fontId="221"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1"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2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13" fillId="0" borderId="0"/>
    <xf numFmtId="0" fontId="13" fillId="0" borderId="0"/>
    <xf numFmtId="0" fontId="2" fillId="0" borderId="0"/>
    <xf numFmtId="0" fontId="13" fillId="0" borderId="0"/>
    <xf numFmtId="0" fontId="2" fillId="0" borderId="0"/>
    <xf numFmtId="0" fontId="2" fillId="0" borderId="0"/>
    <xf numFmtId="0" fontId="13" fillId="0" borderId="0"/>
    <xf numFmtId="0" fontId="2" fillId="0" borderId="0"/>
    <xf numFmtId="0" fontId="13" fillId="0" borderId="0"/>
    <xf numFmtId="0" fontId="13" fillId="0" borderId="0"/>
    <xf numFmtId="0" fontId="2" fillId="0" borderId="0"/>
    <xf numFmtId="0" fontId="13" fillId="0" borderId="0"/>
    <xf numFmtId="0" fontId="2" fillId="0" borderId="0"/>
    <xf numFmtId="0" fontId="2" fillId="0" borderId="0"/>
    <xf numFmtId="0" fontId="225" fillId="0" borderId="0"/>
    <xf numFmtId="0" fontId="13" fillId="0" borderId="0"/>
    <xf numFmtId="0" fontId="2" fillId="0" borderId="0"/>
    <xf numFmtId="0" fontId="2" fillId="0" borderId="0"/>
    <xf numFmtId="0" fontId="225"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130"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17" fillId="0" borderId="0"/>
    <xf numFmtId="0" fontId="224" fillId="0" borderId="0"/>
    <xf numFmtId="0" fontId="117" fillId="0" borderId="0"/>
    <xf numFmtId="0" fontId="2" fillId="0" borderId="0"/>
    <xf numFmtId="0" fontId="13" fillId="0" borderId="0"/>
    <xf numFmtId="0" fontId="2" fillId="0" borderId="0"/>
    <xf numFmtId="0" fontId="13" fillId="0" borderId="0"/>
    <xf numFmtId="0" fontId="2" fillId="0" borderId="0"/>
    <xf numFmtId="0" fontId="2" fillId="0" borderId="0"/>
    <xf numFmtId="0" fontId="122" fillId="0" borderId="0"/>
    <xf numFmtId="0" fontId="122" fillId="0" borderId="0"/>
    <xf numFmtId="0" fontId="122" fillId="0" borderId="0"/>
    <xf numFmtId="0" fontId="2" fillId="0" borderId="0"/>
    <xf numFmtId="0" fontId="122" fillId="0" borderId="0"/>
    <xf numFmtId="0" fontId="122" fillId="0" borderId="0"/>
    <xf numFmtId="0" fontId="122" fillId="0" borderId="0"/>
    <xf numFmtId="0" fontId="122" fillId="0" borderId="0"/>
    <xf numFmtId="0" fontId="2" fillId="0" borderId="0"/>
    <xf numFmtId="0" fontId="2" fillId="0" borderId="0"/>
    <xf numFmtId="0" fontId="2" fillId="0" borderId="0"/>
    <xf numFmtId="0" fontId="2" fillId="0" borderId="0"/>
    <xf numFmtId="0" fontId="122" fillId="0" borderId="0"/>
    <xf numFmtId="0" fontId="12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21"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135"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135" fillId="0" borderId="0"/>
    <xf numFmtId="0" fontId="129" fillId="0" borderId="0"/>
    <xf numFmtId="0" fontId="2" fillId="0" borderId="0"/>
    <xf numFmtId="0" fontId="2" fillId="0" borderId="0"/>
    <xf numFmtId="0" fontId="2" fillId="0" borderId="0"/>
    <xf numFmtId="0" fontId="13" fillId="0" borderId="0"/>
    <xf numFmtId="0" fontId="129" fillId="0" borderId="0"/>
    <xf numFmtId="0" fontId="2" fillId="0" borderId="0"/>
    <xf numFmtId="0" fontId="122" fillId="0" borderId="0"/>
    <xf numFmtId="0" fontId="122" fillId="0" borderId="0"/>
    <xf numFmtId="0" fontId="122" fillId="0" borderId="0"/>
    <xf numFmtId="0" fontId="13"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5"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 fillId="0" borderId="0"/>
    <xf numFmtId="0" fontId="225" fillId="0" borderId="0"/>
    <xf numFmtId="0" fontId="130" fillId="0" borderId="0"/>
    <xf numFmtId="0" fontId="130" fillId="0" borderId="0"/>
    <xf numFmtId="0" fontId="130" fillId="0" borderId="0"/>
    <xf numFmtId="0" fontId="130" fillId="0" borderId="0"/>
    <xf numFmtId="0" fontId="1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 fillId="0" borderId="0"/>
    <xf numFmtId="0" fontId="2" fillId="0" borderId="0"/>
    <xf numFmtId="0" fontId="130" fillId="0" borderId="0"/>
    <xf numFmtId="0" fontId="130" fillId="0" borderId="0"/>
    <xf numFmtId="0" fontId="130" fillId="0" borderId="0"/>
    <xf numFmtId="0" fontId="13" fillId="0" borderId="0"/>
    <xf numFmtId="0" fontId="130" fillId="0" borderId="0"/>
    <xf numFmtId="0" fontId="13" fillId="0" borderId="0"/>
    <xf numFmtId="0" fontId="225" fillId="0" borderId="0"/>
    <xf numFmtId="0" fontId="130" fillId="0" borderId="0"/>
    <xf numFmtId="0" fontId="130" fillId="0" borderId="0"/>
    <xf numFmtId="0" fontId="130" fillId="0" borderId="0"/>
    <xf numFmtId="0" fontId="130" fillId="0" borderId="0"/>
    <xf numFmtId="0" fontId="226" fillId="0" borderId="0"/>
    <xf numFmtId="0" fontId="130" fillId="0" borderId="0"/>
    <xf numFmtId="0" fontId="130" fillId="0" borderId="0"/>
    <xf numFmtId="0" fontId="130" fillId="0" borderId="0"/>
    <xf numFmtId="0" fontId="130" fillId="0" borderId="0"/>
    <xf numFmtId="0" fontId="13"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22" fillId="0" borderId="0"/>
    <xf numFmtId="0" fontId="122" fillId="0" borderId="0"/>
    <xf numFmtId="0" fontId="122"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2" fillId="0" borderId="0"/>
    <xf numFmtId="0" fontId="13" fillId="0" borderId="0"/>
    <xf numFmtId="0" fontId="13" fillId="0" borderId="0"/>
    <xf numFmtId="0" fontId="2" fillId="0" borderId="0"/>
    <xf numFmtId="0" fontId="13" fillId="0" borderId="0"/>
    <xf numFmtId="0" fontId="13" fillId="0" borderId="0"/>
    <xf numFmtId="0" fontId="2" fillId="0" borderId="0"/>
    <xf numFmtId="0" fontId="13" fillId="0" borderId="0"/>
    <xf numFmtId="0" fontId="122" fillId="0" borderId="0"/>
    <xf numFmtId="0" fontId="122"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2" fillId="0" borderId="0"/>
    <xf numFmtId="0" fontId="122" fillId="0" borderId="0"/>
    <xf numFmtId="0" fontId="1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2" fillId="0" borderId="0"/>
    <xf numFmtId="0" fontId="122" fillId="0" borderId="0"/>
    <xf numFmtId="0" fontId="1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13" fillId="0" borderId="0"/>
    <xf numFmtId="0" fontId="12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22" fillId="0" borderId="0"/>
    <xf numFmtId="0" fontId="2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22" fillId="0" borderId="0"/>
    <xf numFmtId="0" fontId="2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2" fillId="0" borderId="0"/>
    <xf numFmtId="0" fontId="2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22" fillId="0" borderId="0"/>
    <xf numFmtId="0" fontId="2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7" fillId="0" borderId="0"/>
    <xf numFmtId="0" fontId="13" fillId="0" borderId="0"/>
    <xf numFmtId="0" fontId="225" fillId="0" borderId="0"/>
    <xf numFmtId="0" fontId="227" fillId="0" borderId="0"/>
    <xf numFmtId="0" fontId="13" fillId="0" borderId="0"/>
    <xf numFmtId="0" fontId="13" fillId="0" borderId="0"/>
    <xf numFmtId="0" fontId="13" fillId="0" borderId="0"/>
    <xf numFmtId="0" fontId="122" fillId="0" borderId="0"/>
    <xf numFmtId="0" fontId="2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122" fillId="0" borderId="0"/>
    <xf numFmtId="0" fontId="122" fillId="0" borderId="0"/>
    <xf numFmtId="0" fontId="221" fillId="0" borderId="0"/>
    <xf numFmtId="0" fontId="2" fillId="0" borderId="0"/>
    <xf numFmtId="0" fontId="2" fillId="0" borderId="0"/>
    <xf numFmtId="0" fontId="2" fillId="0" borderId="0"/>
    <xf numFmtId="0" fontId="2" fillId="0" borderId="0"/>
    <xf numFmtId="0" fontId="2" fillId="0" borderId="0"/>
    <xf numFmtId="0" fontId="161" fillId="0" borderId="0"/>
    <xf numFmtId="0" fontId="161" fillId="0" borderId="0"/>
    <xf numFmtId="0" fontId="161" fillId="0" borderId="0"/>
    <xf numFmtId="0" fontId="161" fillId="0" borderId="0"/>
    <xf numFmtId="0" fontId="161" fillId="0" borderId="0"/>
    <xf numFmtId="0" fontId="122" fillId="0" borderId="0"/>
    <xf numFmtId="0" fontId="22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22" fillId="0" borderId="0"/>
    <xf numFmtId="0" fontId="22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22" fillId="0" borderId="0"/>
    <xf numFmtId="0" fontId="13"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29" fillId="0" borderId="0"/>
    <xf numFmtId="0" fontId="166" fillId="0" borderId="0"/>
    <xf numFmtId="0" fontId="166"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68" fillId="0" borderId="0"/>
    <xf numFmtId="0" fontId="135" fillId="0" borderId="0"/>
    <xf numFmtId="0" fontId="168" fillId="0" borderId="0"/>
    <xf numFmtId="0" fontId="2" fillId="0" borderId="0"/>
    <xf numFmtId="0" fontId="2" fillId="0" borderId="0"/>
    <xf numFmtId="0" fontId="1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28"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4" fillId="0" borderId="0"/>
    <xf numFmtId="0" fontId="2" fillId="0" borderId="0"/>
    <xf numFmtId="0" fontId="221"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1" fillId="0" borderId="0"/>
    <xf numFmtId="0" fontId="2" fillId="0" borderId="0"/>
    <xf numFmtId="0" fontId="2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 fillId="55" borderId="73" applyNumberFormat="0" applyFont="0" applyAlignment="0" applyProtection="0"/>
    <xf numFmtId="0" fontId="13" fillId="55" borderId="73" applyNumberFormat="0" applyFont="0" applyAlignment="0" applyProtection="0"/>
    <xf numFmtId="0" fontId="225" fillId="55" borderId="73" applyNumberFormat="0" applyFont="0" applyAlignment="0" applyProtection="0"/>
    <xf numFmtId="0" fontId="13" fillId="55" borderId="73"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21" fillId="55" borderId="73" applyNumberFormat="0" applyFont="0" applyAlignment="0" applyProtection="0">
      <alignment vertical="center"/>
    </xf>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9"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21" fillId="55" borderId="73" applyNumberFormat="0" applyFont="0" applyAlignment="0" applyProtection="0">
      <alignment vertical="center"/>
    </xf>
    <xf numFmtId="0" fontId="2" fillId="13" borderId="55" applyNumberFormat="0" applyFont="0" applyAlignment="0" applyProtection="0"/>
    <xf numFmtId="0" fontId="2" fillId="13" borderId="55" applyNumberFormat="0" applyFont="0" applyAlignment="0" applyProtection="0"/>
    <xf numFmtId="0" fontId="221" fillId="55" borderId="73" applyNumberFormat="0" applyFont="0" applyAlignment="0" applyProtection="0">
      <alignment vertical="center"/>
    </xf>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130"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0" fontId="2" fillId="13" borderId="55" applyNumberFormat="0" applyFont="0" applyAlignment="0" applyProtection="0"/>
    <xf numFmtId="40" fontId="122" fillId="0" borderId="0" applyFont="0" applyFill="0" applyBorder="0" applyAlignment="0" applyProtection="0"/>
    <xf numFmtId="38" fontId="122"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30" fillId="73" borderId="74" applyNumberFormat="0" applyAlignment="0" applyProtection="0"/>
    <xf numFmtId="0" fontId="230" fillId="73" borderId="74" applyNumberFormat="0" applyAlignment="0" applyProtection="0"/>
    <xf numFmtId="0" fontId="230" fillId="75" borderId="74" applyNumberFormat="0" applyAlignment="0" applyProtection="0"/>
    <xf numFmtId="0" fontId="230" fillId="73" borderId="74" applyNumberFormat="0" applyAlignment="0" applyProtection="0"/>
    <xf numFmtId="0" fontId="231" fillId="75" borderId="74" applyNumberFormat="0" applyAlignment="0" applyProtection="0">
      <alignment vertical="center"/>
    </xf>
    <xf numFmtId="0" fontId="56" fillId="11" borderId="52" applyNumberFormat="0" applyAlignment="0" applyProtection="0"/>
    <xf numFmtId="0" fontId="232" fillId="11" borderId="52" applyNumberFormat="0" applyAlignment="0" applyProtection="0"/>
    <xf numFmtId="0" fontId="231" fillId="75" borderId="74" applyNumberFormat="0" applyAlignment="0" applyProtection="0">
      <alignment vertical="center"/>
    </xf>
    <xf numFmtId="0" fontId="56" fillId="11" borderId="52" applyNumberFormat="0" applyAlignment="0" applyProtection="0"/>
    <xf numFmtId="0" fontId="56" fillId="11" borderId="52" applyNumberFormat="0" applyAlignment="0" applyProtection="0"/>
    <xf numFmtId="14" fontId="142" fillId="0" borderId="0">
      <alignment horizontal="center" wrapText="1"/>
      <protection locked="0"/>
    </xf>
    <xf numFmtId="202" fontId="13" fillId="0" borderId="0" applyFont="0" applyFill="0" applyBorder="0" applyAlignment="0" applyProtection="0"/>
    <xf numFmtId="202"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4"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9" fontId="122" fillId="0" borderId="0" applyFont="0" applyFill="0" applyBorder="0" applyAlignment="0" applyProtection="0"/>
    <xf numFmtId="24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44" fontId="151" fillId="0" borderId="0" applyFill="0" applyBorder="0" applyAlignment="0"/>
    <xf numFmtId="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0" fontId="151" fillId="0" borderId="0" applyFill="0" applyBorder="0" applyAlignment="0"/>
    <xf numFmtId="201" fontId="13" fillId="0" borderId="0" applyFill="0" applyBorder="0" applyAlignment="0"/>
    <xf numFmtId="44" fontId="151" fillId="0" borderId="0" applyFill="0" applyBorder="0" applyAlignment="0"/>
    <xf numFmtId="207"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8" fontId="13" fillId="0" borderId="0" applyFill="0" applyBorder="0" applyAlignment="0"/>
    <xf numFmtId="209" fontId="151" fillId="0" borderId="0" applyFill="0" applyBorder="0" applyAlignment="0"/>
    <xf numFmtId="210"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199" fontId="13" fillId="0" borderId="0" applyFill="0" applyBorder="0" applyAlignment="0"/>
    <xf numFmtId="200" fontId="151" fillId="0" borderId="0" applyFill="0" applyBorder="0" applyAlignment="0"/>
    <xf numFmtId="201" fontId="13" fillId="0" borderId="0" applyFill="0" applyBorder="0" applyAlignment="0"/>
    <xf numFmtId="241" fontId="142" fillId="0" borderId="0" applyFill="0" applyBorder="0" applyAlignment="0" applyProtection="0"/>
    <xf numFmtId="0" fontId="233" fillId="0" borderId="0" applyNumberFormat="0" applyFill="0" applyBorder="0" applyAlignment="0" applyProtection="0"/>
    <xf numFmtId="194" fontId="13" fillId="0" borderId="0"/>
    <xf numFmtId="194" fontId="13" fillId="0" borderId="0"/>
    <xf numFmtId="194" fontId="13" fillId="0" borderId="0"/>
    <xf numFmtId="194" fontId="13" fillId="0" borderId="0"/>
    <xf numFmtId="0" fontId="227" fillId="0" borderId="0"/>
    <xf numFmtId="9" fontId="122" fillId="0" borderId="0" applyFont="0" applyFill="0" applyBorder="0" applyAlignment="0" applyProtection="0"/>
    <xf numFmtId="0" fontId="122" fillId="0" borderId="0" applyNumberFormat="0" applyFont="0" applyFill="0" applyBorder="0" applyAlignment="0" applyProtection="0">
      <alignment horizontal="left"/>
    </xf>
    <xf numFmtId="15" fontId="122" fillId="0" borderId="0" applyFont="0" applyFill="0" applyBorder="0" applyAlignment="0" applyProtection="0"/>
    <xf numFmtId="4" fontId="122" fillId="0" borderId="0" applyFont="0" applyFill="0" applyBorder="0" applyAlignment="0" applyProtection="0"/>
    <xf numFmtId="0" fontId="149" fillId="0" borderId="8">
      <alignment horizontal="center"/>
    </xf>
    <xf numFmtId="0" fontId="149" fillId="0" borderId="8">
      <alignment horizontal="center"/>
    </xf>
    <xf numFmtId="3" fontId="122" fillId="0" borderId="0" applyFont="0" applyFill="0" applyBorder="0" applyAlignment="0" applyProtection="0"/>
    <xf numFmtId="0" fontId="122" fillId="82" borderId="0" applyNumberFormat="0" applyFont="0" applyBorder="0" applyAlignment="0" applyProtection="0"/>
    <xf numFmtId="183" fontId="201" fillId="0" borderId="0" applyFont="0" applyFill="0" applyBorder="0" applyAlignment="0" applyProtection="0"/>
    <xf numFmtId="183" fontId="201" fillId="0" borderId="0" applyFont="0" applyFill="0" applyBorder="0" applyAlignment="0" applyProtection="0"/>
    <xf numFmtId="183" fontId="202" fillId="0" borderId="0" applyFont="0" applyFill="0" applyBorder="0" applyAlignment="0" applyProtection="0"/>
    <xf numFmtId="183" fontId="202" fillId="0" borderId="0" applyFont="0" applyFill="0" applyBorder="0" applyAlignment="0" applyProtection="0"/>
    <xf numFmtId="0" fontId="234" fillId="83" borderId="0" applyNumberFormat="0" applyFont="0" applyBorder="0" applyAlignment="0">
      <alignment horizontal="center"/>
    </xf>
    <xf numFmtId="242" fontId="145" fillId="0" borderId="0" applyNumberFormat="0" applyFill="0" applyBorder="0" applyAlignment="0" applyProtection="0">
      <alignment horizontal="left"/>
    </xf>
    <xf numFmtId="234" fontId="235" fillId="0" borderId="0" applyFont="0" applyFill="0" applyBorder="0" applyAlignment="0" applyProtection="0"/>
    <xf numFmtId="235" fontId="235" fillId="0" borderId="0" applyFont="0" applyFill="0" applyBorder="0" applyAlignment="0" applyProtection="0"/>
    <xf numFmtId="235" fontId="235" fillId="0" borderId="0" applyFont="0" applyFill="0" applyBorder="0" applyAlignment="0" applyProtection="0"/>
    <xf numFmtId="234" fontId="235" fillId="0" borderId="0" applyFont="0" applyFill="0" applyBorder="0" applyAlignment="0" applyProtection="0"/>
    <xf numFmtId="235" fontId="235" fillId="0" borderId="0" applyFont="0" applyFill="0" applyBorder="0" applyAlignment="0" applyProtection="0"/>
    <xf numFmtId="235" fontId="236" fillId="0" borderId="0" applyFont="0" applyFill="0" applyBorder="0" applyAlignment="0" applyProtection="0"/>
    <xf numFmtId="234" fontId="235" fillId="0" borderId="0" applyFont="0" applyFill="0" applyBorder="0" applyAlignment="0" applyProtection="0"/>
    <xf numFmtId="0" fontId="234" fillId="1" borderId="12" applyNumberFormat="0" applyFont="0" applyAlignment="0">
      <alignment horizontal="center"/>
    </xf>
    <xf numFmtId="0" fontId="171" fillId="0" borderId="0" applyNumberFormat="0" applyFill="0" applyBorder="0" applyAlignment="0">
      <alignment horizontal="center"/>
    </xf>
    <xf numFmtId="0" fontId="171" fillId="0" borderId="0" applyNumberFormat="0" applyFill="0" applyBorder="0" applyAlignment="0">
      <alignment horizontal="center"/>
    </xf>
    <xf numFmtId="0" fontId="237" fillId="0" borderId="11" applyProtection="0">
      <alignment horizontal="centerContinuous"/>
    </xf>
    <xf numFmtId="0" fontId="71" fillId="0" borderId="0"/>
    <xf numFmtId="0" fontId="123" fillId="0" borderId="0"/>
    <xf numFmtId="0" fontId="13" fillId="0" borderId="0"/>
    <xf numFmtId="0" fontId="13" fillId="0" borderId="0"/>
    <xf numFmtId="0" fontId="17" fillId="3" borderId="7" applyNumberFormat="0" applyProtection="0">
      <alignment horizontal="center" vertical="top"/>
    </xf>
    <xf numFmtId="0" fontId="17" fillId="84" borderId="7" applyNumberFormat="0" applyProtection="0">
      <alignment horizontal="center" vertical="top"/>
    </xf>
    <xf numFmtId="0" fontId="74" fillId="3" borderId="7" applyNumberFormat="0" applyProtection="0">
      <alignment horizontal="centerContinuous"/>
    </xf>
    <xf numFmtId="0" fontId="238" fillId="3" borderId="7" applyNumberFormat="0" applyProtection="0">
      <alignment horizontal="centerContinuous"/>
    </xf>
    <xf numFmtId="0" fontId="238" fillId="85" borderId="7" applyNumberFormat="0" applyProtection="0">
      <alignment horizontal="center"/>
    </xf>
    <xf numFmtId="0" fontId="13" fillId="0" borderId="0"/>
    <xf numFmtId="0" fontId="238" fillId="3" borderId="0" applyNumberFormat="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213" fillId="0" borderId="0"/>
    <xf numFmtId="40" fontId="13" fillId="0" borderId="0" applyBorder="0">
      <alignment horizontal="right"/>
    </xf>
    <xf numFmtId="40" fontId="13" fillId="0" borderId="0" applyBorder="0">
      <alignment horizontal="right"/>
    </xf>
    <xf numFmtId="40" fontId="13" fillId="0" borderId="0" applyBorder="0">
      <alignment horizontal="right"/>
    </xf>
    <xf numFmtId="40" fontId="13" fillId="0" borderId="0" applyBorder="0">
      <alignment horizontal="right"/>
    </xf>
    <xf numFmtId="40" fontId="239" fillId="0" borderId="0" applyBorder="0">
      <alignment horizontal="right"/>
    </xf>
    <xf numFmtId="0" fontId="240" fillId="0" borderId="0"/>
    <xf numFmtId="49" fontId="117" fillId="0" borderId="0" applyFill="0" applyBorder="0" applyAlignment="0"/>
    <xf numFmtId="243" fontId="13" fillId="0" borderId="0" applyFill="0" applyBorder="0" applyAlignment="0"/>
    <xf numFmtId="243" fontId="13" fillId="0" borderId="0" applyFill="0" applyBorder="0" applyAlignment="0"/>
    <xf numFmtId="244" fontId="13" fillId="0" borderId="0" applyFill="0" applyBorder="0" applyAlignment="0"/>
    <xf numFmtId="243" fontId="13" fillId="0" borderId="0" applyFill="0" applyBorder="0" applyAlignment="0"/>
    <xf numFmtId="243" fontId="13" fillId="0" borderId="0" applyFill="0" applyBorder="0" applyAlignment="0"/>
    <xf numFmtId="244" fontId="13" fillId="0" borderId="0" applyFill="0" applyBorder="0" applyAlignment="0"/>
    <xf numFmtId="0" fontId="13" fillId="0" borderId="0" applyFill="0" applyBorder="0" applyAlignment="0"/>
    <xf numFmtId="245" fontId="13" fillId="0" borderId="0" applyFill="0" applyBorder="0" applyAlignment="0"/>
    <xf numFmtId="245" fontId="13" fillId="0" borderId="0" applyFill="0" applyBorder="0" applyAlignment="0"/>
    <xf numFmtId="246" fontId="13" fillId="0" borderId="0" applyFill="0" applyBorder="0" applyAlignment="0"/>
    <xf numFmtId="245" fontId="13" fillId="0" borderId="0" applyFill="0" applyBorder="0" applyAlignment="0"/>
    <xf numFmtId="245" fontId="13" fillId="0" borderId="0" applyFill="0" applyBorder="0" applyAlignment="0"/>
    <xf numFmtId="246" fontId="13" fillId="0" borderId="0" applyFill="0" applyBorder="0" applyAlignment="0"/>
    <xf numFmtId="247" fontId="13" fillId="0" borderId="0" applyFill="0" applyBorder="0" applyAlignment="0"/>
    <xf numFmtId="0" fontId="241" fillId="0" borderId="0">
      <alignment horizontal="centerContinuous" wrapText="1"/>
    </xf>
    <xf numFmtId="0" fontId="13" fillId="0" borderId="0"/>
    <xf numFmtId="0" fontId="13"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2" fillId="0" borderId="0" applyNumberFormat="0" applyFill="0" applyBorder="0" applyAlignment="0" applyProtection="0"/>
    <xf numFmtId="0" fontId="244" fillId="0" borderId="0" applyNumberFormat="0" applyFill="0" applyBorder="0" applyAlignment="0" applyProtection="0">
      <alignment vertical="center"/>
    </xf>
    <xf numFmtId="0" fontId="48" fillId="0" borderId="0" applyNumberFormat="0" applyFill="0" applyBorder="0" applyAlignment="0" applyProtection="0"/>
    <xf numFmtId="0" fontId="245" fillId="0" borderId="0" applyNumberFormat="0" applyFill="0" applyBorder="0" applyAlignment="0" applyProtection="0"/>
    <xf numFmtId="0" fontId="244" fillId="0" borderId="0" applyNumberFormat="0" applyFill="0" applyBorder="0" applyAlignment="0" applyProtection="0">
      <alignment vertical="center"/>
    </xf>
    <xf numFmtId="0" fontId="48" fillId="0" borderId="0" applyNumberFormat="0" applyFill="0" applyBorder="0" applyAlignment="0" applyProtection="0"/>
    <xf numFmtId="0" fontId="13" fillId="0" borderId="75">
      <protection locked="0"/>
    </xf>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246" fillId="0" borderId="77" applyNumberFormat="0" applyFill="0" applyAlignment="0" applyProtection="0"/>
    <xf numFmtId="0" fontId="13" fillId="0" borderId="75">
      <protection locked="0"/>
    </xf>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6" applyNumberFormat="0" applyFont="0" applyFill="0" applyAlignment="0" applyProtection="0"/>
    <xf numFmtId="0" fontId="13" fillId="0" borderId="75">
      <protection locked="0"/>
    </xf>
    <xf numFmtId="0" fontId="247" fillId="0" borderId="77" applyNumberFormat="0" applyFill="0" applyAlignment="0" applyProtection="0">
      <alignment vertical="center"/>
    </xf>
    <xf numFmtId="0" fontId="13" fillId="0" borderId="75">
      <protection locked="0"/>
    </xf>
    <xf numFmtId="0" fontId="62" fillId="0" borderId="56" applyNumberFormat="0" applyFill="0" applyAlignment="0" applyProtection="0"/>
    <xf numFmtId="0" fontId="248" fillId="0" borderId="56" applyNumberFormat="0" applyFill="0" applyAlignment="0" applyProtection="0"/>
    <xf numFmtId="0" fontId="247" fillId="0" borderId="77" applyNumberFormat="0" applyFill="0" applyAlignment="0" applyProtection="0">
      <alignment vertical="center"/>
    </xf>
    <xf numFmtId="0" fontId="62" fillId="0" borderId="56" applyNumberFormat="0" applyFill="0" applyAlignment="0" applyProtection="0"/>
    <xf numFmtId="0" fontId="62" fillId="0" borderId="56" applyNumberFormat="0" applyFill="0" applyAlignment="0" applyProtection="0"/>
    <xf numFmtId="38" fontId="122" fillId="0" borderId="0" applyFont="0" applyFill="0" applyBorder="0" applyAlignment="0" applyProtection="0"/>
    <xf numFmtId="40" fontId="122" fillId="0" borderId="0" applyFont="0" applyFill="0" applyBorder="0" applyAlignment="0" applyProtection="0"/>
    <xf numFmtId="248" fontId="122" fillId="0" borderId="0" applyFont="0" applyFill="0" applyBorder="0" applyAlignment="0" applyProtection="0"/>
    <xf numFmtId="249" fontId="122" fillId="0" borderId="0" applyFont="0" applyFill="0" applyBorder="0" applyAlignment="0" applyProtection="0"/>
    <xf numFmtId="250" fontId="13" fillId="0" borderId="16" applyNumberFormat="0" applyBorder="0" applyAlignment="0">
      <alignment horizontal="center"/>
    </xf>
    <xf numFmtId="37" fontId="17" fillId="48" borderId="0" applyNumberFormat="0" applyBorder="0" applyAlignment="0" applyProtection="0"/>
    <xf numFmtId="37" fontId="17" fillId="0" borderId="0"/>
    <xf numFmtId="37" fontId="17" fillId="0" borderId="0"/>
    <xf numFmtId="3" fontId="249" fillId="0" borderId="69" applyProtection="0"/>
    <xf numFmtId="0" fontId="250" fillId="0" borderId="0">
      <alignment vertical="top"/>
    </xf>
    <xf numFmtId="251" fontId="122" fillId="0" borderId="0" applyFont="0" applyFill="0" applyBorder="0" applyAlignment="0" applyProtection="0"/>
    <xf numFmtId="252" fontId="13" fillId="0" borderId="0" applyFont="0" applyFill="0" applyBorder="0" applyAlignment="0" applyProtection="0"/>
    <xf numFmtId="253"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alignment vertical="center"/>
    </xf>
    <xf numFmtId="0" fontId="60" fillId="0" borderId="0" applyNumberFormat="0" applyFill="0" applyBorder="0" applyAlignment="0" applyProtection="0"/>
    <xf numFmtId="0" fontId="251" fillId="0" borderId="0" applyNumberFormat="0" applyFill="0" applyBorder="0" applyAlignment="0" applyProtection="0"/>
    <xf numFmtId="0" fontId="211" fillId="0" borderId="0" applyNumberFormat="0" applyFill="0" applyBorder="0" applyAlignment="0" applyProtection="0">
      <alignment vertical="center"/>
    </xf>
    <xf numFmtId="0" fontId="60" fillId="0" borderId="0" applyNumberFormat="0" applyFill="0" applyBorder="0" applyAlignment="0" applyProtection="0"/>
    <xf numFmtId="0" fontId="60" fillId="0" borderId="0" applyNumberFormat="0" applyFill="0" applyBorder="0" applyAlignment="0" applyProtection="0"/>
    <xf numFmtId="231" fontId="201" fillId="0" borderId="0" applyFont="0" applyFill="0" applyBorder="0" applyAlignment="0" applyProtection="0"/>
    <xf numFmtId="232" fontId="201" fillId="0" borderId="0" applyFont="0" applyFill="0" applyBorder="0" applyAlignment="0" applyProtection="0"/>
    <xf numFmtId="232" fontId="202" fillId="0" borderId="0" applyFont="0" applyFill="0" applyBorder="0" applyAlignment="0" applyProtection="0"/>
    <xf numFmtId="232" fontId="201" fillId="0" borderId="0" applyFont="0" applyFill="0" applyBorder="0" applyAlignment="0" applyProtection="0"/>
    <xf numFmtId="231" fontId="201" fillId="0" borderId="0" applyFont="0" applyFill="0" applyBorder="0" applyAlignment="0" applyProtection="0"/>
    <xf numFmtId="232" fontId="201" fillId="0" borderId="0" applyFont="0" applyFill="0" applyBorder="0" applyAlignment="0" applyProtection="0"/>
    <xf numFmtId="232" fontId="202" fillId="0" borderId="0" applyFont="0" applyFill="0" applyBorder="0" applyAlignment="0" applyProtection="0"/>
    <xf numFmtId="231" fontId="201" fillId="0" borderId="0" applyFont="0" applyFill="0" applyBorder="0" applyAlignment="0" applyProtection="0"/>
    <xf numFmtId="0" fontId="252"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40" fontId="254" fillId="0" borderId="0" applyFont="0" applyFill="0" applyBorder="0" applyAlignment="0" applyProtection="0"/>
    <xf numFmtId="38" fontId="254" fillId="0" borderId="0" applyFont="0" applyFill="0" applyBorder="0" applyAlignment="0" applyProtection="0"/>
    <xf numFmtId="0" fontId="254" fillId="0" borderId="0" applyFont="0" applyFill="0" applyBorder="0" applyAlignment="0" applyProtection="0"/>
    <xf numFmtId="0" fontId="254" fillId="0" borderId="0" applyFont="0" applyFill="0" applyBorder="0" applyAlignment="0" applyProtection="0"/>
    <xf numFmtId="9" fontId="255" fillId="0" borderId="0" applyFont="0" applyFill="0" applyBorder="0" applyAlignment="0" applyProtection="0"/>
    <xf numFmtId="0" fontId="256" fillId="0" borderId="0"/>
    <xf numFmtId="234" fontId="135" fillId="0" borderId="0" applyFont="0" applyFill="0" applyBorder="0" applyAlignment="0" applyProtection="0"/>
    <xf numFmtId="180" fontId="257" fillId="0" borderId="0" applyFont="0" applyFill="0" applyBorder="0" applyAlignment="0" applyProtection="0"/>
    <xf numFmtId="0" fontId="201" fillId="0" borderId="0" applyFont="0" applyFill="0" applyBorder="0" applyAlignment="0" applyProtection="0"/>
    <xf numFmtId="183" fontId="235" fillId="0" borderId="0" applyFont="0" applyFill="0" applyBorder="0" applyAlignment="0" applyProtection="0"/>
    <xf numFmtId="183" fontId="236" fillId="0" borderId="0" applyFont="0" applyFill="0" applyBorder="0" applyAlignment="0" applyProtection="0"/>
    <xf numFmtId="0" fontId="201" fillId="0" borderId="0" applyFont="0" applyFill="0" applyBorder="0" applyAlignment="0" applyProtection="0"/>
    <xf numFmtId="0" fontId="202" fillId="0" borderId="0" applyFont="0" applyFill="0" applyBorder="0" applyAlignment="0" applyProtection="0"/>
    <xf numFmtId="256" fontId="202" fillId="0" borderId="0" applyFont="0" applyFill="0" applyBorder="0" applyAlignment="0" applyProtection="0"/>
    <xf numFmtId="0" fontId="258" fillId="0" borderId="0"/>
    <xf numFmtId="0" fontId="13" fillId="0" borderId="0"/>
    <xf numFmtId="189" fontId="259" fillId="0" borderId="0" applyFont="0" applyFill="0" applyBorder="0" applyAlignment="0" applyProtection="0"/>
    <xf numFmtId="183" fontId="25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00" fillId="0" borderId="0"/>
    <xf numFmtId="0" fontId="259" fillId="0" borderId="0"/>
    <xf numFmtId="40" fontId="66" fillId="0" borderId="0" applyFont="0" applyFill="0" applyBorder="0" applyAlignment="0" applyProtection="0"/>
    <xf numFmtId="38" fontId="66" fillId="0" borderId="0" applyFont="0" applyFill="0" applyBorder="0" applyAlignment="0" applyProtection="0"/>
    <xf numFmtId="0" fontId="2"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257" fontId="259" fillId="0" borderId="0" applyFont="0" applyFill="0" applyBorder="0" applyAlignment="0" applyProtection="0"/>
    <xf numFmtId="258" fontId="259" fillId="0" borderId="0" applyFont="0" applyFill="0" applyBorder="0" applyAlignment="0" applyProtection="0"/>
    <xf numFmtId="0" fontId="224" fillId="0" borderId="0"/>
    <xf numFmtId="0" fontId="13" fillId="0" borderId="0"/>
    <xf numFmtId="0" fontId="1" fillId="0" borderId="0"/>
  </cellStyleXfs>
  <cellXfs count="1689">
    <xf numFmtId="0" fontId="0" fillId="0" borderId="0" xfId="0"/>
    <xf numFmtId="0" fontId="0" fillId="0" borderId="0" xfId="0" applyAlignment="1">
      <alignment horizontal="left"/>
    </xf>
    <xf numFmtId="0" fontId="0" fillId="0" borderId="0" xfId="0" applyAlignment="1">
      <alignment horizontal="center"/>
    </xf>
    <xf numFmtId="164" fontId="22" fillId="0" borderId="0" xfId="0" applyNumberFormat="1" applyFont="1" applyAlignment="1">
      <alignment horizontal="center"/>
    </xf>
    <xf numFmtId="0" fontId="24" fillId="0" borderId="0" xfId="176" applyFont="1"/>
    <xf numFmtId="0" fontId="24" fillId="0" borderId="0" xfId="176" applyFont="1" applyAlignment="1">
      <alignment horizontal="left"/>
    </xf>
    <xf numFmtId="0" fontId="22" fillId="0" borderId="0" xfId="176" applyFont="1" applyAlignment="1">
      <alignment horizontal="left" indent="3"/>
    </xf>
    <xf numFmtId="0" fontId="25" fillId="0" borderId="0" xfId="0" applyNumberFormat="1" applyFont="1" applyBorder="1" applyAlignment="1">
      <alignment horizontal="left"/>
    </xf>
    <xf numFmtId="0" fontId="25" fillId="0" borderId="0" xfId="0" applyNumberFormat="1" applyFont="1" applyBorder="1" applyAlignment="1">
      <alignment horizontal="center"/>
    </xf>
    <xf numFmtId="2" fontId="25" fillId="0" borderId="0" xfId="0" applyNumberFormat="1" applyFont="1" applyBorder="1" applyAlignment="1">
      <alignment horizontal="center"/>
    </xf>
    <xf numFmtId="0" fontId="25" fillId="0" borderId="0" xfId="0" applyNumberFormat="1" applyFont="1" applyBorder="1" applyAlignment="1"/>
    <xf numFmtId="164" fontId="25" fillId="0" borderId="0" xfId="0" applyNumberFormat="1" applyFont="1" applyFill="1" applyBorder="1" applyAlignment="1">
      <alignment horizontal="center"/>
    </xf>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2" fontId="26" fillId="0" borderId="0" xfId="180" applyNumberFormat="1" applyFont="1" applyFill="1" applyBorder="1" applyAlignment="1">
      <alignment horizontal="center" wrapText="1"/>
    </xf>
    <xf numFmtId="0" fontId="26" fillId="0" borderId="0" xfId="180" applyFont="1" applyFill="1" applyBorder="1" applyAlignment="1">
      <alignment wrapText="1"/>
    </xf>
    <xf numFmtId="0" fontId="26" fillId="0" borderId="0" xfId="0" applyNumberFormat="1" applyFont="1" applyFill="1" applyBorder="1" applyAlignment="1">
      <alignment horizontal="center" wrapText="1"/>
    </xf>
    <xf numFmtId="0" fontId="26" fillId="0" borderId="0" xfId="0" applyNumberFormat="1" applyFont="1" applyFill="1" applyBorder="1" applyAlignment="1">
      <alignment horizontal="left" wrapText="1"/>
    </xf>
    <xf numFmtId="166" fontId="25" fillId="0" borderId="0" xfId="179" applyNumberFormat="1" applyFont="1" applyFill="1" applyBorder="1" applyAlignment="1" applyProtection="1">
      <alignment horizontal="center" wrapText="1"/>
      <protection locked="0"/>
    </xf>
    <xf numFmtId="166" fontId="26" fillId="0" borderId="0" xfId="179" applyNumberFormat="1" applyFont="1" applyFill="1" applyBorder="1" applyAlignment="1" applyProtection="1">
      <alignment horizontal="center"/>
      <protection locked="0"/>
    </xf>
    <xf numFmtId="2" fontId="26" fillId="0" borderId="0" xfId="180" applyNumberFormat="1" applyFont="1" applyFill="1" applyBorder="1" applyAlignment="1">
      <alignment horizontal="center"/>
    </xf>
    <xf numFmtId="0" fontId="26" fillId="0" borderId="0" xfId="180" applyFont="1" applyFill="1" applyBorder="1" applyAlignment="1"/>
    <xf numFmtId="0" fontId="25" fillId="0" borderId="0" xfId="0" applyNumberFormat="1" applyFont="1" applyFill="1" applyBorder="1" applyAlignment="1">
      <alignment horizontal="center"/>
    </xf>
    <xf numFmtId="0" fontId="25" fillId="0" borderId="0" xfId="0" applyNumberFormat="1" applyFont="1" applyFill="1" applyBorder="1" applyAlignment="1">
      <alignment horizontal="left"/>
    </xf>
    <xf numFmtId="166" fontId="25" fillId="0" borderId="0" xfId="179" applyNumberFormat="1" applyFont="1" applyFill="1" applyBorder="1" applyAlignment="1" applyProtection="1">
      <alignment horizontal="center"/>
      <protection locked="0"/>
    </xf>
    <xf numFmtId="14" fontId="25" fillId="0" borderId="0" xfId="179" applyNumberFormat="1" applyFont="1" applyFill="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0" xfId="0" applyFont="1" applyBorder="1" applyAlignment="1" applyProtection="1">
      <alignment horizontal="left"/>
      <protection locked="0"/>
    </xf>
    <xf numFmtId="164" fontId="25" fillId="0" borderId="0" xfId="87" applyNumberFormat="1" applyFont="1" applyFill="1" applyBorder="1" applyAlignment="1" applyProtection="1">
      <alignment horizontal="center"/>
      <protection locked="0"/>
    </xf>
    <xf numFmtId="0" fontId="26" fillId="0" borderId="0" xfId="179" applyFont="1" applyFill="1" applyBorder="1" applyAlignment="1">
      <alignment horizontal="center" wrapText="1"/>
    </xf>
    <xf numFmtId="167" fontId="26" fillId="0" borderId="0" xfId="179" applyNumberFormat="1" applyFont="1" applyFill="1" applyBorder="1" applyAlignment="1" applyProtection="1">
      <alignment horizontal="center" wrapText="1"/>
      <protection locked="0"/>
    </xf>
    <xf numFmtId="164" fontId="26" fillId="0" borderId="0" xfId="179" applyNumberFormat="1" applyFont="1" applyFill="1" applyBorder="1" applyAlignment="1" applyProtection="1">
      <alignment horizontal="center" wrapText="1"/>
      <protection locked="0"/>
    </xf>
    <xf numFmtId="169" fontId="26" fillId="0" borderId="0" xfId="179" applyNumberFormat="1" applyFont="1" applyFill="1" applyBorder="1" applyAlignment="1" applyProtection="1">
      <alignment horizontal="center" wrapText="1"/>
      <protection locked="0"/>
    </xf>
    <xf numFmtId="49" fontId="26" fillId="0" borderId="0" xfId="179" applyNumberFormat="1" applyFont="1" applyFill="1" applyBorder="1" applyAlignment="1" applyProtection="1">
      <alignment horizontal="center" wrapText="1"/>
      <protection locked="0"/>
    </xf>
    <xf numFmtId="1" fontId="26" fillId="0" borderId="0" xfId="179" applyNumberFormat="1" applyFont="1" applyFill="1" applyBorder="1" applyAlignment="1" applyProtection="1">
      <alignment horizontal="center" wrapText="1"/>
      <protection locked="0"/>
    </xf>
    <xf numFmtId="0" fontId="26" fillId="0" borderId="0" xfId="179" applyFont="1" applyFill="1" applyBorder="1" applyAlignment="1" applyProtection="1">
      <alignment horizontal="center" wrapText="1"/>
      <protection locked="0"/>
    </xf>
    <xf numFmtId="171" fontId="26" fillId="0" borderId="0" xfId="179" applyNumberFormat="1" applyFont="1" applyFill="1" applyBorder="1" applyAlignment="1" applyProtection="1">
      <alignment horizontal="center" wrapText="1"/>
      <protection locked="0"/>
    </xf>
    <xf numFmtId="2" fontId="26" fillId="0" borderId="0" xfId="179" applyNumberFormat="1" applyFont="1" applyFill="1" applyBorder="1" applyAlignment="1" applyProtection="1">
      <alignment horizontal="center" wrapText="1"/>
      <protection locked="0"/>
    </xf>
    <xf numFmtId="168" fontId="26" fillId="0" borderId="0" xfId="179" applyNumberFormat="1" applyFont="1" applyFill="1" applyBorder="1" applyAlignment="1" applyProtection="1">
      <alignment horizontal="center" wrapText="1"/>
      <protection locked="0"/>
    </xf>
    <xf numFmtId="168" fontId="26" fillId="0" borderId="0" xfId="179" applyNumberFormat="1" applyFont="1" applyFill="1" applyBorder="1" applyAlignment="1">
      <alignment horizontal="center" wrapText="1"/>
    </xf>
    <xf numFmtId="170" fontId="26" fillId="0" borderId="0" xfId="179" applyNumberFormat="1" applyFont="1" applyFill="1" applyBorder="1" applyAlignment="1" applyProtection="1">
      <alignment horizontal="center" wrapText="1"/>
      <protection locked="0"/>
    </xf>
    <xf numFmtId="49" fontId="26" fillId="0" borderId="0" xfId="179" applyNumberFormat="1" applyFont="1" applyFill="1" applyBorder="1" applyAlignment="1" applyProtection="1">
      <alignment horizontal="left" wrapText="1"/>
      <protection locked="0"/>
    </xf>
    <xf numFmtId="0" fontId="26" fillId="0" borderId="0" xfId="702" applyFont="1" applyFill="1" applyBorder="1" applyAlignment="1">
      <alignment horizontal="center" wrapText="1"/>
    </xf>
    <xf numFmtId="49" fontId="26" fillId="0" borderId="0" xfId="702" applyNumberFormat="1" applyFont="1" applyFill="1" applyBorder="1" applyAlignment="1">
      <alignment horizontal="center" wrapText="1"/>
    </xf>
    <xf numFmtId="0" fontId="25" fillId="0" borderId="0" xfId="2" applyFont="1" applyFill="1"/>
    <xf numFmtId="0" fontId="25" fillId="0" borderId="0" xfId="705" applyFont="1" applyFill="1" applyBorder="1" applyAlignment="1">
      <alignment horizontal="center"/>
    </xf>
    <xf numFmtId="166" fontId="25" fillId="0" borderId="0" xfId="179" applyNumberFormat="1" applyFont="1" applyFill="1" applyBorder="1" applyAlignment="1" applyProtection="1">
      <alignment horizontal="left"/>
      <protection locked="0"/>
    </xf>
    <xf numFmtId="164" fontId="25" fillId="0" borderId="0" xfId="179" applyNumberFormat="1" applyFont="1" applyFill="1" applyBorder="1" applyAlignment="1" applyProtection="1">
      <alignment horizontal="center"/>
      <protection locked="0"/>
    </xf>
    <xf numFmtId="168" fontId="25" fillId="0" borderId="0" xfId="0" applyNumberFormat="1" applyFont="1" applyFill="1" applyAlignment="1" applyProtection="1">
      <alignment horizontal="center"/>
      <protection locked="0"/>
    </xf>
    <xf numFmtId="0" fontId="25" fillId="0" borderId="0" xfId="0" applyFont="1" applyFill="1" applyBorder="1"/>
    <xf numFmtId="164" fontId="25" fillId="0" borderId="0" xfId="286" applyNumberFormat="1" applyFont="1" applyFill="1" applyBorder="1" applyAlignment="1" applyProtection="1">
      <alignment horizontal="center"/>
      <protection locked="0"/>
    </xf>
    <xf numFmtId="0" fontId="25" fillId="0" borderId="0" xfId="705" applyFont="1" applyFill="1" applyBorder="1"/>
    <xf numFmtId="49" fontId="25" fillId="0" borderId="0" xfId="179" applyNumberFormat="1" applyFont="1" applyFill="1" applyBorder="1" applyAlignment="1" applyProtection="1">
      <alignment horizontal="left"/>
      <protection locked="0"/>
    </xf>
    <xf numFmtId="49" fontId="25" fillId="0" borderId="0" xfId="179" applyNumberFormat="1" applyFont="1" applyFill="1" applyBorder="1" applyAlignment="1" applyProtection="1">
      <protection locked="0"/>
    </xf>
    <xf numFmtId="0" fontId="25" fillId="0" borderId="0" xfId="180" applyFont="1" applyFill="1" applyBorder="1" applyAlignment="1">
      <alignment horizontal="center"/>
    </xf>
    <xf numFmtId="0" fontId="25" fillId="0" borderId="0" xfId="180" applyFont="1" applyFill="1" applyBorder="1" applyAlignment="1">
      <alignment horizontal="left"/>
    </xf>
    <xf numFmtId="0" fontId="25" fillId="0" borderId="0" xfId="0" applyFont="1" applyFill="1" applyBorder="1" applyAlignment="1">
      <alignment horizontal="left"/>
    </xf>
    <xf numFmtId="164" fontId="25" fillId="0" borderId="0" xfId="0" applyNumberFormat="1" applyFont="1" applyFill="1" applyBorder="1" applyAlignment="1" applyProtection="1">
      <alignment horizontal="center" vertical="center"/>
      <protection locked="0"/>
    </xf>
    <xf numFmtId="49" fontId="25" fillId="0" borderId="0" xfId="91" applyNumberFormat="1" applyFont="1" applyFill="1" applyBorder="1" applyAlignment="1">
      <alignment horizontal="left"/>
    </xf>
    <xf numFmtId="0" fontId="25" fillId="0" borderId="0" xfId="706" applyFont="1" applyFill="1" applyBorder="1"/>
    <xf numFmtId="168" fontId="25" fillId="0" borderId="0" xfId="0" applyNumberFormat="1" applyFont="1" applyFill="1" applyBorder="1" applyAlignment="1" applyProtection="1">
      <alignment horizontal="center"/>
      <protection locked="0"/>
    </xf>
    <xf numFmtId="0" fontId="25" fillId="0" borderId="0" xfId="2" applyFont="1" applyBorder="1" applyAlignment="1">
      <alignment horizontal="center"/>
    </xf>
    <xf numFmtId="166" fontId="25" fillId="0" borderId="0" xfId="2" applyNumberFormat="1" applyFont="1" applyBorder="1" applyAlignment="1">
      <alignment horizontal="center"/>
    </xf>
    <xf numFmtId="0" fontId="27" fillId="0" borderId="0" xfId="180" applyFont="1" applyFill="1" applyBorder="1" applyAlignment="1">
      <alignment vertical="top"/>
    </xf>
    <xf numFmtId="0" fontId="25" fillId="0" borderId="0" xfId="0" applyFont="1"/>
    <xf numFmtId="0" fontId="26" fillId="0" borderId="0" xfId="0" applyFont="1"/>
    <xf numFmtId="0" fontId="28" fillId="0" borderId="0" xfId="88" applyFont="1" applyBorder="1" applyAlignment="1" applyProtection="1">
      <alignment horizontal="left"/>
    </xf>
    <xf numFmtId="0" fontId="28" fillId="0" borderId="0" xfId="88" applyFont="1" applyAlignment="1" applyProtection="1"/>
    <xf numFmtId="0" fontId="28" fillId="0" borderId="0" xfId="88" applyFont="1" applyFill="1" applyBorder="1" applyAlignment="1" applyProtection="1">
      <alignment horizontal="left"/>
    </xf>
    <xf numFmtId="0" fontId="26" fillId="0" borderId="0" xfId="0" applyFont="1" applyBorder="1"/>
    <xf numFmtId="0" fontId="25" fillId="0" borderId="0" xfId="0" applyFont="1" applyBorder="1"/>
    <xf numFmtId="0" fontId="27" fillId="0" borderId="0" xfId="180" applyFont="1" applyFill="1" applyBorder="1" applyAlignment="1">
      <alignment horizontal="left"/>
    </xf>
    <xf numFmtId="164" fontId="27" fillId="0" borderId="0" xfId="87" applyNumberFormat="1" applyFont="1" applyFill="1" applyBorder="1" applyAlignment="1">
      <alignment horizontal="center" wrapText="1"/>
    </xf>
    <xf numFmtId="0" fontId="27" fillId="0" borderId="0" xfId="180" applyFont="1" applyFill="1" applyBorder="1" applyAlignment="1"/>
    <xf numFmtId="0" fontId="27" fillId="0" borderId="0" xfId="180" applyFont="1" applyFill="1" applyBorder="1" applyAlignment="1">
      <alignment horizontal="center"/>
    </xf>
    <xf numFmtId="164" fontId="30" fillId="0" borderId="1" xfId="87" applyNumberFormat="1" applyFont="1" applyFill="1" applyBorder="1" applyAlignment="1">
      <alignment horizontal="left"/>
    </xf>
    <xf numFmtId="0" fontId="27" fillId="0" borderId="2" xfId="180" applyFont="1" applyFill="1" applyBorder="1" applyAlignment="1">
      <alignment horizontal="left"/>
    </xf>
    <xf numFmtId="164" fontId="30" fillId="0" borderId="2" xfId="87" applyNumberFormat="1" applyFont="1" applyFill="1" applyBorder="1" applyAlignment="1">
      <alignment horizontal="center"/>
    </xf>
    <xf numFmtId="164" fontId="30" fillId="0" borderId="2" xfId="87" applyNumberFormat="1" applyFont="1" applyFill="1" applyBorder="1" applyAlignment="1">
      <alignment horizontal="left"/>
    </xf>
    <xf numFmtId="164" fontId="30" fillId="0" borderId="0" xfId="87" applyNumberFormat="1" applyFont="1" applyFill="1" applyBorder="1" applyAlignment="1"/>
    <xf numFmtId="0" fontId="27" fillId="0" borderId="2" xfId="180" applyFont="1" applyFill="1" applyBorder="1" applyAlignment="1"/>
    <xf numFmtId="0" fontId="27" fillId="0" borderId="3" xfId="180" applyFont="1" applyFill="1" applyBorder="1" applyAlignment="1"/>
    <xf numFmtId="0" fontId="30" fillId="0" borderId="0" xfId="180" applyFont="1" applyFill="1" applyBorder="1" applyAlignment="1">
      <alignment horizontal="center"/>
    </xf>
    <xf numFmtId="0" fontId="30" fillId="0" borderId="10" xfId="180" applyFont="1" applyFill="1" applyBorder="1" applyAlignment="1">
      <alignment horizontal="center"/>
    </xf>
    <xf numFmtId="164" fontId="30" fillId="0" borderId="10" xfId="87" applyNumberFormat="1" applyFont="1" applyFill="1" applyBorder="1" applyAlignment="1">
      <alignment horizontal="center" wrapText="1"/>
    </xf>
    <xf numFmtId="0" fontId="30" fillId="0" borderId="35" xfId="180" applyFont="1" applyFill="1" applyBorder="1" applyAlignment="1">
      <alignment horizontal="center"/>
    </xf>
    <xf numFmtId="0" fontId="27" fillId="0" borderId="35" xfId="180" applyFont="1" applyFill="1" applyBorder="1" applyAlignment="1">
      <alignment horizontal="center"/>
    </xf>
    <xf numFmtId="0" fontId="30" fillId="0" borderId="36" xfId="180" applyFont="1" applyFill="1" applyBorder="1" applyAlignment="1">
      <alignment horizontal="center"/>
    </xf>
    <xf numFmtId="0" fontId="30" fillId="0" borderId="0" xfId="180" applyFont="1" applyFill="1" applyBorder="1" applyAlignment="1">
      <alignment horizontal="left"/>
    </xf>
    <xf numFmtId="0" fontId="30" fillId="0" borderId="2" xfId="88" applyFont="1" applyFill="1" applyBorder="1" applyAlignment="1" applyProtection="1">
      <alignment horizontal="center"/>
    </xf>
    <xf numFmtId="0" fontId="31" fillId="0" borderId="2" xfId="0" applyFont="1" applyBorder="1" applyAlignment="1"/>
    <xf numFmtId="164" fontId="30" fillId="0" borderId="2" xfId="87" applyNumberFormat="1" applyFont="1" applyFill="1" applyBorder="1" applyAlignment="1">
      <alignment horizontal="center" wrapText="1"/>
    </xf>
    <xf numFmtId="164" fontId="30" fillId="0" borderId="0" xfId="87" applyNumberFormat="1" applyFont="1" applyFill="1" applyBorder="1" applyAlignment="1">
      <alignment horizontal="center" wrapText="1"/>
    </xf>
    <xf numFmtId="0" fontId="30" fillId="0" borderId="2" xfId="180" applyFont="1" applyFill="1" applyBorder="1" applyAlignment="1"/>
    <xf numFmtId="0" fontId="30" fillId="0" borderId="3" xfId="180" applyFont="1" applyFill="1" applyBorder="1" applyAlignment="1"/>
    <xf numFmtId="0" fontId="30" fillId="0" borderId="0" xfId="180" applyFont="1" applyFill="1" applyBorder="1" applyAlignment="1"/>
    <xf numFmtId="0" fontId="25" fillId="0" borderId="8" xfId="179" applyFont="1" applyBorder="1" applyAlignment="1" applyProtection="1">
      <alignment horizontal="center"/>
      <protection locked="0"/>
    </xf>
    <xf numFmtId="164" fontId="30" fillId="0" borderId="8" xfId="87" applyNumberFormat="1" applyFont="1" applyFill="1" applyBorder="1" applyAlignment="1">
      <alignment horizontal="center" wrapText="1"/>
    </xf>
    <xf numFmtId="0" fontId="30" fillId="0" borderId="8" xfId="180" applyFont="1" applyFill="1" applyBorder="1" applyAlignment="1"/>
    <xf numFmtId="0" fontId="28" fillId="0" borderId="8" xfId="88" applyFont="1" applyFill="1" applyBorder="1" applyAlignment="1" applyProtection="1">
      <alignment horizontal="left"/>
    </xf>
    <xf numFmtId="0" fontId="30" fillId="0" borderId="9" xfId="180" applyFont="1" applyFill="1" applyBorder="1" applyAlignment="1"/>
    <xf numFmtId="0" fontId="32" fillId="2" borderId="0" xfId="0" applyFont="1" applyFill="1" applyAlignment="1" applyProtection="1">
      <alignment horizontal="left"/>
      <protection locked="0"/>
    </xf>
    <xf numFmtId="164" fontId="32" fillId="2" borderId="0" xfId="0" applyNumberFormat="1" applyFont="1" applyFill="1" applyAlignment="1" applyProtection="1">
      <alignment horizontal="center"/>
      <protection locked="0"/>
    </xf>
    <xf numFmtId="164" fontId="32" fillId="2" borderId="7" xfId="87" applyNumberFormat="1" applyFont="1" applyFill="1" applyBorder="1" applyAlignment="1">
      <alignment horizontal="center" wrapText="1"/>
    </xf>
    <xf numFmtId="164" fontId="33" fillId="4" borderId="30" xfId="87" applyNumberFormat="1" applyFont="1" applyFill="1" applyBorder="1" applyAlignment="1">
      <alignment horizontal="center" wrapText="1"/>
    </xf>
    <xf numFmtId="0" fontId="32" fillId="2" borderId="7" xfId="180" applyFont="1" applyFill="1" applyBorder="1" applyAlignment="1"/>
    <xf numFmtId="0" fontId="27" fillId="0" borderId="7" xfId="180" applyFont="1" applyFill="1" applyBorder="1" applyAlignment="1">
      <alignment horizontal="center"/>
    </xf>
    <xf numFmtId="164" fontId="27" fillId="0" borderId="7" xfId="87" applyNumberFormat="1" applyFont="1" applyFill="1" applyBorder="1" applyAlignment="1">
      <alignment horizontal="center"/>
    </xf>
    <xf numFmtId="0" fontId="27" fillId="0" borderId="7" xfId="180" applyFont="1" applyFill="1" applyBorder="1" applyAlignment="1"/>
    <xf numFmtId="0" fontId="30" fillId="0" borderId="7" xfId="180" applyFont="1" applyFill="1" applyBorder="1" applyAlignment="1"/>
    <xf numFmtId="164" fontId="25" fillId="0" borderId="7" xfId="87" applyNumberFormat="1" applyFont="1" applyFill="1" applyBorder="1" applyAlignment="1" applyProtection="1">
      <alignment horizontal="center"/>
      <protection locked="0"/>
    </xf>
    <xf numFmtId="164" fontId="25" fillId="0" borderId="7" xfId="179" applyNumberFormat="1" applyFont="1" applyFill="1" applyBorder="1" applyAlignment="1" applyProtection="1">
      <alignment horizontal="center"/>
      <protection locked="0"/>
    </xf>
    <xf numFmtId="166" fontId="25" fillId="0" borderId="7" xfId="180" applyNumberFormat="1" applyFont="1" applyFill="1" applyBorder="1" applyAlignment="1">
      <alignment horizontal="left"/>
    </xf>
    <xf numFmtId="164" fontId="27" fillId="0" borderId="7" xfId="286" applyNumberFormat="1" applyFont="1" applyFill="1" applyBorder="1" applyAlignment="1">
      <alignment horizontal="center"/>
    </xf>
    <xf numFmtId="164" fontId="25" fillId="0" borderId="7" xfId="286" applyNumberFormat="1" applyFont="1" applyFill="1" applyBorder="1" applyAlignment="1">
      <alignment horizontal="center"/>
    </xf>
    <xf numFmtId="166" fontId="28" fillId="0" borderId="0" xfId="88" applyNumberFormat="1" applyFont="1" applyFill="1" applyBorder="1" applyAlignment="1" applyProtection="1">
      <alignment horizontal="left"/>
    </xf>
    <xf numFmtId="164" fontId="27" fillId="0" borderId="0" xfId="286" applyNumberFormat="1" applyFont="1" applyFill="1" applyBorder="1" applyAlignment="1">
      <alignment horizontal="center"/>
    </xf>
    <xf numFmtId="164" fontId="25" fillId="0" borderId="0" xfId="286" applyNumberFormat="1" applyFont="1" applyFill="1" applyBorder="1" applyAlignment="1">
      <alignment horizontal="center"/>
    </xf>
    <xf numFmtId="0" fontId="30" fillId="0" borderId="20" xfId="180" applyFont="1" applyFill="1" applyBorder="1" applyAlignment="1">
      <alignment horizontal="center"/>
    </xf>
    <xf numFmtId="164" fontId="30" fillId="0" borderId="20" xfId="87" applyNumberFormat="1" applyFont="1" applyFill="1" applyBorder="1" applyAlignment="1">
      <alignment horizontal="center" wrapText="1"/>
    </xf>
    <xf numFmtId="0" fontId="30" fillId="0" borderId="20" xfId="180" applyFont="1" applyFill="1" applyBorder="1" applyAlignment="1"/>
    <xf numFmtId="164" fontId="33" fillId="4" borderId="8" xfId="87" applyNumberFormat="1" applyFont="1" applyFill="1" applyBorder="1" applyAlignment="1">
      <alignment horizontal="center" wrapText="1"/>
    </xf>
    <xf numFmtId="0" fontId="27" fillId="0" borderId="7" xfId="180" applyFont="1" applyFill="1" applyBorder="1" applyAlignment="1">
      <alignment horizontal="center" wrapText="1"/>
    </xf>
    <xf numFmtId="164" fontId="27" fillId="0" borderId="7" xfId="87" applyNumberFormat="1" applyFont="1" applyFill="1" applyBorder="1" applyAlignment="1">
      <alignment horizontal="center" wrapText="1"/>
    </xf>
    <xf numFmtId="0" fontId="28" fillId="0" borderId="7" xfId="88" applyFont="1" applyBorder="1" applyAlignment="1" applyProtection="1">
      <alignment horizontal="center"/>
    </xf>
    <xf numFmtId="166" fontId="28" fillId="0" borderId="7" xfId="88" applyNumberFormat="1" applyFont="1" applyFill="1" applyBorder="1" applyAlignment="1" applyProtection="1">
      <alignment horizontal="left"/>
    </xf>
    <xf numFmtId="166" fontId="28" fillId="0" borderId="20" xfId="88" applyNumberFormat="1" applyFont="1" applyFill="1" applyBorder="1" applyAlignment="1" applyProtection="1">
      <alignment horizontal="left"/>
    </xf>
    <xf numFmtId="164" fontId="27" fillId="0" borderId="20" xfId="286" applyNumberFormat="1" applyFont="1" applyFill="1" applyBorder="1" applyAlignment="1">
      <alignment horizontal="center"/>
    </xf>
    <xf numFmtId="164" fontId="25" fillId="0" borderId="20" xfId="286" applyNumberFormat="1" applyFont="1" applyFill="1" applyBorder="1" applyAlignment="1">
      <alignment horizontal="center"/>
    </xf>
    <xf numFmtId="0" fontId="27" fillId="0" borderId="20" xfId="180" applyFont="1" applyFill="1" applyBorder="1" applyAlignment="1">
      <alignment horizontal="center"/>
    </xf>
    <xf numFmtId="166" fontId="27" fillId="0" borderId="20" xfId="180" applyNumberFormat="1" applyFont="1" applyFill="1" applyBorder="1" applyAlignment="1">
      <alignment horizontal="left" wrapText="1"/>
    </xf>
    <xf numFmtId="0" fontId="32" fillId="2" borderId="0" xfId="0" applyFont="1" applyFill="1" applyBorder="1" applyAlignment="1" applyProtection="1">
      <alignment horizontal="left"/>
      <protection locked="0"/>
    </xf>
    <xf numFmtId="164" fontId="32" fillId="2" borderId="0" xfId="0" applyNumberFormat="1" applyFont="1" applyFill="1" applyBorder="1" applyAlignment="1" applyProtection="1">
      <alignment horizontal="center"/>
      <protection locked="0"/>
    </xf>
    <xf numFmtId="0" fontId="32" fillId="2" borderId="39" xfId="180" applyFont="1" applyFill="1" applyBorder="1" applyAlignment="1"/>
    <xf numFmtId="0" fontId="32" fillId="2" borderId="7" xfId="180" applyFont="1" applyFill="1" applyBorder="1" applyAlignment="1">
      <alignment horizontal="left"/>
    </xf>
    <xf numFmtId="0" fontId="25" fillId="0" borderId="7" xfId="180" applyFont="1" applyFill="1" applyBorder="1" applyAlignment="1">
      <alignment horizontal="center"/>
    </xf>
    <xf numFmtId="164" fontId="25" fillId="0" borderId="7" xfId="0" applyNumberFormat="1" applyFont="1" applyBorder="1" applyAlignment="1" applyProtection="1">
      <alignment horizontal="center"/>
      <protection locked="0"/>
    </xf>
    <xf numFmtId="0" fontId="30" fillId="0" borderId="39" xfId="180" applyFont="1" applyFill="1" applyBorder="1" applyAlignment="1"/>
    <xf numFmtId="0" fontId="25" fillId="0" borderId="7" xfId="0" applyFont="1" applyBorder="1" applyAlignment="1"/>
    <xf numFmtId="0" fontId="25" fillId="0" borderId="7" xfId="0" applyFont="1" applyBorder="1" applyAlignment="1" applyProtection="1">
      <protection locked="0"/>
    </xf>
    <xf numFmtId="49" fontId="25" fillId="0" borderId="7" xfId="178" applyNumberFormat="1" applyFont="1" applyFill="1" applyBorder="1" applyAlignment="1">
      <alignment horizontal="left"/>
    </xf>
    <xf numFmtId="166" fontId="25" fillId="0" borderId="7" xfId="179" applyNumberFormat="1" applyFont="1" applyFill="1" applyBorder="1" applyAlignment="1" applyProtection="1">
      <alignment horizontal="left"/>
      <protection locked="0"/>
    </xf>
    <xf numFmtId="164" fontId="25" fillId="0" borderId="7" xfId="87" applyNumberFormat="1" applyFont="1" applyBorder="1" applyAlignment="1" applyProtection="1">
      <alignment horizontal="center"/>
      <protection locked="0"/>
    </xf>
    <xf numFmtId="0" fontId="30" fillId="0" borderId="12" xfId="180" applyFont="1" applyFill="1" applyBorder="1" applyAlignment="1"/>
    <xf numFmtId="0" fontId="30" fillId="0" borderId="40" xfId="180" applyFont="1" applyFill="1" applyBorder="1" applyAlignment="1"/>
    <xf numFmtId="166" fontId="27" fillId="0" borderId="11" xfId="180" applyNumberFormat="1" applyFont="1" applyFill="1" applyBorder="1" applyAlignment="1"/>
    <xf numFmtId="166" fontId="27" fillId="0" borderId="12" xfId="180" applyNumberFormat="1" applyFont="1" applyFill="1" applyBorder="1" applyAlignment="1"/>
    <xf numFmtId="166" fontId="27" fillId="0" borderId="40" xfId="180" applyNumberFormat="1" applyFont="1" applyFill="1" applyBorder="1" applyAlignment="1"/>
    <xf numFmtId="0" fontId="34" fillId="0" borderId="0" xfId="180" applyFont="1" applyFill="1" applyBorder="1" applyAlignment="1">
      <alignment horizontal="left"/>
    </xf>
    <xf numFmtId="166" fontId="28" fillId="0" borderId="34" xfId="88" applyNumberFormat="1" applyFont="1" applyFill="1" applyBorder="1" applyAlignment="1" applyProtection="1">
      <alignment horizontal="left"/>
    </xf>
    <xf numFmtId="164" fontId="27" fillId="0" borderId="34" xfId="286" applyNumberFormat="1" applyFont="1" applyFill="1" applyBorder="1" applyAlignment="1">
      <alignment horizontal="center"/>
    </xf>
    <xf numFmtId="164" fontId="25" fillId="0" borderId="34" xfId="286" applyNumberFormat="1" applyFont="1" applyFill="1" applyBorder="1" applyAlignment="1">
      <alignment horizontal="center"/>
    </xf>
    <xf numFmtId="0" fontId="27" fillId="0" borderId="34" xfId="180" applyFont="1" applyFill="1" applyBorder="1" applyAlignment="1">
      <alignment horizontal="center"/>
    </xf>
    <xf numFmtId="166" fontId="28" fillId="0" borderId="29" xfId="88" applyNumberFormat="1" applyFont="1" applyFill="1" applyBorder="1" applyAlignment="1" applyProtection="1">
      <alignment horizontal="left"/>
    </xf>
    <xf numFmtId="164" fontId="27" fillId="0" borderId="29" xfId="286" applyNumberFormat="1" applyFont="1" applyFill="1" applyBorder="1" applyAlignment="1">
      <alignment horizontal="center"/>
    </xf>
    <xf numFmtId="164" fontId="25" fillId="0" borderId="29" xfId="286" applyNumberFormat="1" applyFont="1" applyFill="1" applyBorder="1" applyAlignment="1">
      <alignment horizontal="center"/>
    </xf>
    <xf numFmtId="0" fontId="27" fillId="0" borderId="29" xfId="180" applyFont="1" applyFill="1" applyBorder="1" applyAlignment="1">
      <alignment horizontal="center"/>
    </xf>
    <xf numFmtId="166" fontId="27" fillId="0" borderId="29" xfId="180" applyNumberFormat="1" applyFont="1" applyFill="1" applyBorder="1" applyAlignment="1">
      <alignment horizontal="left" wrapText="1"/>
    </xf>
    <xf numFmtId="0" fontId="25" fillId="0" borderId="7" xfId="178" applyFont="1" applyFill="1" applyBorder="1" applyAlignment="1">
      <alignment horizontal="left"/>
    </xf>
    <xf numFmtId="164" fontId="25" fillId="0" borderId="0" xfId="87" applyNumberFormat="1" applyFont="1" applyAlignment="1" applyProtection="1">
      <alignment horizontal="center"/>
      <protection locked="0"/>
    </xf>
    <xf numFmtId="0" fontId="25" fillId="0" borderId="7" xfId="179" applyFont="1" applyFill="1" applyBorder="1" applyAlignment="1" applyProtection="1">
      <protection locked="0"/>
    </xf>
    <xf numFmtId="49" fontId="25" fillId="0" borderId="7" xfId="0" applyNumberFormat="1" applyFont="1" applyFill="1" applyBorder="1" applyAlignment="1" applyProtection="1">
      <protection locked="0"/>
    </xf>
    <xf numFmtId="0" fontId="25" fillId="0" borderId="7" xfId="0" applyFont="1" applyFill="1" applyBorder="1" applyAlignment="1" applyProtection="1"/>
    <xf numFmtId="0" fontId="25" fillId="0" borderId="7" xfId="0" applyFont="1" applyFill="1" applyBorder="1" applyAlignment="1" applyProtection="1">
      <alignment horizontal="left"/>
    </xf>
    <xf numFmtId="0" fontId="25" fillId="0" borderId="7" xfId="0" applyFont="1" applyBorder="1" applyAlignment="1">
      <alignment horizontal="center"/>
    </xf>
    <xf numFmtId="0" fontId="25" fillId="0" borderId="7" xfId="0" applyFont="1" applyBorder="1" applyAlignment="1" applyProtection="1">
      <alignment horizontal="left"/>
      <protection locked="0"/>
    </xf>
    <xf numFmtId="49" fontId="25" fillId="0" borderId="7" xfId="179" applyNumberFormat="1" applyFont="1" applyFill="1" applyBorder="1" applyAlignment="1" applyProtection="1">
      <alignment horizontal="left"/>
      <protection locked="0"/>
    </xf>
    <xf numFmtId="0" fontId="30" fillId="0" borderId="29" xfId="180" applyFont="1" applyFill="1" applyBorder="1" applyAlignment="1">
      <alignment horizontal="center"/>
    </xf>
    <xf numFmtId="164" fontId="30" fillId="0" borderId="29" xfId="87" applyNumberFormat="1" applyFont="1" applyFill="1" applyBorder="1" applyAlignment="1">
      <alignment horizontal="center" wrapText="1"/>
    </xf>
    <xf numFmtId="0" fontId="30" fillId="0" borderId="29" xfId="180" applyFont="1" applyFill="1" applyBorder="1" applyAlignment="1"/>
    <xf numFmtId="166" fontId="26" fillId="0" borderId="15" xfId="180" applyNumberFormat="1" applyFont="1" applyFill="1" applyBorder="1" applyAlignment="1">
      <alignment horizontal="left"/>
    </xf>
    <xf numFmtId="164" fontId="27" fillId="0" borderId="15" xfId="286" applyNumberFormat="1" applyFont="1" applyFill="1" applyBorder="1" applyAlignment="1">
      <alignment horizontal="center"/>
    </xf>
    <xf numFmtId="164" fontId="25" fillId="0" borderId="15" xfId="286" applyNumberFormat="1" applyFont="1" applyFill="1" applyBorder="1" applyAlignment="1">
      <alignment horizontal="center"/>
    </xf>
    <xf numFmtId="164" fontId="27" fillId="0" borderId="15" xfId="87" applyNumberFormat="1" applyFont="1" applyFill="1" applyBorder="1" applyAlignment="1">
      <alignment horizontal="center"/>
    </xf>
    <xf numFmtId="166" fontId="27" fillId="0" borderId="15" xfId="180" applyNumberFormat="1" applyFont="1" applyFill="1" applyBorder="1" applyAlignment="1">
      <alignment horizontal="left"/>
    </xf>
    <xf numFmtId="166" fontId="27" fillId="0" borderId="42" xfId="180" applyNumberFormat="1" applyFont="1" applyFill="1" applyBorder="1" applyAlignment="1">
      <alignment horizontal="left"/>
    </xf>
    <xf numFmtId="0" fontId="25" fillId="0" borderId="7" xfId="705" applyFont="1" applyBorder="1" applyAlignment="1"/>
    <xf numFmtId="166" fontId="27" fillId="0" borderId="39" xfId="180" applyNumberFormat="1" applyFont="1" applyFill="1" applyBorder="1" applyAlignment="1">
      <alignment horizontal="left"/>
    </xf>
    <xf numFmtId="0" fontId="25" fillId="0" borderId="20" xfId="705" applyFont="1" applyBorder="1" applyAlignment="1"/>
    <xf numFmtId="164" fontId="25" fillId="0" borderId="20" xfId="87" applyNumberFormat="1" applyFont="1" applyBorder="1" applyAlignment="1" applyProtection="1">
      <alignment horizontal="center"/>
      <protection locked="0"/>
    </xf>
    <xf numFmtId="164" fontId="27" fillId="0" borderId="20" xfId="87" applyNumberFormat="1" applyFont="1" applyFill="1" applyBorder="1" applyAlignment="1">
      <alignment horizontal="center"/>
    </xf>
    <xf numFmtId="166" fontId="27" fillId="0" borderId="20" xfId="180" applyNumberFormat="1" applyFont="1" applyFill="1" applyBorder="1" applyAlignment="1">
      <alignment horizontal="left"/>
    </xf>
    <xf numFmtId="166" fontId="27" fillId="0" borderId="43" xfId="180" applyNumberFormat="1" applyFont="1" applyFill="1" applyBorder="1" applyAlignment="1">
      <alignment horizontal="left"/>
    </xf>
    <xf numFmtId="0" fontId="35" fillId="0" borderId="0" xfId="0" applyFont="1" applyAlignment="1"/>
    <xf numFmtId="164" fontId="27" fillId="0" borderId="6" xfId="286" applyNumberFormat="1" applyFont="1" applyFill="1" applyBorder="1" applyAlignment="1">
      <alignment horizontal="center"/>
    </xf>
    <xf numFmtId="164" fontId="25" fillId="0" borderId="6" xfId="286" applyNumberFormat="1" applyFont="1" applyFill="1" applyBorder="1" applyAlignment="1">
      <alignment horizontal="center"/>
    </xf>
    <xf numFmtId="164" fontId="27" fillId="0" borderId="6" xfId="87" applyNumberFormat="1" applyFont="1" applyFill="1" applyBorder="1" applyAlignment="1">
      <alignment horizontal="center"/>
    </xf>
    <xf numFmtId="166" fontId="27" fillId="0" borderId="6" xfId="180" applyNumberFormat="1" applyFont="1" applyFill="1" applyBorder="1" applyAlignment="1">
      <alignment horizontal="left"/>
    </xf>
    <xf numFmtId="166" fontId="27" fillId="0" borderId="44" xfId="180" applyNumberFormat="1" applyFont="1" applyFill="1" applyBorder="1" applyAlignment="1">
      <alignment horizontal="left"/>
    </xf>
    <xf numFmtId="0" fontId="25" fillId="0" borderId="7" xfId="0" applyFont="1" applyFill="1" applyBorder="1" applyAlignment="1"/>
    <xf numFmtId="6" fontId="25" fillId="0" borderId="7" xfId="0" applyNumberFormat="1" applyFont="1" applyBorder="1" applyAlignment="1"/>
    <xf numFmtId="0" fontId="30" fillId="0" borderId="35" xfId="88" applyFont="1" applyFill="1" applyBorder="1" applyAlignment="1" applyProtection="1">
      <alignment horizontal="center"/>
    </xf>
    <xf numFmtId="164" fontId="30" fillId="0" borderId="35" xfId="87" applyNumberFormat="1" applyFont="1" applyFill="1" applyBorder="1" applyAlignment="1">
      <alignment horizontal="center" wrapText="1"/>
    </xf>
    <xf numFmtId="0" fontId="28" fillId="0" borderId="35" xfId="88" applyFont="1" applyFill="1" applyBorder="1" applyAlignment="1" applyProtection="1">
      <alignment horizontal="left"/>
    </xf>
    <xf numFmtId="0" fontId="30" fillId="0" borderId="35" xfId="180" applyFont="1" applyFill="1" applyBorder="1" applyAlignment="1"/>
    <xf numFmtId="0" fontId="30" fillId="0" borderId="36" xfId="180" applyFont="1" applyFill="1" applyBorder="1" applyAlignment="1"/>
    <xf numFmtId="0" fontId="27" fillId="0" borderId="6" xfId="180" applyFont="1" applyFill="1" applyBorder="1" applyAlignment="1">
      <alignment horizontal="center"/>
    </xf>
    <xf numFmtId="0" fontId="27" fillId="0" borderId="6" xfId="180" applyFont="1" applyFill="1" applyBorder="1" applyAlignment="1">
      <alignment horizontal="left"/>
    </xf>
    <xf numFmtId="6" fontId="27" fillId="0" borderId="6" xfId="87" applyNumberFormat="1" applyFont="1" applyFill="1" applyBorder="1" applyAlignment="1">
      <alignment horizontal="center"/>
    </xf>
    <xf numFmtId="164" fontId="30" fillId="0" borderId="6" xfId="87" applyNumberFormat="1" applyFont="1" applyFill="1" applyBorder="1" applyAlignment="1">
      <alignment horizontal="center"/>
    </xf>
    <xf numFmtId="164" fontId="25" fillId="0" borderId="7" xfId="0" applyNumberFormat="1" applyFont="1" applyFill="1" applyBorder="1" applyAlignment="1" applyProtection="1">
      <alignment horizontal="center"/>
      <protection locked="0"/>
    </xf>
    <xf numFmtId="164" fontId="30" fillId="0" borderId="7" xfId="87" applyNumberFormat="1" applyFont="1" applyFill="1" applyBorder="1" applyAlignment="1">
      <alignment horizontal="center"/>
    </xf>
    <xf numFmtId="0" fontId="25" fillId="0" borderId="7" xfId="704" applyFont="1" applyBorder="1" applyAlignment="1"/>
    <xf numFmtId="164" fontId="25" fillId="0" borderId="7" xfId="87" applyNumberFormat="1" applyFont="1" applyFill="1" applyBorder="1" applyAlignment="1">
      <alignment horizontal="center" wrapText="1"/>
    </xf>
    <xf numFmtId="164" fontId="26" fillId="0" borderId="7" xfId="87" applyNumberFormat="1" applyFont="1" applyFill="1" applyBorder="1" applyAlignment="1">
      <alignment horizontal="center" wrapText="1"/>
    </xf>
    <xf numFmtId="0" fontId="25" fillId="0" borderId="0" xfId="0" applyFont="1" applyAlignment="1">
      <alignment horizontal="center"/>
    </xf>
    <xf numFmtId="165" fontId="27" fillId="0" borderId="7" xfId="87" applyNumberFormat="1" applyFont="1" applyFill="1" applyBorder="1" applyAlignment="1">
      <alignment horizontal="center"/>
    </xf>
    <xf numFmtId="0" fontId="27" fillId="0" borderId="7" xfId="0" applyFont="1" applyFill="1" applyBorder="1" applyAlignment="1">
      <alignment horizontal="left"/>
    </xf>
    <xf numFmtId="164" fontId="25" fillId="0" borderId="7" xfId="0" applyNumberFormat="1" applyFont="1" applyFill="1" applyBorder="1" applyAlignment="1">
      <alignment horizontal="center"/>
    </xf>
    <xf numFmtId="0" fontId="25" fillId="0" borderId="7" xfId="0" applyFont="1" applyFill="1" applyBorder="1" applyAlignment="1">
      <alignment horizontal="left"/>
    </xf>
    <xf numFmtId="164" fontId="25" fillId="0" borderId="7" xfId="87" applyNumberFormat="1" applyFont="1" applyFill="1" applyBorder="1" applyAlignment="1">
      <alignment horizontal="center"/>
    </xf>
    <xf numFmtId="165" fontId="26" fillId="0" borderId="7" xfId="87" applyNumberFormat="1" applyFont="1" applyFill="1" applyBorder="1" applyAlignment="1">
      <alignment horizontal="center"/>
    </xf>
    <xf numFmtId="0" fontId="25" fillId="0" borderId="7" xfId="180" applyFont="1" applyFill="1" applyBorder="1" applyAlignment="1"/>
    <xf numFmtId="0" fontId="26" fillId="0" borderId="7" xfId="180" applyFont="1" applyFill="1" applyBorder="1" applyAlignment="1"/>
    <xf numFmtId="0" fontId="30" fillId="0" borderId="8" xfId="180" applyFont="1" applyFill="1" applyBorder="1" applyAlignment="1">
      <alignment horizontal="center"/>
    </xf>
    <xf numFmtId="0" fontId="30" fillId="0" borderId="5" xfId="180" applyFont="1" applyFill="1" applyBorder="1" applyAlignment="1"/>
    <xf numFmtId="0" fontId="32" fillId="2" borderId="6" xfId="180" applyFont="1" applyFill="1" applyBorder="1" applyAlignment="1">
      <alignment horizontal="left"/>
    </xf>
    <xf numFmtId="164" fontId="32" fillId="2" borderId="6" xfId="87" applyNumberFormat="1" applyFont="1" applyFill="1" applyBorder="1" applyAlignment="1">
      <alignment horizontal="center" wrapText="1"/>
    </xf>
    <xf numFmtId="0" fontId="32" fillId="2" borderId="13" xfId="180" applyFont="1" applyFill="1" applyBorder="1" applyAlignment="1">
      <alignment horizontal="left"/>
    </xf>
    <xf numFmtId="164" fontId="25" fillId="0" borderId="6" xfId="87" applyNumberFormat="1" applyFont="1" applyFill="1" applyBorder="1" applyAlignment="1">
      <alignment horizontal="center" wrapText="1"/>
    </xf>
    <xf numFmtId="164" fontId="30" fillId="0" borderId="7" xfId="87" applyNumberFormat="1" applyFont="1" applyFill="1" applyBorder="1" applyAlignment="1">
      <alignment horizontal="center" wrapText="1"/>
    </xf>
    <xf numFmtId="164" fontId="25" fillId="0" borderId="7" xfId="87" applyNumberFormat="1" applyFont="1" applyBorder="1" applyAlignment="1">
      <alignment horizontal="center"/>
    </xf>
    <xf numFmtId="165" fontId="32" fillId="0" borderId="7" xfId="87" applyNumberFormat="1" applyFont="1" applyFill="1" applyBorder="1" applyAlignment="1">
      <alignment horizontal="center"/>
    </xf>
    <xf numFmtId="0" fontId="36" fillId="0" borderId="7" xfId="180" applyFont="1" applyFill="1" applyBorder="1" applyAlignment="1"/>
    <xf numFmtId="0" fontId="32" fillId="0" borderId="7" xfId="180" applyFont="1" applyFill="1" applyBorder="1" applyAlignment="1"/>
    <xf numFmtId="0" fontId="33" fillId="0" borderId="0" xfId="180" applyFont="1" applyFill="1" applyBorder="1" applyAlignment="1">
      <alignment horizontal="left"/>
    </xf>
    <xf numFmtId="0" fontId="33" fillId="0" borderId="0" xfId="180" applyFont="1" applyFill="1" applyBorder="1" applyAlignment="1"/>
    <xf numFmtId="0" fontId="32" fillId="2" borderId="0" xfId="0" applyFont="1" applyFill="1" applyBorder="1" applyAlignment="1">
      <alignment horizontal="left"/>
    </xf>
    <xf numFmtId="164" fontId="32" fillId="2" borderId="0" xfId="87" applyNumberFormat="1" applyFont="1" applyFill="1" applyBorder="1" applyAlignment="1">
      <alignment horizontal="center"/>
    </xf>
    <xf numFmtId="164" fontId="32" fillId="2" borderId="7" xfId="87" applyNumberFormat="1" applyFont="1" applyFill="1" applyBorder="1" applyAlignment="1">
      <alignment horizontal="center"/>
    </xf>
    <xf numFmtId="165" fontId="32" fillId="2" borderId="0" xfId="87" applyNumberFormat="1" applyFont="1" applyFill="1" applyBorder="1" applyAlignment="1">
      <alignment horizontal="center"/>
    </xf>
    <xf numFmtId="0" fontId="32" fillId="2" borderId="1" xfId="180" applyFont="1" applyFill="1" applyBorder="1" applyAlignment="1"/>
    <xf numFmtId="0" fontId="32" fillId="2" borderId="2" xfId="180" applyFont="1" applyFill="1" applyBorder="1" applyAlignment="1"/>
    <xf numFmtId="0" fontId="32" fillId="2" borderId="3" xfId="180" applyFont="1" applyFill="1" applyBorder="1" applyAlignment="1"/>
    <xf numFmtId="6" fontId="32" fillId="2" borderId="0" xfId="87" applyNumberFormat="1" applyFont="1" applyFill="1" applyBorder="1" applyAlignment="1">
      <alignment horizontal="center"/>
    </xf>
    <xf numFmtId="0" fontId="32" fillId="2" borderId="4" xfId="180" applyFont="1" applyFill="1" applyBorder="1" applyAlignment="1"/>
    <xf numFmtId="0" fontId="32" fillId="2" borderId="0" xfId="180" applyFont="1" applyFill="1" applyBorder="1" applyAlignment="1"/>
    <xf numFmtId="0" fontId="32" fillId="2" borderId="5" xfId="180" applyFont="1" applyFill="1" applyBorder="1" applyAlignment="1"/>
    <xf numFmtId="49" fontId="32" fillId="2" borderId="0" xfId="0" applyNumberFormat="1" applyFont="1" applyFill="1" applyBorder="1" applyAlignment="1">
      <alignment horizontal="left"/>
    </xf>
    <xf numFmtId="0" fontId="33" fillId="4" borderId="0" xfId="0" applyFont="1" applyFill="1" applyBorder="1" applyAlignment="1"/>
    <xf numFmtId="164" fontId="33" fillId="4" borderId="0" xfId="0" applyNumberFormat="1" applyFont="1" applyFill="1" applyBorder="1" applyAlignment="1" applyProtection="1">
      <alignment horizontal="center"/>
      <protection locked="0"/>
    </xf>
    <xf numFmtId="164" fontId="27" fillId="0" borderId="11" xfId="87" applyNumberFormat="1" applyFont="1" applyFill="1" applyBorder="1" applyAlignment="1">
      <alignment horizontal="center"/>
    </xf>
    <xf numFmtId="164" fontId="27" fillId="0" borderId="0" xfId="180" applyNumberFormat="1" applyFont="1" applyFill="1" applyBorder="1" applyAlignment="1">
      <alignment horizontal="center"/>
    </xf>
    <xf numFmtId="165" fontId="25" fillId="0" borderId="7" xfId="87" applyNumberFormat="1" applyFont="1" applyFill="1" applyBorder="1" applyAlignment="1">
      <alignment horizontal="center"/>
    </xf>
    <xf numFmtId="3" fontId="25" fillId="0" borderId="7" xfId="87" applyNumberFormat="1" applyFont="1" applyFill="1" applyBorder="1" applyAlignment="1">
      <alignment horizontal="center"/>
    </xf>
    <xf numFmtId="165" fontId="27" fillId="0" borderId="11" xfId="87" applyNumberFormat="1" applyFont="1" applyFill="1" applyBorder="1" applyAlignment="1">
      <alignment horizontal="center"/>
    </xf>
    <xf numFmtId="164" fontId="27" fillId="0" borderId="0" xfId="87" applyNumberFormat="1" applyFont="1" applyFill="1" applyBorder="1" applyAlignment="1">
      <alignment horizontal="center"/>
    </xf>
    <xf numFmtId="6" fontId="27" fillId="0" borderId="0" xfId="87" applyNumberFormat="1" applyFont="1" applyFill="1" applyBorder="1" applyAlignment="1">
      <alignment horizontal="center"/>
    </xf>
    <xf numFmtId="0" fontId="27" fillId="0" borderId="8" xfId="180" applyFont="1" applyFill="1" applyBorder="1" applyAlignment="1">
      <alignment horizontal="left"/>
    </xf>
    <xf numFmtId="0" fontId="27" fillId="0" borderId="8" xfId="180" applyFont="1" applyFill="1" applyBorder="1" applyAlignment="1"/>
    <xf numFmtId="164" fontId="27" fillId="0" borderId="13" xfId="87" applyNumberFormat="1" applyFont="1" applyFill="1" applyBorder="1" applyAlignment="1">
      <alignment horizontal="center"/>
    </xf>
    <xf numFmtId="164" fontId="25" fillId="0" borderId="7" xfId="0" applyNumberFormat="1" applyFont="1" applyBorder="1" applyAlignment="1">
      <alignment horizontal="center"/>
    </xf>
    <xf numFmtId="0" fontId="25" fillId="0" borderId="0" xfId="179" applyFont="1" applyFill="1" applyBorder="1" applyAlignment="1" applyProtection="1">
      <protection locked="0"/>
    </xf>
    <xf numFmtId="6" fontId="37" fillId="0" borderId="0" xfId="0" applyNumberFormat="1" applyFont="1" applyBorder="1" applyAlignment="1">
      <alignment horizontal="center"/>
    </xf>
    <xf numFmtId="6" fontId="25" fillId="0" borderId="7" xfId="0" applyNumberFormat="1" applyFont="1" applyBorder="1" applyAlignment="1">
      <alignment horizontal="center"/>
    </xf>
    <xf numFmtId="165" fontId="25" fillId="0" borderId="11" xfId="87" applyNumberFormat="1" applyFont="1" applyFill="1" applyBorder="1" applyAlignment="1">
      <alignment horizontal="center"/>
    </xf>
    <xf numFmtId="166" fontId="27" fillId="0" borderId="0" xfId="180" applyNumberFormat="1" applyFont="1" applyFill="1" applyBorder="1" applyAlignment="1">
      <alignment horizontal="left"/>
    </xf>
    <xf numFmtId="166" fontId="27" fillId="0" borderId="0" xfId="180" applyNumberFormat="1" applyFont="1" applyFill="1" applyBorder="1" applyAlignment="1">
      <alignment horizontal="left" wrapText="1"/>
    </xf>
    <xf numFmtId="0" fontId="38" fillId="0" borderId="7" xfId="696" applyFont="1" applyBorder="1" applyAlignment="1"/>
    <xf numFmtId="164" fontId="25" fillId="0" borderId="7" xfId="87" applyNumberFormat="1" applyFont="1" applyFill="1" applyBorder="1" applyAlignment="1" applyProtection="1">
      <alignment horizontal="center" wrapText="1"/>
      <protection locked="0"/>
    </xf>
    <xf numFmtId="0" fontId="25" fillId="0" borderId="7" xfId="0" applyFont="1" applyBorder="1" applyAlignment="1">
      <alignment horizontal="left"/>
    </xf>
    <xf numFmtId="0" fontId="38" fillId="0" borderId="6" xfId="696" applyFont="1" applyBorder="1" applyAlignment="1"/>
    <xf numFmtId="164" fontId="25" fillId="0" borderId="6" xfId="87" applyNumberFormat="1" applyFont="1" applyFill="1" applyBorder="1" applyAlignment="1" applyProtection="1">
      <alignment horizontal="center"/>
      <protection locked="0"/>
    </xf>
    <xf numFmtId="165" fontId="27" fillId="0" borderId="17" xfId="87" applyNumberFormat="1" applyFont="1" applyFill="1" applyBorder="1" applyAlignment="1">
      <alignment horizontal="center"/>
    </xf>
    <xf numFmtId="49" fontId="25" fillId="0" borderId="7" xfId="0" applyNumberFormat="1" applyFont="1" applyFill="1" applyBorder="1" applyAlignment="1">
      <alignment horizontal="left"/>
    </xf>
    <xf numFmtId="0" fontId="28" fillId="0" borderId="7" xfId="88" applyFont="1" applyFill="1" applyBorder="1" applyAlignment="1" applyProtection="1">
      <alignment horizontal="left"/>
    </xf>
    <xf numFmtId="165" fontId="27" fillId="0" borderId="7" xfId="87" applyNumberFormat="1" applyFont="1" applyFill="1" applyBorder="1" applyAlignment="1">
      <alignment horizontal="center" wrapText="1"/>
    </xf>
    <xf numFmtId="165" fontId="27" fillId="0" borderId="0" xfId="87" applyNumberFormat="1" applyFont="1" applyFill="1" applyBorder="1" applyAlignment="1">
      <alignment horizontal="center"/>
    </xf>
    <xf numFmtId="9" fontId="32" fillId="2" borderId="0" xfId="703" applyFont="1" applyFill="1" applyBorder="1" applyAlignment="1"/>
    <xf numFmtId="0" fontId="25" fillId="0" borderId="7" xfId="0" applyFont="1" applyBorder="1" applyAlignment="1" applyProtection="1">
      <alignment wrapText="1"/>
      <protection locked="0"/>
    </xf>
    <xf numFmtId="0" fontId="38" fillId="0" borderId="7" xfId="704" applyFont="1" applyBorder="1" applyAlignment="1"/>
    <xf numFmtId="164" fontId="26" fillId="0" borderId="7" xfId="87" applyNumberFormat="1" applyFont="1" applyFill="1" applyBorder="1" applyAlignment="1">
      <alignment horizontal="center"/>
    </xf>
    <xf numFmtId="0" fontId="26" fillId="0" borderId="7" xfId="180" applyFont="1" applyFill="1" applyBorder="1" applyAlignment="1">
      <alignment horizontal="left"/>
    </xf>
    <xf numFmtId="0" fontId="26" fillId="0" borderId="7" xfId="180" applyFont="1" applyFill="1" applyBorder="1" applyAlignment="1">
      <alignment horizontal="center"/>
    </xf>
    <xf numFmtId="6" fontId="27" fillId="0" borderId="7" xfId="87" applyNumberFormat="1" applyFont="1" applyFill="1" applyBorder="1" applyAlignment="1">
      <alignment horizontal="center"/>
    </xf>
    <xf numFmtId="0" fontId="26" fillId="0" borderId="0" xfId="180" applyFont="1" applyFill="1" applyBorder="1" applyAlignment="1">
      <alignment horizontal="left"/>
    </xf>
    <xf numFmtId="0" fontId="27" fillId="0" borderId="12" xfId="180" applyFont="1" applyFill="1" applyBorder="1" applyAlignment="1">
      <alignment wrapText="1"/>
    </xf>
    <xf numFmtId="0" fontId="27" fillId="0" borderId="13" xfId="180" applyFont="1" applyFill="1" applyBorder="1" applyAlignment="1">
      <alignment wrapText="1"/>
    </xf>
    <xf numFmtId="164" fontId="30" fillId="0" borderId="0" xfId="87" applyNumberFormat="1" applyFont="1" applyFill="1" applyBorder="1" applyAlignment="1">
      <alignment horizontal="center"/>
    </xf>
    <xf numFmtId="164" fontId="25" fillId="0" borderId="6" xfId="87" applyNumberFormat="1" applyFont="1" applyFill="1" applyBorder="1" applyAlignment="1">
      <alignment horizontal="center"/>
    </xf>
    <xf numFmtId="165" fontId="26" fillId="0" borderId="6" xfId="87" applyNumberFormat="1" applyFont="1" applyFill="1" applyBorder="1" applyAlignment="1">
      <alignment horizontal="center"/>
    </xf>
    <xf numFmtId="0" fontId="26" fillId="0" borderId="6" xfId="180" applyFont="1" applyFill="1" applyBorder="1" applyAlignment="1"/>
    <xf numFmtId="0" fontId="25" fillId="0" borderId="0" xfId="705" applyFont="1" applyAlignment="1"/>
    <xf numFmtId="164" fontId="27" fillId="0" borderId="2" xfId="87" applyNumberFormat="1" applyFont="1" applyFill="1" applyBorder="1" applyAlignment="1">
      <alignment horizontal="center"/>
    </xf>
    <xf numFmtId="165" fontId="27" fillId="0" borderId="2" xfId="87" applyNumberFormat="1" applyFont="1" applyFill="1" applyBorder="1" applyAlignment="1">
      <alignment horizontal="center"/>
    </xf>
    <xf numFmtId="0" fontId="25" fillId="0" borderId="11" xfId="0" applyFont="1" applyBorder="1" applyAlignment="1" applyProtection="1">
      <alignment wrapText="1"/>
      <protection locked="0"/>
    </xf>
    <xf numFmtId="0" fontId="25" fillId="0" borderId="7" xfId="0" applyFont="1" applyBorder="1" applyAlignment="1">
      <alignment horizontal="justify"/>
    </xf>
    <xf numFmtId="6" fontId="25" fillId="0" borderId="7" xfId="87" applyNumberFormat="1" applyFont="1" applyFill="1" applyBorder="1" applyAlignment="1">
      <alignment horizontal="center"/>
    </xf>
    <xf numFmtId="0" fontId="27" fillId="0" borderId="12" xfId="180" applyFont="1" applyFill="1" applyBorder="1" applyAlignment="1"/>
    <xf numFmtId="0" fontId="27" fillId="0" borderId="13" xfId="180" applyFont="1" applyFill="1" applyBorder="1" applyAlignment="1"/>
    <xf numFmtId="0" fontId="27" fillId="0" borderId="3" xfId="180" applyFont="1" applyFill="1" applyBorder="1" applyAlignment="1">
      <alignment horizontal="left"/>
    </xf>
    <xf numFmtId="0" fontId="27" fillId="0" borderId="0" xfId="0" applyFont="1" applyFill="1" applyBorder="1" applyAlignment="1">
      <alignment horizontal="center"/>
    </xf>
    <xf numFmtId="0" fontId="27" fillId="0" borderId="5" xfId="180" applyFont="1" applyFill="1" applyBorder="1" applyAlignment="1">
      <alignment horizontal="left"/>
    </xf>
    <xf numFmtId="0" fontId="33" fillId="4" borderId="23" xfId="180" applyFont="1" applyFill="1" applyBorder="1" applyAlignment="1">
      <alignment horizontal="left"/>
    </xf>
    <xf numFmtId="164" fontId="33" fillId="4" borderId="6" xfId="87" applyNumberFormat="1" applyFont="1" applyFill="1" applyBorder="1" applyAlignment="1">
      <alignment horizontal="center"/>
    </xf>
    <xf numFmtId="165" fontId="33" fillId="4" borderId="6" xfId="87" applyNumberFormat="1" applyFont="1" applyFill="1" applyBorder="1" applyAlignment="1">
      <alignment horizontal="center"/>
    </xf>
    <xf numFmtId="0" fontId="33" fillId="4" borderId="0" xfId="180" applyFont="1" applyFill="1" applyBorder="1" applyAlignment="1">
      <alignment horizontal="left"/>
    </xf>
    <xf numFmtId="164" fontId="33" fillId="4" borderId="7" xfId="87" applyNumberFormat="1" applyFont="1" applyFill="1" applyBorder="1" applyAlignment="1">
      <alignment horizontal="center"/>
    </xf>
    <xf numFmtId="165" fontId="33" fillId="4" borderId="7" xfId="87" applyNumberFormat="1" applyFont="1" applyFill="1" applyBorder="1" applyAlignment="1">
      <alignment horizontal="center"/>
    </xf>
    <xf numFmtId="0" fontId="25" fillId="0" borderId="0" xfId="705" applyFont="1" applyFill="1" applyBorder="1" applyAlignment="1"/>
    <xf numFmtId="0" fontId="27" fillId="0" borderId="0" xfId="178" applyFont="1" applyFill="1" applyBorder="1" applyAlignment="1">
      <alignment horizontal="left"/>
    </xf>
    <xf numFmtId="164" fontId="27" fillId="0" borderId="2" xfId="180" applyNumberFormat="1" applyFont="1" applyFill="1" applyBorder="1" applyAlignment="1">
      <alignment horizontal="center"/>
    </xf>
    <xf numFmtId="0" fontId="27" fillId="0" borderId="2" xfId="180" applyFont="1" applyFill="1" applyBorder="1" applyAlignment="1">
      <alignment horizontal="center"/>
    </xf>
    <xf numFmtId="0" fontId="27" fillId="0" borderId="3" xfId="180" applyFont="1" applyFill="1" applyBorder="1" applyAlignment="1">
      <alignment horizontal="center"/>
    </xf>
    <xf numFmtId="0" fontId="25" fillId="0" borderId="0" xfId="179" applyFont="1" applyBorder="1" applyAlignment="1" applyProtection="1">
      <alignment horizontal="center"/>
      <protection locked="0"/>
    </xf>
    <xf numFmtId="0" fontId="27" fillId="0" borderId="5" xfId="180" applyFont="1" applyFill="1" applyBorder="1" applyAlignment="1">
      <alignment horizontal="center"/>
    </xf>
    <xf numFmtId="0" fontId="33" fillId="4" borderId="23" xfId="88" applyFont="1" applyFill="1" applyBorder="1" applyAlignment="1" applyProtection="1">
      <alignment horizontal="left"/>
    </xf>
    <xf numFmtId="164" fontId="33" fillId="4" borderId="17" xfId="180" applyNumberFormat="1" applyFont="1" applyFill="1" applyBorder="1" applyAlignment="1">
      <alignment horizontal="center"/>
    </xf>
    <xf numFmtId="0" fontId="33" fillId="4" borderId="16" xfId="180" applyFont="1" applyFill="1" applyBorder="1" applyAlignment="1">
      <alignment horizontal="left"/>
    </xf>
    <xf numFmtId="0" fontId="33" fillId="4" borderId="0" xfId="180" applyFont="1" applyFill="1" applyBorder="1" applyAlignment="1">
      <alignment horizontal="center"/>
    </xf>
    <xf numFmtId="0" fontId="33" fillId="4" borderId="19" xfId="180" applyFont="1" applyFill="1" applyBorder="1" applyAlignment="1">
      <alignment horizontal="center"/>
    </xf>
    <xf numFmtId="0" fontId="33" fillId="4" borderId="13" xfId="88" applyFont="1" applyFill="1" applyBorder="1" applyAlignment="1" applyProtection="1">
      <alignment horizontal="left"/>
    </xf>
    <xf numFmtId="164" fontId="33" fillId="4" borderId="11" xfId="180" applyNumberFormat="1" applyFont="1" applyFill="1" applyBorder="1" applyAlignment="1">
      <alignment horizontal="center"/>
    </xf>
    <xf numFmtId="0" fontId="25" fillId="0" borderId="7" xfId="88" applyFont="1" applyFill="1" applyBorder="1" applyAlignment="1" applyProtection="1">
      <alignment horizontal="left"/>
    </xf>
    <xf numFmtId="164" fontId="27" fillId="0" borderId="11" xfId="180" applyNumberFormat="1" applyFont="1" applyFill="1" applyBorder="1" applyAlignment="1">
      <alignment horizontal="center"/>
    </xf>
    <xf numFmtId="164" fontId="25" fillId="0" borderId="7" xfId="180" applyNumberFormat="1" applyFont="1" applyFill="1" applyBorder="1" applyAlignment="1">
      <alignment horizontal="center"/>
    </xf>
    <xf numFmtId="0" fontId="38" fillId="0" borderId="0" xfId="704" applyFont="1" applyAlignment="1"/>
    <xf numFmtId="0" fontId="26" fillId="0" borderId="0" xfId="180" applyFont="1" applyFill="1" applyBorder="1" applyAlignment="1">
      <alignment horizontal="center"/>
    </xf>
    <xf numFmtId="0" fontId="40" fillId="4" borderId="0" xfId="696" applyFont="1" applyFill="1" applyBorder="1" applyAlignment="1">
      <alignment horizontal="center"/>
    </xf>
    <xf numFmtId="0" fontId="40" fillId="4" borderId="0" xfId="696" applyFont="1" applyFill="1" applyBorder="1" applyAlignment="1"/>
    <xf numFmtId="6" fontId="32" fillId="2" borderId="7" xfId="87" applyNumberFormat="1" applyFont="1" applyFill="1" applyBorder="1" applyAlignment="1">
      <alignment horizontal="center"/>
    </xf>
    <xf numFmtId="164" fontId="32" fillId="2" borderId="7" xfId="180" applyNumberFormat="1" applyFont="1" applyFill="1" applyBorder="1" applyAlignment="1">
      <alignment horizontal="center"/>
    </xf>
    <xf numFmtId="0" fontId="32" fillId="2" borderId="7" xfId="180" applyFont="1" applyFill="1" applyBorder="1" applyAlignment="1">
      <alignment horizontal="center"/>
    </xf>
    <xf numFmtId="0" fontId="40" fillId="4" borderId="0" xfId="695" applyFont="1" applyFill="1" applyBorder="1" applyAlignment="1">
      <alignment horizontal="center"/>
    </xf>
    <xf numFmtId="165" fontId="32" fillId="2" borderId="7" xfId="180" applyNumberFormat="1" applyFont="1" applyFill="1" applyBorder="1" applyAlignment="1">
      <alignment horizontal="center" wrapText="1"/>
    </xf>
    <xf numFmtId="0" fontId="30" fillId="2" borderId="7" xfId="180" applyFont="1" applyFill="1" applyBorder="1" applyAlignment="1">
      <alignment horizontal="center"/>
    </xf>
    <xf numFmtId="0" fontId="38" fillId="5" borderId="7" xfId="696" applyFont="1" applyFill="1" applyBorder="1" applyAlignment="1"/>
    <xf numFmtId="164" fontId="27" fillId="0" borderId="7" xfId="180" applyNumberFormat="1" applyFont="1" applyFill="1" applyBorder="1" applyAlignment="1">
      <alignment horizontal="center"/>
    </xf>
    <xf numFmtId="0" fontId="25" fillId="0" borderId="7" xfId="87" applyNumberFormat="1" applyFont="1" applyFill="1" applyBorder="1" applyAlignment="1">
      <alignment horizontal="center"/>
    </xf>
    <xf numFmtId="0" fontId="25" fillId="0" borderId="6" xfId="87" applyNumberFormat="1" applyFont="1" applyFill="1" applyBorder="1" applyAlignment="1">
      <alignment horizontal="center"/>
    </xf>
    <xf numFmtId="164" fontId="26" fillId="0" borderId="17" xfId="180" applyNumberFormat="1" applyFont="1" applyFill="1" applyBorder="1" applyAlignment="1">
      <alignment horizontal="center"/>
    </xf>
    <xf numFmtId="0" fontId="26" fillId="0" borderId="19" xfId="180" applyFont="1" applyFill="1" applyBorder="1" applyAlignment="1">
      <alignment horizontal="center"/>
    </xf>
    <xf numFmtId="165" fontId="27" fillId="0" borderId="7" xfId="180" applyNumberFormat="1" applyFont="1" applyFill="1" applyBorder="1" applyAlignment="1">
      <alignment horizontal="center"/>
    </xf>
    <xf numFmtId="0" fontId="27" fillId="0" borderId="29" xfId="178" applyFont="1" applyFill="1" applyBorder="1" applyAlignment="1">
      <alignment horizontal="left"/>
    </xf>
    <xf numFmtId="164" fontId="27" fillId="0" borderId="29" xfId="87" applyNumberFormat="1" applyFont="1" applyFill="1" applyBorder="1" applyAlignment="1">
      <alignment horizontal="center"/>
    </xf>
    <xf numFmtId="164" fontId="27" fillId="0" borderId="29" xfId="180" applyNumberFormat="1" applyFont="1" applyFill="1" applyBorder="1" applyAlignment="1">
      <alignment horizontal="center"/>
    </xf>
    <xf numFmtId="164" fontId="27" fillId="0" borderId="35" xfId="87" applyNumberFormat="1" applyFont="1" applyFill="1" applyBorder="1" applyAlignment="1">
      <alignment horizontal="center"/>
    </xf>
    <xf numFmtId="164" fontId="27" fillId="0" borderId="35" xfId="180" applyNumberFormat="1" applyFont="1" applyFill="1" applyBorder="1" applyAlignment="1">
      <alignment horizontal="center"/>
    </xf>
    <xf numFmtId="0" fontId="27" fillId="0" borderId="36" xfId="180" applyFont="1" applyFill="1" applyBorder="1" applyAlignment="1">
      <alignment horizontal="center"/>
    </xf>
    <xf numFmtId="164" fontId="25" fillId="0" borderId="11" xfId="180" applyNumberFormat="1" applyFont="1" applyFill="1" applyBorder="1" applyAlignment="1">
      <alignment horizontal="center"/>
    </xf>
    <xf numFmtId="165" fontId="27" fillId="0" borderId="11" xfId="180" applyNumberFormat="1" applyFont="1" applyFill="1" applyBorder="1" applyAlignment="1">
      <alignment horizontal="center"/>
    </xf>
    <xf numFmtId="0" fontId="27" fillId="0" borderId="11" xfId="180" applyFont="1" applyFill="1" applyBorder="1" applyAlignment="1">
      <alignment horizontal="center"/>
    </xf>
    <xf numFmtId="6" fontId="27" fillId="0" borderId="20" xfId="87" applyNumberFormat="1" applyFont="1" applyFill="1" applyBorder="1" applyAlignment="1">
      <alignment horizontal="center"/>
    </xf>
    <xf numFmtId="0" fontId="27" fillId="0" borderId="20" xfId="180" applyFont="1" applyFill="1" applyBorder="1" applyAlignment="1">
      <alignment horizontal="left"/>
    </xf>
    <xf numFmtId="0" fontId="27" fillId="0" borderId="7" xfId="178" applyFont="1" applyFill="1" applyBorder="1" applyAlignment="1">
      <alignment horizontal="left"/>
    </xf>
    <xf numFmtId="0" fontId="27" fillId="0" borderId="8" xfId="180" applyFont="1" applyFill="1" applyBorder="1" applyAlignment="1">
      <alignment horizontal="center"/>
    </xf>
    <xf numFmtId="0" fontId="27" fillId="0" borderId="9" xfId="180" applyFont="1" applyFill="1" applyBorder="1" applyAlignment="1">
      <alignment horizontal="center"/>
    </xf>
    <xf numFmtId="0" fontId="30" fillId="0" borderId="0" xfId="88" applyFont="1" applyFill="1" applyBorder="1" applyAlignment="1" applyProtection="1">
      <alignment horizontal="center"/>
    </xf>
    <xf numFmtId="0" fontId="37" fillId="0" borderId="0" xfId="0" applyFont="1" applyAlignment="1">
      <alignment horizontal="center"/>
    </xf>
    <xf numFmtId="0" fontId="32" fillId="2" borderId="13" xfId="178" applyFont="1" applyFill="1" applyBorder="1" applyAlignment="1">
      <alignment horizontal="left"/>
    </xf>
    <xf numFmtId="0" fontId="38" fillId="5" borderId="7" xfId="697" applyFont="1" applyFill="1" applyBorder="1" applyAlignment="1"/>
    <xf numFmtId="49" fontId="25" fillId="0" borderId="0" xfId="0" applyNumberFormat="1" applyFont="1" applyFill="1" applyBorder="1" applyAlignment="1" applyProtection="1">
      <alignment wrapText="1"/>
      <protection locked="0"/>
    </xf>
    <xf numFmtId="0" fontId="25" fillId="0" borderId="0" xfId="178" applyFont="1" applyFill="1" applyBorder="1" applyAlignment="1">
      <alignment horizontal="left"/>
    </xf>
    <xf numFmtId="164" fontId="25" fillId="0" borderId="0" xfId="87" applyNumberFormat="1" applyFont="1" applyFill="1" applyBorder="1" applyAlignment="1">
      <alignment horizontal="center"/>
    </xf>
    <xf numFmtId="165" fontId="27" fillId="0" borderId="0" xfId="180" applyNumberFormat="1" applyFont="1" applyFill="1" applyBorder="1" applyAlignment="1">
      <alignment horizontal="center"/>
    </xf>
    <xf numFmtId="164" fontId="25" fillId="0" borderId="35" xfId="87" applyNumberFormat="1" applyFont="1" applyFill="1" applyBorder="1" applyAlignment="1">
      <alignment horizontal="center"/>
    </xf>
    <xf numFmtId="165" fontId="27" fillId="0" borderId="35" xfId="180" applyNumberFormat="1" applyFont="1" applyFill="1" applyBorder="1" applyAlignment="1">
      <alignment horizontal="center"/>
    </xf>
    <xf numFmtId="0" fontId="25" fillId="0" borderId="35" xfId="0" applyFont="1" applyBorder="1" applyAlignment="1">
      <alignment horizontal="left" wrapText="1"/>
    </xf>
    <xf numFmtId="0" fontId="25" fillId="0" borderId="36" xfId="0" applyFont="1" applyBorder="1" applyAlignment="1">
      <alignment horizontal="left" wrapText="1"/>
    </xf>
    <xf numFmtId="0" fontId="25" fillId="0" borderId="6" xfId="178" applyFont="1" applyFill="1" applyBorder="1" applyAlignment="1">
      <alignment horizontal="left"/>
    </xf>
    <xf numFmtId="164" fontId="27" fillId="0" borderId="6" xfId="180" applyNumberFormat="1" applyFont="1" applyFill="1" applyBorder="1" applyAlignment="1">
      <alignment horizontal="center"/>
    </xf>
    <xf numFmtId="0" fontId="25" fillId="0" borderId="24" xfId="178" applyFont="1" applyFill="1" applyBorder="1" applyAlignment="1">
      <alignment horizontal="left"/>
    </xf>
    <xf numFmtId="164" fontId="25" fillId="0" borderId="2" xfId="87" applyNumberFormat="1" applyFont="1" applyFill="1" applyBorder="1" applyAlignment="1">
      <alignment horizontal="center"/>
    </xf>
    <xf numFmtId="165" fontId="27" fillId="0" borderId="2" xfId="180" applyNumberFormat="1" applyFont="1" applyFill="1" applyBorder="1" applyAlignment="1">
      <alignment horizontal="center"/>
    </xf>
    <xf numFmtId="0" fontId="25" fillId="0" borderId="3" xfId="0" applyFont="1" applyBorder="1" applyAlignment="1">
      <alignment horizontal="left" wrapText="1"/>
    </xf>
    <xf numFmtId="0" fontId="32" fillId="2" borderId="23" xfId="178" applyFont="1" applyFill="1" applyBorder="1" applyAlignment="1">
      <alignment horizontal="left"/>
    </xf>
    <xf numFmtId="164" fontId="32" fillId="2" borderId="6" xfId="87" applyNumberFormat="1" applyFont="1" applyFill="1" applyBorder="1" applyAlignment="1">
      <alignment horizontal="center"/>
    </xf>
    <xf numFmtId="165" fontId="32" fillId="2" borderId="6" xfId="180" applyNumberFormat="1" applyFont="1" applyFill="1" applyBorder="1" applyAlignment="1">
      <alignment horizontal="center"/>
    </xf>
    <xf numFmtId="0" fontId="32" fillId="2" borderId="6" xfId="0" applyFont="1" applyFill="1" applyBorder="1" applyAlignment="1">
      <alignment horizontal="left" wrapText="1"/>
    </xf>
    <xf numFmtId="0" fontId="32" fillId="2" borderId="7" xfId="0" applyFont="1" applyFill="1" applyBorder="1" applyAlignment="1">
      <alignment horizontal="left" wrapText="1"/>
    </xf>
    <xf numFmtId="0" fontId="32" fillId="2" borderId="12" xfId="88" applyFont="1" applyFill="1" applyBorder="1" applyAlignment="1" applyProtection="1">
      <alignment horizontal="center" wrapText="1"/>
    </xf>
    <xf numFmtId="0" fontId="32" fillId="2" borderId="24" xfId="178" applyFont="1" applyFill="1" applyBorder="1" applyAlignment="1">
      <alignment horizontal="left"/>
    </xf>
    <xf numFmtId="0" fontId="32" fillId="2" borderId="16" xfId="180" applyFont="1" applyFill="1" applyBorder="1" applyAlignment="1">
      <alignment horizontal="left"/>
    </xf>
    <xf numFmtId="0" fontId="32" fillId="2" borderId="24" xfId="0" applyFont="1" applyFill="1" applyBorder="1" applyAlignment="1">
      <alignment horizontal="left" wrapText="1"/>
    </xf>
    <xf numFmtId="0" fontId="32" fillId="2" borderId="25" xfId="0" applyFont="1" applyFill="1" applyBorder="1" applyAlignment="1">
      <alignment horizontal="left" wrapText="1"/>
    </xf>
    <xf numFmtId="0" fontId="27" fillId="0" borderId="24" xfId="180" applyFont="1" applyFill="1" applyBorder="1" applyAlignment="1">
      <alignment horizontal="left"/>
    </xf>
    <xf numFmtId="49" fontId="25" fillId="0" borderId="7" xfId="0" applyNumberFormat="1" applyFont="1" applyFill="1" applyBorder="1" applyAlignment="1" applyProtection="1">
      <alignment wrapText="1"/>
      <protection locked="0"/>
    </xf>
    <xf numFmtId="165" fontId="25" fillId="0" borderId="7" xfId="180" applyNumberFormat="1" applyFont="1" applyFill="1" applyBorder="1" applyAlignment="1">
      <alignment horizontal="center"/>
    </xf>
    <xf numFmtId="0" fontId="29" fillId="0" borderId="7" xfId="88" applyFont="1" applyBorder="1" applyAlignment="1" applyProtection="1"/>
    <xf numFmtId="0" fontId="27" fillId="0" borderId="35" xfId="180" applyFont="1" applyFill="1" applyBorder="1" applyAlignment="1">
      <alignment wrapText="1"/>
    </xf>
    <xf numFmtId="0" fontId="27" fillId="0" borderId="36" xfId="180" applyFont="1" applyFill="1" applyBorder="1" applyAlignment="1">
      <alignment wrapText="1"/>
    </xf>
    <xf numFmtId="0" fontId="27" fillId="0" borderId="17" xfId="180" applyFont="1" applyFill="1" applyBorder="1" applyAlignment="1">
      <alignment horizontal="center"/>
    </xf>
    <xf numFmtId="49" fontId="27" fillId="0" borderId="0" xfId="180" applyNumberFormat="1" applyFont="1" applyFill="1" applyBorder="1" applyAlignment="1">
      <alignment horizontal="left"/>
    </xf>
    <xf numFmtId="0" fontId="27" fillId="0" borderId="2" xfId="180" applyFont="1" applyFill="1" applyBorder="1" applyAlignment="1">
      <alignment wrapText="1"/>
    </xf>
    <xf numFmtId="0" fontId="27" fillId="0" borderId="3" xfId="180" applyFont="1" applyFill="1" applyBorder="1" applyAlignment="1">
      <alignment wrapText="1"/>
    </xf>
    <xf numFmtId="164" fontId="27" fillId="0" borderId="8" xfId="87" applyNumberFormat="1" applyFont="1" applyFill="1" applyBorder="1" applyAlignment="1">
      <alignment horizontal="center"/>
    </xf>
    <xf numFmtId="0" fontId="27" fillId="0" borderId="8" xfId="180" applyFont="1" applyFill="1" applyBorder="1" applyAlignment="1">
      <alignment wrapText="1"/>
    </xf>
    <xf numFmtId="0" fontId="27" fillId="0" borderId="9" xfId="180" applyFont="1" applyFill="1" applyBorder="1" applyAlignment="1">
      <alignment wrapText="1"/>
    </xf>
    <xf numFmtId="164" fontId="25" fillId="0" borderId="6" xfId="179" applyNumberFormat="1" applyFont="1" applyFill="1" applyBorder="1" applyAlignment="1" applyProtection="1">
      <alignment horizontal="center"/>
      <protection locked="0"/>
    </xf>
    <xf numFmtId="0" fontId="27" fillId="0" borderId="6" xfId="180" applyFont="1" applyFill="1" applyBorder="1" applyAlignment="1">
      <alignment wrapText="1"/>
    </xf>
    <xf numFmtId="0" fontId="27" fillId="0" borderId="6" xfId="180" applyFont="1" applyFill="1" applyBorder="1" applyAlignment="1"/>
    <xf numFmtId="0" fontId="27" fillId="0" borderId="14" xfId="180" applyFont="1" applyFill="1" applyBorder="1" applyAlignment="1">
      <alignment wrapText="1"/>
    </xf>
    <xf numFmtId="0" fontId="28" fillId="0" borderId="0" xfId="88" applyFont="1" applyAlignment="1" applyProtection="1">
      <alignment horizontal="left"/>
    </xf>
    <xf numFmtId="0" fontId="33" fillId="4" borderId="0" xfId="0" applyFont="1" applyFill="1" applyBorder="1" applyAlignment="1">
      <alignment horizontal="center"/>
    </xf>
    <xf numFmtId="164" fontId="40" fillId="4" borderId="0" xfId="87" applyNumberFormat="1" applyFont="1" applyFill="1" applyBorder="1" applyAlignment="1">
      <alignment horizontal="center"/>
    </xf>
    <xf numFmtId="165" fontId="40" fillId="4" borderId="0" xfId="87" applyNumberFormat="1" applyFont="1" applyFill="1" applyBorder="1" applyAlignment="1">
      <alignment horizontal="center"/>
    </xf>
    <xf numFmtId="0" fontId="40" fillId="4" borderId="0" xfId="180" applyFont="1" applyFill="1" applyBorder="1" applyAlignment="1"/>
    <xf numFmtId="0" fontId="27" fillId="0" borderId="14" xfId="0" applyFont="1" applyFill="1" applyBorder="1" applyAlignment="1">
      <alignment horizontal="left"/>
    </xf>
    <xf numFmtId="164" fontId="27" fillId="0" borderId="14" xfId="87" applyNumberFormat="1" applyFont="1" applyFill="1" applyBorder="1" applyAlignment="1">
      <alignment horizontal="center"/>
    </xf>
    <xf numFmtId="165" fontId="27" fillId="0" borderId="28" xfId="87" applyNumberFormat="1" applyFont="1" applyFill="1" applyBorder="1" applyAlignment="1">
      <alignment horizontal="center"/>
    </xf>
    <xf numFmtId="0" fontId="27" fillId="0" borderId="33" xfId="180" applyFont="1" applyFill="1" applyBorder="1" applyAlignment="1">
      <alignment horizontal="left"/>
    </xf>
    <xf numFmtId="0" fontId="27" fillId="0" borderId="30" xfId="180" applyFont="1" applyFill="1" applyBorder="1" applyAlignment="1">
      <alignment horizontal="center"/>
    </xf>
    <xf numFmtId="0" fontId="33" fillId="4" borderId="8" xfId="180" applyFont="1" applyFill="1" applyBorder="1" applyAlignment="1">
      <alignment horizontal="center"/>
    </xf>
    <xf numFmtId="164" fontId="33" fillId="4" borderId="0" xfId="87" applyNumberFormat="1" applyFont="1" applyFill="1" applyBorder="1" applyAlignment="1">
      <alignment horizontal="center"/>
    </xf>
    <xf numFmtId="164" fontId="33" fillId="4" borderId="8" xfId="87" applyNumberFormat="1" applyFont="1" applyFill="1" applyBorder="1" applyAlignment="1">
      <alignment horizontal="center"/>
    </xf>
    <xf numFmtId="165" fontId="33" fillId="4" borderId="8" xfId="87" applyNumberFormat="1" applyFont="1" applyFill="1" applyBorder="1" applyAlignment="1">
      <alignment horizontal="center"/>
    </xf>
    <xf numFmtId="0" fontId="40" fillId="4" borderId="8" xfId="180" applyFont="1" applyFill="1" applyBorder="1" applyAlignment="1"/>
    <xf numFmtId="0" fontId="33" fillId="4" borderId="8" xfId="180" applyFont="1" applyFill="1" applyBorder="1" applyAlignment="1"/>
    <xf numFmtId="0" fontId="25" fillId="0" borderId="15" xfId="0" applyFont="1" applyFill="1" applyBorder="1" applyAlignment="1">
      <alignment horizontal="left"/>
    </xf>
    <xf numFmtId="164" fontId="25" fillId="0" borderId="15" xfId="87" applyNumberFormat="1" applyFont="1" applyFill="1" applyBorder="1" applyAlignment="1">
      <alignment horizontal="center"/>
    </xf>
    <xf numFmtId="165" fontId="25" fillId="0" borderId="15" xfId="87" applyNumberFormat="1" applyFont="1" applyFill="1" applyBorder="1" applyAlignment="1">
      <alignment horizontal="center"/>
    </xf>
    <xf numFmtId="0" fontId="25" fillId="0" borderId="34" xfId="0" applyFont="1" applyFill="1" applyBorder="1" applyAlignment="1">
      <alignment horizontal="left"/>
    </xf>
    <xf numFmtId="164" fontId="25" fillId="0" borderId="34" xfId="87" applyNumberFormat="1" applyFont="1" applyFill="1" applyBorder="1" applyAlignment="1">
      <alignment horizontal="center"/>
    </xf>
    <xf numFmtId="165" fontId="25" fillId="0" borderId="34" xfId="87" applyNumberFormat="1" applyFont="1" applyFill="1" applyBorder="1" applyAlignment="1">
      <alignment horizontal="center"/>
    </xf>
    <xf numFmtId="0" fontId="26" fillId="0" borderId="0" xfId="0" applyFont="1" applyFill="1" applyBorder="1" applyAlignment="1">
      <alignment horizontal="left"/>
    </xf>
    <xf numFmtId="164" fontId="26" fillId="0" borderId="0" xfId="87" applyNumberFormat="1" applyFont="1" applyFill="1" applyBorder="1" applyAlignment="1">
      <alignment horizontal="center"/>
    </xf>
    <xf numFmtId="165" fontId="26" fillId="0" borderId="0" xfId="87" applyNumberFormat="1" applyFont="1" applyFill="1" applyBorder="1" applyAlignment="1">
      <alignment horizontal="center"/>
    </xf>
    <xf numFmtId="0" fontId="25" fillId="0" borderId="0" xfId="0" applyFont="1" applyFill="1" applyAlignment="1">
      <alignment wrapText="1"/>
    </xf>
    <xf numFmtId="0" fontId="36" fillId="2" borderId="0" xfId="180" applyFont="1" applyFill="1" applyBorder="1" applyAlignment="1"/>
    <xf numFmtId="0" fontId="25" fillId="0" borderId="0" xfId="180" applyFont="1" applyFill="1" applyBorder="1" applyAlignment="1"/>
    <xf numFmtId="164" fontId="25" fillId="0" borderId="7" xfId="0" applyNumberFormat="1" applyFont="1" applyFill="1" applyBorder="1" applyAlignment="1" applyProtection="1">
      <alignment horizontal="center" wrapText="1"/>
      <protection locked="0"/>
    </xf>
    <xf numFmtId="164" fontId="32" fillId="0" borderId="0" xfId="87" applyNumberFormat="1" applyFont="1" applyFill="1" applyBorder="1" applyAlignment="1">
      <alignment horizontal="center"/>
    </xf>
    <xf numFmtId="165" fontId="32" fillId="0" borderId="0" xfId="87" applyNumberFormat="1" applyFont="1" applyFill="1" applyBorder="1" applyAlignment="1">
      <alignment horizontal="center"/>
    </xf>
    <xf numFmtId="0" fontId="25" fillId="0" borderId="5" xfId="0" applyFont="1" applyBorder="1" applyAlignment="1">
      <alignment wrapText="1"/>
    </xf>
    <xf numFmtId="0" fontId="32" fillId="0" borderId="0" xfId="0" applyFont="1" applyFill="1" applyBorder="1" applyAlignment="1">
      <alignment horizontal="left"/>
    </xf>
    <xf numFmtId="0" fontId="32" fillId="2" borderId="7" xfId="0" applyFont="1" applyFill="1" applyBorder="1" applyAlignment="1">
      <alignment horizontal="left"/>
    </xf>
    <xf numFmtId="165" fontId="32" fillId="2" borderId="7" xfId="87" applyNumberFormat="1" applyFont="1" applyFill="1" applyBorder="1" applyAlignment="1">
      <alignment horizontal="center"/>
    </xf>
    <xf numFmtId="0" fontId="27" fillId="0" borderId="0" xfId="0" applyFont="1" applyFill="1" applyBorder="1" applyAlignment="1">
      <alignment horizontal="left"/>
    </xf>
    <xf numFmtId="0" fontId="28" fillId="0" borderId="2" xfId="88" applyFont="1" applyFill="1" applyBorder="1" applyAlignment="1" applyProtection="1">
      <alignment horizontal="left"/>
    </xf>
    <xf numFmtId="0" fontId="32" fillId="2" borderId="2" xfId="0" applyFont="1" applyFill="1" applyBorder="1" applyAlignment="1">
      <alignment horizontal="left"/>
    </xf>
    <xf numFmtId="0" fontId="40" fillId="4" borderId="0" xfId="0" applyFont="1" applyFill="1" applyAlignment="1">
      <alignment wrapText="1"/>
    </xf>
    <xf numFmtId="0" fontId="30" fillId="0" borderId="2" xfId="180" applyFont="1" applyFill="1" applyBorder="1" applyAlignment="1">
      <alignment horizontal="center" wrapText="1"/>
    </xf>
    <xf numFmtId="0" fontId="30" fillId="0" borderId="2" xfId="88" applyFont="1" applyFill="1" applyBorder="1" applyAlignment="1" applyProtection="1">
      <alignment horizontal="left"/>
    </xf>
    <xf numFmtId="0" fontId="25" fillId="0" borderId="6" xfId="0" applyFont="1" applyFill="1" applyBorder="1" applyAlignment="1">
      <alignment horizontal="left"/>
    </xf>
    <xf numFmtId="165" fontId="32" fillId="0" borderId="6" xfId="87" applyNumberFormat="1" applyFont="1" applyFill="1" applyBorder="1" applyAlignment="1">
      <alignment horizontal="center"/>
    </xf>
    <xf numFmtId="166" fontId="25" fillId="0" borderId="7" xfId="0" applyNumberFormat="1" applyFont="1" applyFill="1" applyBorder="1" applyAlignment="1">
      <alignment horizontal="left"/>
    </xf>
    <xf numFmtId="166" fontId="27" fillId="0" borderId="7" xfId="0" applyNumberFormat="1" applyFont="1" applyFill="1" applyBorder="1" applyAlignment="1">
      <alignment horizontal="left"/>
    </xf>
    <xf numFmtId="0" fontId="30" fillId="0" borderId="0" xfId="0" applyFont="1" applyFill="1" applyBorder="1" applyAlignment="1">
      <alignment horizontal="left"/>
    </xf>
    <xf numFmtId="164" fontId="30" fillId="0" borderId="0" xfId="87" applyNumberFormat="1" applyFont="1" applyFill="1" applyBorder="1" applyAlignment="1">
      <alignment horizontal="left"/>
    </xf>
    <xf numFmtId="0" fontId="27" fillId="0" borderId="18" xfId="180" applyFont="1" applyFill="1" applyBorder="1" applyAlignment="1">
      <alignment horizontal="center"/>
    </xf>
    <xf numFmtId="0" fontId="25" fillId="0" borderId="24" xfId="0" applyFont="1" applyFill="1" applyBorder="1" applyAlignment="1">
      <alignment horizontal="left"/>
    </xf>
    <xf numFmtId="0" fontId="26" fillId="0" borderId="35" xfId="88" applyFont="1" applyFill="1" applyBorder="1" applyAlignment="1" applyProtection="1">
      <alignment horizontal="center"/>
    </xf>
    <xf numFmtId="0" fontId="26" fillId="0" borderId="35" xfId="0" applyFont="1" applyBorder="1" applyAlignment="1"/>
    <xf numFmtId="0" fontId="41" fillId="0" borderId="35" xfId="88" applyFont="1" applyBorder="1" applyAlignment="1" applyProtection="1"/>
    <xf numFmtId="0" fontId="25" fillId="0" borderId="35" xfId="180" applyFont="1" applyFill="1" applyBorder="1" applyAlignment="1">
      <alignment horizontal="center"/>
    </xf>
    <xf numFmtId="0" fontId="25" fillId="0" borderId="36" xfId="180" applyFont="1" applyFill="1" applyBorder="1" applyAlignment="1">
      <alignment horizontal="center"/>
    </xf>
    <xf numFmtId="0" fontId="25" fillId="0" borderId="6" xfId="176" applyFont="1" applyBorder="1" applyAlignment="1" applyProtection="1">
      <alignment horizontal="left"/>
      <protection locked="0"/>
    </xf>
    <xf numFmtId="164" fontId="26" fillId="0" borderId="6" xfId="87" applyNumberFormat="1" applyFont="1" applyFill="1" applyBorder="1" applyAlignment="1">
      <alignment horizontal="center"/>
    </xf>
    <xf numFmtId="0" fontId="25" fillId="0" borderId="6" xfId="176" applyNumberFormat="1" applyFont="1" applyBorder="1" applyAlignment="1" applyProtection="1">
      <alignment wrapText="1"/>
      <protection locked="0"/>
    </xf>
    <xf numFmtId="0" fontId="25" fillId="0" borderId="0" xfId="176" applyNumberFormat="1" applyFont="1" applyBorder="1" applyAlignment="1" applyProtection="1">
      <alignment wrapText="1"/>
      <protection locked="0"/>
    </xf>
    <xf numFmtId="0" fontId="25" fillId="0" borderId="19" xfId="176" applyNumberFormat="1" applyFont="1" applyBorder="1" applyAlignment="1" applyProtection="1">
      <alignment wrapText="1"/>
      <protection locked="0"/>
    </xf>
    <xf numFmtId="0" fontId="25" fillId="0" borderId="7" xfId="176" applyFont="1" applyBorder="1" applyAlignment="1" applyProtection="1">
      <alignment horizontal="left"/>
      <protection locked="0"/>
    </xf>
    <xf numFmtId="0" fontId="25" fillId="0" borderId="7" xfId="176" applyNumberFormat="1" applyFont="1" applyBorder="1" applyAlignment="1" applyProtection="1">
      <alignment wrapText="1"/>
      <protection locked="0"/>
    </xf>
    <xf numFmtId="0" fontId="25" fillId="0" borderId="21" xfId="176" applyNumberFormat="1" applyFont="1" applyBorder="1" applyAlignment="1" applyProtection="1">
      <alignment wrapText="1"/>
      <protection locked="0"/>
    </xf>
    <xf numFmtId="0" fontId="25" fillId="0" borderId="23" xfId="176" applyNumberFormat="1" applyFont="1" applyBorder="1" applyAlignment="1" applyProtection="1">
      <alignment wrapText="1"/>
      <protection locked="0"/>
    </xf>
    <xf numFmtId="0" fontId="25" fillId="0" borderId="24" xfId="176" applyFont="1" applyBorder="1" applyAlignment="1" applyProtection="1">
      <alignment horizontal="left"/>
      <protection locked="0"/>
    </xf>
    <xf numFmtId="0" fontId="25" fillId="0" borderId="0" xfId="176" applyNumberFormat="1" applyFont="1" applyBorder="1" applyAlignment="1" applyProtection="1">
      <alignment horizontal="left" wrapText="1"/>
      <protection locked="0"/>
    </xf>
    <xf numFmtId="164" fontId="26" fillId="0" borderId="35" xfId="87" applyNumberFormat="1" applyFont="1" applyFill="1" applyBorder="1" applyAlignment="1">
      <alignment horizontal="center"/>
    </xf>
    <xf numFmtId="0" fontId="26" fillId="0" borderId="35" xfId="180" applyFont="1" applyFill="1" applyBorder="1" applyAlignment="1">
      <alignment horizontal="left"/>
    </xf>
    <xf numFmtId="0" fontId="26" fillId="0" borderId="35" xfId="180" applyFont="1" applyFill="1" applyBorder="1" applyAlignment="1">
      <alignment horizontal="center"/>
    </xf>
    <xf numFmtId="0" fontId="26" fillId="0" borderId="36" xfId="180" applyFont="1" applyFill="1" applyBorder="1" applyAlignment="1">
      <alignment horizontal="center"/>
    </xf>
    <xf numFmtId="0" fontId="25" fillId="0" borderId="6" xfId="0" applyFont="1" applyBorder="1" applyAlignment="1" applyProtection="1">
      <alignment wrapText="1"/>
      <protection locked="0"/>
    </xf>
    <xf numFmtId="164" fontId="25" fillId="0" borderId="6" xfId="87" applyNumberFormat="1" applyFont="1" applyFill="1" applyBorder="1" applyAlignment="1" applyProtection="1">
      <alignment horizontal="center" wrapText="1"/>
      <protection locked="0"/>
    </xf>
    <xf numFmtId="0" fontId="25" fillId="0" borderId="6" xfId="180" applyFont="1" applyFill="1" applyBorder="1" applyAlignment="1">
      <alignment horizontal="left"/>
    </xf>
    <xf numFmtId="0" fontId="26" fillId="0" borderId="2" xfId="180" applyFont="1" applyFill="1" applyBorder="1" applyAlignment="1">
      <alignment horizontal="center"/>
    </xf>
    <xf numFmtId="164" fontId="25" fillId="0" borderId="7" xfId="0" applyNumberFormat="1" applyFont="1" applyBorder="1" applyAlignment="1" applyProtection="1">
      <alignment horizontal="center" wrapText="1"/>
      <protection locked="0"/>
    </xf>
    <xf numFmtId="165" fontId="25" fillId="0" borderId="7" xfId="87" applyNumberFormat="1" applyFont="1" applyFill="1" applyBorder="1" applyAlignment="1">
      <alignment horizontal="center" wrapText="1"/>
    </xf>
    <xf numFmtId="0" fontId="26" fillId="0" borderId="2" xfId="0" applyFont="1" applyFill="1" applyBorder="1" applyAlignment="1">
      <alignment horizontal="center"/>
    </xf>
    <xf numFmtId="0" fontId="32" fillId="0" borderId="2" xfId="87" applyNumberFormat="1" applyFont="1" applyFill="1" applyBorder="1" applyAlignment="1">
      <alignment horizontal="center"/>
    </xf>
    <xf numFmtId="165" fontId="32" fillId="0" borderId="2" xfId="87" applyNumberFormat="1" applyFont="1" applyFill="1" applyBorder="1" applyAlignment="1">
      <alignment horizontal="center"/>
    </xf>
    <xf numFmtId="0" fontId="28" fillId="0" borderId="2" xfId="88" applyFont="1" applyBorder="1" applyAlignment="1" applyProtection="1">
      <alignment horizontal="left"/>
    </xf>
    <xf numFmtId="0" fontId="25" fillId="0" borderId="2" xfId="0" applyFont="1" applyBorder="1" applyAlignment="1">
      <alignment horizontal="left"/>
    </xf>
    <xf numFmtId="0" fontId="25" fillId="0" borderId="3" xfId="0" applyFont="1" applyBorder="1" applyAlignment="1">
      <alignment horizontal="left"/>
    </xf>
    <xf numFmtId="0" fontId="28" fillId="2" borderId="0" xfId="88" applyFont="1" applyFill="1" applyAlignment="1" applyProtection="1">
      <alignment horizontal="left"/>
    </xf>
    <xf numFmtId="0" fontId="27" fillId="0" borderId="7" xfId="180" applyFont="1" applyFill="1" applyBorder="1" applyAlignment="1">
      <alignment wrapText="1"/>
    </xf>
    <xf numFmtId="0" fontId="39" fillId="0" borderId="7" xfId="0" applyFont="1" applyBorder="1" applyAlignment="1"/>
    <xf numFmtId="0" fontId="25" fillId="0" borderId="13" xfId="0" applyFont="1" applyBorder="1" applyAlignment="1"/>
    <xf numFmtId="164" fontId="27" fillId="2" borderId="0" xfId="87" applyNumberFormat="1" applyFont="1" applyFill="1" applyBorder="1" applyAlignment="1">
      <alignment horizontal="center"/>
    </xf>
    <xf numFmtId="165" fontId="25" fillId="2" borderId="0" xfId="87" applyNumberFormat="1" applyFont="1" applyFill="1" applyBorder="1" applyAlignment="1">
      <alignment horizontal="center"/>
    </xf>
    <xf numFmtId="0" fontId="25" fillId="2" borderId="0" xfId="0" applyFont="1" applyFill="1" applyBorder="1" applyAlignment="1">
      <alignment wrapText="1"/>
    </xf>
    <xf numFmtId="0" fontId="25" fillId="2" borderId="5" xfId="0" applyFont="1" applyFill="1" applyBorder="1" applyAlignment="1">
      <alignment wrapText="1"/>
    </xf>
    <xf numFmtId="49" fontId="25" fillId="0" borderId="6" xfId="0" applyNumberFormat="1" applyFont="1" applyFill="1" applyBorder="1" applyAlignment="1">
      <alignment horizontal="left"/>
    </xf>
    <xf numFmtId="165" fontId="25" fillId="0" borderId="6" xfId="87" applyNumberFormat="1" applyFont="1" applyFill="1" applyBorder="1" applyAlignment="1">
      <alignment horizontal="center"/>
    </xf>
    <xf numFmtId="165" fontId="25" fillId="0" borderId="0" xfId="87" applyNumberFormat="1" applyFont="1" applyFill="1" applyBorder="1" applyAlignment="1">
      <alignment horizontal="center"/>
    </xf>
    <xf numFmtId="0" fontId="25" fillId="0" borderId="2" xfId="0" applyFont="1" applyBorder="1" applyAlignment="1">
      <alignment wrapText="1"/>
    </xf>
    <xf numFmtId="0" fontId="25" fillId="0" borderId="3" xfId="0" applyFont="1" applyBorder="1" applyAlignment="1">
      <alignment wrapText="1"/>
    </xf>
    <xf numFmtId="0" fontId="25" fillId="0" borderId="7" xfId="0" applyFont="1" applyBorder="1" applyAlignment="1">
      <alignment wrapText="1"/>
    </xf>
    <xf numFmtId="0" fontId="25" fillId="0" borderId="0" xfId="179" applyFont="1" applyBorder="1" applyAlignment="1" applyProtection="1">
      <protection locked="0"/>
    </xf>
    <xf numFmtId="0" fontId="30" fillId="0" borderId="1" xfId="88" applyFont="1" applyFill="1" applyBorder="1" applyAlignment="1" applyProtection="1">
      <alignment horizontal="center"/>
    </xf>
    <xf numFmtId="166" fontId="25" fillId="0" borderId="13" xfId="88" applyNumberFormat="1" applyFont="1" applyFill="1" applyBorder="1" applyAlignment="1" applyProtection="1">
      <alignment horizontal="center" wrapText="1"/>
    </xf>
    <xf numFmtId="0" fontId="28" fillId="0" borderId="13" xfId="88" applyFont="1" applyBorder="1" applyAlignment="1" applyProtection="1">
      <alignment horizontal="center"/>
    </xf>
    <xf numFmtId="0" fontId="27" fillId="0" borderId="2" xfId="0" applyFont="1" applyFill="1" applyBorder="1" applyAlignment="1">
      <alignment horizontal="center"/>
    </xf>
    <xf numFmtId="165" fontId="25" fillId="0" borderId="2" xfId="87" applyNumberFormat="1" applyFont="1" applyFill="1" applyBorder="1" applyAlignment="1">
      <alignment horizontal="center"/>
    </xf>
    <xf numFmtId="0" fontId="25" fillId="0" borderId="18" xfId="0" applyFont="1" applyBorder="1" applyAlignment="1">
      <alignment wrapText="1"/>
    </xf>
    <xf numFmtId="0" fontId="27" fillId="0" borderId="13" xfId="0" applyFont="1" applyFill="1" applyBorder="1" applyAlignment="1">
      <alignment horizontal="center"/>
    </xf>
    <xf numFmtId="164" fontId="25" fillId="5" borderId="7" xfId="87" applyNumberFormat="1" applyFont="1" applyFill="1" applyBorder="1" applyAlignment="1">
      <alignment horizontal="center"/>
    </xf>
    <xf numFmtId="164" fontId="25" fillId="3" borderId="7" xfId="87" applyNumberFormat="1" applyFont="1" applyFill="1" applyBorder="1" applyAlignment="1">
      <alignment horizontal="center"/>
    </xf>
    <xf numFmtId="165" fontId="25" fillId="3" borderId="7" xfId="87" applyNumberFormat="1" applyFont="1" applyFill="1" applyBorder="1" applyAlignment="1">
      <alignment horizontal="center"/>
    </xf>
    <xf numFmtId="0" fontId="25" fillId="0" borderId="8" xfId="0" applyFont="1" applyBorder="1" applyAlignment="1">
      <alignment wrapText="1"/>
    </xf>
    <xf numFmtId="0" fontId="25" fillId="0" borderId="30" xfId="0" applyFont="1" applyBorder="1" applyAlignment="1">
      <alignment wrapText="1"/>
    </xf>
    <xf numFmtId="0" fontId="28" fillId="0" borderId="0" xfId="88" applyFont="1" applyFill="1" applyBorder="1" applyAlignment="1" applyProtection="1"/>
    <xf numFmtId="0" fontId="32" fillId="2" borderId="0" xfId="1" applyFont="1" applyFill="1" applyBorder="1" applyAlignment="1">
      <alignment horizontal="center"/>
    </xf>
    <xf numFmtId="0" fontId="32" fillId="2" borderId="0" xfId="1" applyFont="1" applyFill="1" applyBorder="1" applyAlignment="1">
      <alignment horizontal="left"/>
    </xf>
    <xf numFmtId="165" fontId="32" fillId="2" borderId="0" xfId="87" applyNumberFormat="1" applyFont="1" applyFill="1" applyBorder="1" applyAlignment="1">
      <alignment horizontal="left"/>
    </xf>
    <xf numFmtId="166" fontId="33" fillId="4" borderId="0" xfId="179" applyNumberFormat="1" applyFont="1" applyFill="1" applyBorder="1" applyAlignment="1" applyProtection="1">
      <alignment horizontal="center"/>
      <protection locked="0"/>
    </xf>
    <xf numFmtId="0" fontId="33" fillId="4" borderId="0" xfId="179" applyFont="1" applyFill="1" applyBorder="1" applyAlignment="1" applyProtection="1">
      <protection locked="0"/>
    </xf>
    <xf numFmtId="164" fontId="33" fillId="4" borderId="0" xfId="87" applyNumberFormat="1" applyFont="1" applyFill="1" applyBorder="1" applyAlignment="1" applyProtection="1">
      <alignment horizontal="center"/>
      <protection locked="0"/>
    </xf>
    <xf numFmtId="0" fontId="40" fillId="4" borderId="0" xfId="179" applyFont="1" applyFill="1" applyBorder="1" applyAlignment="1" applyProtection="1">
      <protection locked="0"/>
    </xf>
    <xf numFmtId="166" fontId="33" fillId="4" borderId="0" xfId="179" applyNumberFormat="1" applyFont="1" applyFill="1" applyBorder="1" applyAlignment="1" applyProtection="1">
      <protection locked="0"/>
    </xf>
    <xf numFmtId="164" fontId="33" fillId="4" borderId="0" xfId="179" applyNumberFormat="1" applyFont="1" applyFill="1" applyBorder="1" applyAlignment="1" applyProtection="1">
      <alignment horizontal="center"/>
      <protection locked="0"/>
    </xf>
    <xf numFmtId="0" fontId="32" fillId="2" borderId="2" xfId="1" applyFont="1" applyFill="1" applyBorder="1" applyAlignment="1">
      <alignment horizontal="left"/>
    </xf>
    <xf numFmtId="6" fontId="36" fillId="2" borderId="20" xfId="1" applyNumberFormat="1" applyFont="1" applyFill="1" applyBorder="1" applyAlignment="1">
      <alignment horizontal="center"/>
    </xf>
    <xf numFmtId="164" fontId="36" fillId="2" borderId="20" xfId="1" applyNumberFormat="1" applyFont="1" applyFill="1" applyBorder="1" applyAlignment="1">
      <alignment horizontal="center"/>
    </xf>
    <xf numFmtId="0" fontId="36" fillId="2" borderId="20" xfId="180" applyFont="1" applyFill="1" applyBorder="1" applyAlignment="1">
      <alignment horizontal="left" wrapText="1"/>
    </xf>
    <xf numFmtId="0" fontId="36" fillId="2" borderId="20" xfId="1" applyFont="1" applyFill="1" applyBorder="1" applyAlignment="1">
      <alignment horizontal="left" wrapText="1"/>
    </xf>
    <xf numFmtId="3" fontId="36" fillId="2" borderId="20" xfId="1" applyNumberFormat="1" applyFont="1" applyFill="1" applyBorder="1" applyAlignment="1">
      <alignment horizontal="center"/>
    </xf>
    <xf numFmtId="0" fontId="27" fillId="2" borderId="20" xfId="180" applyFont="1" applyFill="1" applyBorder="1" applyAlignment="1">
      <alignment horizontal="left" wrapText="1"/>
    </xf>
    <xf numFmtId="164" fontId="36" fillId="0" borderId="7" xfId="1" applyNumberFormat="1" applyFont="1" applyFill="1" applyBorder="1" applyAlignment="1">
      <alignment horizontal="center"/>
    </xf>
    <xf numFmtId="0" fontId="36" fillId="0" borderId="7" xfId="1" applyFont="1" applyFill="1" applyBorder="1" applyAlignment="1">
      <alignment horizontal="left" wrapText="1"/>
    </xf>
    <xf numFmtId="3" fontId="36" fillId="0" borderId="7" xfId="1" applyNumberFormat="1" applyFont="1" applyFill="1" applyBorder="1" applyAlignment="1">
      <alignment horizontal="center"/>
    </xf>
    <xf numFmtId="164" fontId="25" fillId="0" borderId="7" xfId="286" applyNumberFormat="1" applyFont="1" applyFill="1" applyBorder="1" applyAlignment="1" applyProtection="1">
      <alignment horizontal="center"/>
      <protection locked="0"/>
    </xf>
    <xf numFmtId="0" fontId="25" fillId="0" borderId="7" xfId="705" applyFont="1" applyFill="1" applyBorder="1" applyAlignment="1"/>
    <xf numFmtId="3" fontId="32" fillId="2" borderId="0" xfId="87" applyNumberFormat="1" applyFont="1" applyFill="1" applyBorder="1" applyAlignment="1">
      <alignment horizontal="center"/>
    </xf>
    <xf numFmtId="0" fontId="27" fillId="2" borderId="29" xfId="180" applyFont="1" applyFill="1" applyBorder="1" applyAlignment="1">
      <alignment horizontal="left" wrapText="1"/>
    </xf>
    <xf numFmtId="0" fontId="27" fillId="0" borderId="0" xfId="180" applyFont="1" applyFill="1" applyBorder="1" applyAlignment="1">
      <alignment horizontal="center" wrapText="1"/>
    </xf>
    <xf numFmtId="49" fontId="25" fillId="0" borderId="7" xfId="179" applyNumberFormat="1" applyFont="1" applyFill="1" applyBorder="1" applyAlignment="1" applyProtection="1">
      <protection locked="0"/>
    </xf>
    <xf numFmtId="0" fontId="27" fillId="2" borderId="6" xfId="180" applyFont="1" applyFill="1" applyBorder="1" applyAlignment="1">
      <alignment horizontal="left" wrapText="1"/>
    </xf>
    <xf numFmtId="0" fontId="25" fillId="0" borderId="7" xfId="1" applyFont="1" applyBorder="1" applyAlignment="1">
      <alignment horizontal="left"/>
    </xf>
    <xf numFmtId="6" fontId="25" fillId="2" borderId="7" xfId="1" applyNumberFormat="1" applyFont="1" applyFill="1" applyBorder="1" applyAlignment="1">
      <alignment horizontal="center"/>
    </xf>
    <xf numFmtId="164" fontId="25" fillId="2" borderId="7" xfId="1" applyNumberFormat="1" applyFont="1" applyFill="1" applyBorder="1" applyAlignment="1">
      <alignment horizontal="center"/>
    </xf>
    <xf numFmtId="0" fontId="25" fillId="2" borderId="7" xfId="1" applyFont="1" applyFill="1" applyBorder="1" applyAlignment="1">
      <alignment horizontal="left" wrapText="1"/>
    </xf>
    <xf numFmtId="3" fontId="25" fillId="2" borderId="7" xfId="1" applyNumberFormat="1" applyFont="1" applyFill="1" applyBorder="1" applyAlignment="1">
      <alignment horizontal="center"/>
    </xf>
    <xf numFmtId="0" fontId="25" fillId="0" borderId="7" xfId="179" applyFont="1" applyBorder="1" applyAlignment="1" applyProtection="1">
      <alignment horizontal="left"/>
      <protection locked="0"/>
    </xf>
    <xf numFmtId="0" fontId="42" fillId="0" borderId="0" xfId="0" applyFont="1" applyAlignment="1">
      <alignment horizontal="left"/>
    </xf>
    <xf numFmtId="164" fontId="25" fillId="0" borderId="0" xfId="0" applyNumberFormat="1" applyFont="1" applyAlignment="1">
      <alignment horizontal="center"/>
    </xf>
    <xf numFmtId="0" fontId="27" fillId="0" borderId="14" xfId="180" applyFont="1" applyFill="1" applyBorder="1" applyAlignment="1">
      <alignment horizontal="left"/>
    </xf>
    <xf numFmtId="0" fontId="27" fillId="0" borderId="14" xfId="180" applyFont="1" applyFill="1" applyBorder="1" applyAlignment="1"/>
    <xf numFmtId="165" fontId="36" fillId="2" borderId="0" xfId="180" applyNumberFormat="1" applyFont="1" applyFill="1" applyBorder="1" applyAlignment="1"/>
    <xf numFmtId="0" fontId="25" fillId="0" borderId="7" xfId="0" applyFont="1" applyFill="1" applyBorder="1" applyAlignment="1" applyProtection="1">
      <protection locked="0"/>
    </xf>
    <xf numFmtId="6" fontId="25" fillId="2" borderId="20" xfId="1" applyNumberFormat="1" applyFont="1" applyFill="1" applyBorder="1" applyAlignment="1">
      <alignment horizontal="center"/>
    </xf>
    <xf numFmtId="6" fontId="25" fillId="0" borderId="7" xfId="1" applyNumberFormat="1" applyFont="1" applyFill="1" applyBorder="1" applyAlignment="1">
      <alignment horizontal="center"/>
    </xf>
    <xf numFmtId="0" fontId="25" fillId="0" borderId="7" xfId="180" applyFont="1" applyFill="1" applyBorder="1" applyAlignment="1">
      <alignment wrapText="1"/>
    </xf>
    <xf numFmtId="49" fontId="25" fillId="0" borderId="7" xfId="91" applyNumberFormat="1" applyFont="1" applyFill="1" applyBorder="1" applyAlignment="1">
      <alignment horizontal="left"/>
    </xf>
    <xf numFmtId="0" fontId="25" fillId="0" borderId="7" xfId="706" applyFont="1" applyFill="1" applyBorder="1" applyAlignment="1"/>
    <xf numFmtId="0" fontId="27" fillId="2" borderId="7" xfId="180" applyFont="1" applyFill="1" applyBorder="1" applyAlignment="1">
      <alignment horizontal="left" wrapText="1"/>
    </xf>
    <xf numFmtId="6" fontId="26" fillId="2" borderId="6" xfId="1" applyNumberFormat="1" applyFont="1" applyFill="1" applyBorder="1" applyAlignment="1">
      <alignment horizontal="center"/>
    </xf>
    <xf numFmtId="6" fontId="26" fillId="2" borderId="7" xfId="1" applyNumberFormat="1" applyFont="1" applyFill="1" applyBorder="1" applyAlignment="1">
      <alignment horizontal="center"/>
    </xf>
    <xf numFmtId="164" fontId="26" fillId="2" borderId="7" xfId="1" applyNumberFormat="1" applyFont="1" applyFill="1" applyBorder="1" applyAlignment="1">
      <alignment horizontal="center"/>
    </xf>
    <xf numFmtId="0" fontId="30" fillId="2" borderId="7" xfId="180" applyFont="1" applyFill="1" applyBorder="1" applyAlignment="1">
      <alignment horizontal="left" wrapText="1"/>
    </xf>
    <xf numFmtId="0" fontId="25" fillId="0" borderId="7" xfId="179" applyFont="1" applyBorder="1" applyAlignment="1" applyProtection="1">
      <protection locked="0"/>
    </xf>
    <xf numFmtId="0" fontId="33" fillId="4" borderId="2" xfId="1" applyFont="1" applyFill="1" applyBorder="1" applyAlignment="1">
      <alignment horizontal="left"/>
    </xf>
    <xf numFmtId="164" fontId="40" fillId="4" borderId="0" xfId="0" applyNumberFormat="1" applyFont="1" applyFill="1" applyBorder="1" applyAlignment="1">
      <alignment horizontal="center"/>
    </xf>
    <xf numFmtId="164" fontId="40" fillId="4" borderId="0" xfId="87" applyNumberFormat="1" applyFont="1" applyFill="1" applyBorder="1" applyAlignment="1">
      <alignment horizontal="center" wrapText="1"/>
    </xf>
    <xf numFmtId="0" fontId="40" fillId="4" borderId="0" xfId="180" applyFont="1" applyFill="1" applyBorder="1" applyAlignment="1">
      <alignment horizontal="center"/>
    </xf>
    <xf numFmtId="0" fontId="40" fillId="4" borderId="0" xfId="0" applyFont="1" applyFill="1" applyBorder="1" applyAlignment="1">
      <alignment wrapText="1"/>
    </xf>
    <xf numFmtId="0" fontId="25" fillId="0" borderId="0" xfId="1" applyFont="1" applyFill="1" applyBorder="1" applyAlignment="1">
      <alignment horizontal="center"/>
    </xf>
    <xf numFmtId="6" fontId="25" fillId="2" borderId="7" xfId="2" applyNumberFormat="1" applyFont="1" applyFill="1" applyBorder="1" applyAlignment="1">
      <alignment horizontal="center"/>
    </xf>
    <xf numFmtId="0" fontId="25" fillId="2" borderId="10" xfId="1" applyFont="1" applyFill="1" applyBorder="1" applyAlignment="1">
      <alignment horizontal="center"/>
    </xf>
    <xf numFmtId="0" fontId="38" fillId="0" borderId="7" xfId="0" applyFont="1" applyBorder="1" applyAlignment="1"/>
    <xf numFmtId="0" fontId="25" fillId="0" borderId="0" xfId="1" applyFont="1" applyBorder="1" applyAlignment="1">
      <alignment horizontal="left"/>
    </xf>
    <xf numFmtId="164" fontId="25" fillId="0" borderId="0" xfId="0" applyNumberFormat="1" applyFont="1" applyBorder="1" applyAlignment="1">
      <alignment horizontal="center"/>
    </xf>
    <xf numFmtId="0" fontId="30" fillId="0" borderId="2" xfId="178" applyFont="1" applyFill="1" applyBorder="1" applyAlignment="1">
      <alignment horizontal="center"/>
    </xf>
    <xf numFmtId="164" fontId="25" fillId="0" borderId="2" xfId="0" applyNumberFormat="1" applyFont="1" applyBorder="1" applyAlignment="1">
      <alignment horizontal="center"/>
    </xf>
    <xf numFmtId="164" fontId="33" fillId="4" borderId="20" xfId="0" applyNumberFormat="1" applyFont="1" applyFill="1" applyBorder="1" applyAlignment="1">
      <alignment horizontal="center"/>
    </xf>
    <xf numFmtId="0" fontId="33" fillId="4" borderId="20" xfId="180" applyFont="1" applyFill="1" applyBorder="1" applyAlignment="1">
      <alignment horizontal="center"/>
    </xf>
    <xf numFmtId="0" fontId="27" fillId="4" borderId="0" xfId="180" applyFont="1" applyFill="1" applyBorder="1" applyAlignment="1"/>
    <xf numFmtId="0" fontId="33" fillId="4" borderId="6" xfId="0" applyFont="1" applyFill="1" applyBorder="1" applyAlignment="1" applyProtection="1">
      <alignment horizontal="left"/>
      <protection locked="0"/>
    </xf>
    <xf numFmtId="164" fontId="25" fillId="4" borderId="7" xfId="0" applyNumberFormat="1" applyFont="1" applyFill="1" applyBorder="1" applyAlignment="1">
      <alignment horizontal="center"/>
    </xf>
    <xf numFmtId="164" fontId="27" fillId="4" borderId="7" xfId="87" applyNumberFormat="1" applyFont="1" applyFill="1" applyBorder="1" applyAlignment="1">
      <alignment horizontal="center" wrapText="1"/>
    </xf>
    <xf numFmtId="0" fontId="27" fillId="4" borderId="7" xfId="180" applyFont="1" applyFill="1" applyBorder="1" applyAlignment="1">
      <alignment horizontal="center"/>
    </xf>
    <xf numFmtId="0" fontId="25" fillId="4" borderId="11" xfId="0" applyFont="1" applyFill="1" applyBorder="1" applyAlignment="1">
      <alignment horizontal="left" wrapText="1"/>
    </xf>
    <xf numFmtId="0" fontId="25" fillId="4" borderId="12" xfId="0" applyFont="1" applyFill="1" applyBorder="1" applyAlignment="1">
      <alignment horizontal="left" wrapText="1"/>
    </xf>
    <xf numFmtId="0" fontId="25" fillId="4" borderId="13" xfId="0" applyFont="1" applyFill="1" applyBorder="1" applyAlignment="1">
      <alignment horizontal="left" wrapText="1"/>
    </xf>
    <xf numFmtId="166" fontId="33" fillId="4" borderId="0" xfId="180" applyNumberFormat="1" applyFont="1" applyFill="1" applyBorder="1" applyAlignment="1">
      <alignment horizontal="left"/>
    </xf>
    <xf numFmtId="164" fontId="27" fillId="4" borderId="0" xfId="87" applyNumberFormat="1" applyFont="1" applyFill="1" applyBorder="1" applyAlignment="1">
      <alignment horizontal="center"/>
    </xf>
    <xf numFmtId="164" fontId="25" fillId="4" borderId="0" xfId="0" applyNumberFormat="1" applyFont="1" applyFill="1" applyBorder="1" applyAlignment="1">
      <alignment horizontal="center"/>
    </xf>
    <xf numFmtId="164" fontId="27" fillId="4" borderId="0" xfId="87" applyNumberFormat="1" applyFont="1" applyFill="1" applyBorder="1" applyAlignment="1">
      <alignment horizontal="center" wrapText="1"/>
    </xf>
    <xf numFmtId="49" fontId="33" fillId="4" borderId="0" xfId="179" applyNumberFormat="1" applyFont="1" applyFill="1" applyBorder="1" applyAlignment="1" applyProtection="1">
      <alignment horizontal="left"/>
      <protection locked="0"/>
    </xf>
    <xf numFmtId="166" fontId="40" fillId="4" borderId="0" xfId="180" applyNumberFormat="1" applyFont="1" applyFill="1" applyBorder="1" applyAlignment="1">
      <alignment horizontal="left" wrapText="1"/>
    </xf>
    <xf numFmtId="166" fontId="27" fillId="4" borderId="0" xfId="180" applyNumberFormat="1" applyFont="1" applyFill="1" applyBorder="1" applyAlignment="1">
      <alignment horizontal="left" wrapText="1"/>
    </xf>
    <xf numFmtId="49" fontId="25" fillId="0" borderId="7" xfId="179" applyNumberFormat="1" applyFont="1" applyBorder="1" applyAlignment="1" applyProtection="1">
      <protection locked="0"/>
    </xf>
    <xf numFmtId="164" fontId="25" fillId="0" borderId="7" xfId="286" applyNumberFormat="1" applyFont="1" applyBorder="1" applyAlignment="1" applyProtection="1">
      <alignment horizontal="center"/>
      <protection locked="0"/>
    </xf>
    <xf numFmtId="0" fontId="26" fillId="0" borderId="2" xfId="1" applyFont="1" applyBorder="1" applyAlignment="1">
      <alignment horizontal="center"/>
    </xf>
    <xf numFmtId="49" fontId="32" fillId="2" borderId="23" xfId="1" applyNumberFormat="1" applyFont="1" applyFill="1" applyBorder="1" applyAlignment="1">
      <alignment horizontal="left"/>
    </xf>
    <xf numFmtId="164" fontId="32" fillId="2" borderId="6" xfId="0" applyNumberFormat="1" applyFont="1" applyFill="1" applyBorder="1" applyAlignment="1">
      <alignment horizontal="center"/>
    </xf>
    <xf numFmtId="0" fontId="32" fillId="2" borderId="6" xfId="180" applyFont="1" applyFill="1" applyBorder="1" applyAlignment="1">
      <alignment horizontal="center"/>
    </xf>
    <xf numFmtId="0" fontId="25" fillId="0" borderId="11" xfId="91" applyFont="1" applyBorder="1" applyAlignment="1"/>
    <xf numFmtId="0" fontId="25" fillId="0" borderId="12" xfId="0" applyFont="1" applyBorder="1" applyAlignment="1"/>
    <xf numFmtId="0" fontId="25" fillId="5" borderId="7" xfId="0" applyFont="1" applyFill="1" applyBorder="1" applyAlignment="1"/>
    <xf numFmtId="0" fontId="25" fillId="5" borderId="11" xfId="91" applyFont="1" applyFill="1" applyBorder="1" applyAlignment="1"/>
    <xf numFmtId="0" fontId="25" fillId="0" borderId="17" xfId="91" applyFont="1" applyBorder="1" applyAlignment="1"/>
    <xf numFmtId="164" fontId="25" fillId="0" borderId="7" xfId="0" applyNumberFormat="1" applyFont="1" applyFill="1" applyBorder="1" applyAlignment="1" applyProtection="1">
      <alignment horizontal="center"/>
    </xf>
    <xf numFmtId="0" fontId="25" fillId="0" borderId="6" xfId="180" applyFont="1" applyFill="1" applyBorder="1" applyAlignment="1">
      <alignment horizontal="center"/>
    </xf>
    <xf numFmtId="49" fontId="25" fillId="0" borderId="7" xfId="378" applyNumberFormat="1" applyFont="1" applyBorder="1" applyAlignment="1">
      <alignment horizontal="left"/>
    </xf>
    <xf numFmtId="164" fontId="25" fillId="0" borderId="7" xfId="416" applyNumberFormat="1" applyFont="1" applyBorder="1" applyAlignment="1">
      <alignment horizontal="center"/>
    </xf>
    <xf numFmtId="6" fontId="25" fillId="0" borderId="7" xfId="416" applyNumberFormat="1" applyFont="1" applyBorder="1" applyAlignment="1">
      <alignment horizontal="center"/>
    </xf>
    <xf numFmtId="0" fontId="25" fillId="0" borderId="7" xfId="2" applyFont="1" applyBorder="1" applyAlignment="1">
      <alignment horizontal="left"/>
    </xf>
    <xf numFmtId="166" fontId="25" fillId="0" borderId="7" xfId="179" applyNumberFormat="1" applyFont="1" applyFill="1" applyBorder="1" applyAlignment="1" applyProtection="1">
      <protection locked="0"/>
    </xf>
    <xf numFmtId="0" fontId="26" fillId="0" borderId="35" xfId="1" applyFont="1" applyBorder="1" applyAlignment="1">
      <alignment horizontal="center"/>
    </xf>
    <xf numFmtId="164" fontId="25" fillId="0" borderId="35" xfId="0" applyNumberFormat="1" applyFont="1" applyBorder="1" applyAlignment="1">
      <alignment horizontal="center"/>
    </xf>
    <xf numFmtId="0" fontId="25" fillId="0" borderId="35" xfId="0" applyFont="1" applyBorder="1" applyAlignment="1">
      <alignment wrapText="1"/>
    </xf>
    <xf numFmtId="0" fontId="25" fillId="0" borderId="36" xfId="0" applyFont="1" applyBorder="1" applyAlignment="1">
      <alignment wrapText="1"/>
    </xf>
    <xf numFmtId="49" fontId="25" fillId="0" borderId="6" xfId="1" applyNumberFormat="1" applyFont="1" applyBorder="1" applyAlignment="1">
      <alignment horizontal="left"/>
    </xf>
    <xf numFmtId="6" fontId="25" fillId="0" borderId="6" xfId="0" applyNumberFormat="1" applyFont="1" applyBorder="1" applyAlignment="1">
      <alignment horizontal="center"/>
    </xf>
    <xf numFmtId="49" fontId="32" fillId="2" borderId="6" xfId="1" applyNumberFormat="1" applyFont="1" applyFill="1" applyBorder="1" applyAlignment="1">
      <alignment horizontal="left"/>
    </xf>
    <xf numFmtId="0" fontId="25" fillId="0" borderId="11" xfId="0" applyFont="1" applyBorder="1" applyAlignment="1"/>
    <xf numFmtId="0" fontId="25" fillId="0" borderId="12" xfId="179" applyFont="1" applyBorder="1" applyAlignment="1" applyProtection="1">
      <alignment wrapText="1"/>
      <protection locked="0"/>
    </xf>
    <xf numFmtId="0" fontId="25" fillId="0" borderId="13" xfId="179" applyFont="1" applyBorder="1" applyAlignment="1" applyProtection="1">
      <alignment wrapText="1"/>
      <protection locked="0"/>
    </xf>
    <xf numFmtId="0" fontId="27" fillId="0" borderId="6" xfId="178" applyFont="1" applyFill="1" applyBorder="1" applyAlignment="1"/>
    <xf numFmtId="0" fontId="27" fillId="0" borderId="7" xfId="178" applyFont="1" applyFill="1" applyBorder="1" applyAlignment="1"/>
    <xf numFmtId="0" fontId="25" fillId="0" borderId="11" xfId="179" applyFont="1" applyBorder="1" applyAlignment="1" applyProtection="1">
      <alignment horizontal="left"/>
      <protection locked="0"/>
    </xf>
    <xf numFmtId="49" fontId="25" fillId="0" borderId="7" xfId="421" applyNumberFormat="1" applyFont="1" applyBorder="1" applyAlignment="1">
      <alignment horizontal="left"/>
    </xf>
    <xf numFmtId="164" fontId="25" fillId="0" borderId="7" xfId="620" applyNumberFormat="1" applyFont="1" applyBorder="1" applyAlignment="1">
      <alignment horizontal="center"/>
    </xf>
    <xf numFmtId="6" fontId="25" fillId="0" borderId="7" xfId="620" applyNumberFormat="1" applyFont="1" applyBorder="1" applyAlignment="1">
      <alignment horizontal="center"/>
    </xf>
    <xf numFmtId="166" fontId="25" fillId="0" borderId="0" xfId="179" applyNumberFormat="1" applyFont="1" applyFill="1" applyBorder="1" applyAlignment="1" applyProtection="1">
      <protection locked="0"/>
    </xf>
    <xf numFmtId="0" fontId="27" fillId="0" borderId="14" xfId="180" applyFont="1" applyFill="1" applyBorder="1" applyAlignment="1">
      <alignment horizontal="center"/>
    </xf>
    <xf numFmtId="0" fontId="30" fillId="0" borderId="0" xfId="178" applyFont="1" applyFill="1" applyBorder="1" applyAlignment="1">
      <alignment horizontal="center"/>
    </xf>
    <xf numFmtId="49" fontId="33" fillId="4" borderId="7" xfId="179" applyNumberFormat="1" applyFont="1" applyFill="1" applyBorder="1" applyAlignment="1" applyProtection="1">
      <alignment wrapText="1"/>
      <protection locked="0"/>
    </xf>
    <xf numFmtId="165" fontId="33" fillId="4" borderId="0" xfId="87" applyNumberFormat="1" applyFont="1" applyFill="1" applyBorder="1" applyAlignment="1">
      <alignment horizontal="center"/>
    </xf>
    <xf numFmtId="49" fontId="25" fillId="0" borderId="7" xfId="389" applyNumberFormat="1" applyFont="1" applyBorder="1" applyAlignment="1">
      <alignment horizontal="left"/>
    </xf>
    <xf numFmtId="164" fontId="25" fillId="0" borderId="7" xfId="626" applyNumberFormat="1" applyFont="1" applyBorder="1" applyAlignment="1">
      <alignment horizontal="center"/>
    </xf>
    <xf numFmtId="6" fontId="25" fillId="0" borderId="7" xfId="626" applyNumberFormat="1" applyFont="1" applyBorder="1" applyAlignment="1">
      <alignment horizontal="center"/>
    </xf>
    <xf numFmtId="0" fontId="37" fillId="0" borderId="7" xfId="0" applyFont="1" applyBorder="1" applyAlignment="1"/>
    <xf numFmtId="0" fontId="27" fillId="0" borderId="31" xfId="180" applyFont="1" applyFill="1" applyBorder="1" applyAlignment="1"/>
    <xf numFmtId="0" fontId="27" fillId="0" borderId="24" xfId="180" applyFont="1" applyFill="1" applyBorder="1" applyAlignment="1"/>
    <xf numFmtId="0" fontId="27" fillId="0" borderId="25" xfId="180" applyFont="1" applyFill="1" applyBorder="1" applyAlignment="1"/>
    <xf numFmtId="0" fontId="27" fillId="0" borderId="16" xfId="180" applyFont="1" applyFill="1" applyBorder="1" applyAlignment="1"/>
    <xf numFmtId="0" fontId="27" fillId="0" borderId="19" xfId="180" applyFont="1" applyFill="1" applyBorder="1" applyAlignment="1"/>
    <xf numFmtId="0" fontId="27" fillId="0" borderId="17" xfId="180" applyFont="1" applyFill="1" applyBorder="1" applyAlignment="1"/>
    <xf numFmtId="0" fontId="27" fillId="0" borderId="21" xfId="180" applyFont="1" applyFill="1" applyBorder="1" applyAlignment="1"/>
    <xf numFmtId="0" fontId="27" fillId="0" borderId="23" xfId="180" applyFont="1" applyFill="1" applyBorder="1" applyAlignment="1"/>
    <xf numFmtId="49" fontId="27" fillId="0" borderId="7" xfId="180" applyNumberFormat="1" applyFont="1" applyFill="1" applyBorder="1" applyAlignment="1">
      <alignment horizontal="left"/>
    </xf>
    <xf numFmtId="165" fontId="27" fillId="0" borderId="8" xfId="87" applyNumberFormat="1" applyFont="1" applyFill="1" applyBorder="1" applyAlignment="1">
      <alignment horizontal="center"/>
    </xf>
    <xf numFmtId="0" fontId="30" fillId="0" borderId="6" xfId="180" applyFont="1" applyFill="1" applyBorder="1" applyAlignment="1">
      <alignment horizontal="left"/>
    </xf>
    <xf numFmtId="165" fontId="27" fillId="0" borderId="6" xfId="87" applyNumberFormat="1" applyFont="1" applyFill="1" applyBorder="1" applyAlignment="1">
      <alignment horizontal="center"/>
    </xf>
    <xf numFmtId="0" fontId="26" fillId="0" borderId="6" xfId="180" applyFont="1" applyFill="1" applyBorder="1" applyAlignment="1">
      <alignment horizontal="left"/>
    </xf>
    <xf numFmtId="49" fontId="25" fillId="0" borderId="7" xfId="180" applyNumberFormat="1" applyFont="1" applyFill="1" applyBorder="1" applyAlignment="1">
      <alignment horizontal="left"/>
    </xf>
    <xf numFmtId="164" fontId="25" fillId="0" borderId="7" xfId="0" applyNumberFormat="1" applyFont="1" applyFill="1" applyBorder="1" applyAlignment="1">
      <alignment horizontal="center" wrapText="1"/>
    </xf>
    <xf numFmtId="0" fontId="25" fillId="0" borderId="7" xfId="0" applyFont="1" applyFill="1" applyBorder="1" applyAlignment="1">
      <alignment wrapText="1"/>
    </xf>
    <xf numFmtId="0" fontId="38" fillId="0" borderId="0" xfId="0" applyFont="1" applyAlignment="1">
      <alignment horizontal="center"/>
    </xf>
    <xf numFmtId="0" fontId="38" fillId="0" borderId="0" xfId="0" applyFont="1" applyAlignment="1"/>
    <xf numFmtId="0" fontId="25" fillId="0" borderId="11" xfId="0" applyFont="1" applyFill="1" applyBorder="1" applyAlignment="1">
      <alignment wrapText="1"/>
    </xf>
    <xf numFmtId="0" fontId="25" fillId="0" borderId="12" xfId="0" applyFont="1" applyFill="1" applyBorder="1" applyAlignment="1">
      <alignment wrapText="1"/>
    </xf>
    <xf numFmtId="0" fontId="25" fillId="0" borderId="13" xfId="0" applyFont="1" applyFill="1" applyBorder="1" applyAlignment="1">
      <alignment wrapText="1"/>
    </xf>
    <xf numFmtId="0" fontId="25" fillId="0" borderId="7" xfId="0" applyFont="1" applyFill="1" applyBorder="1" applyAlignment="1" applyProtection="1">
      <alignment horizontal="left"/>
      <protection locked="0"/>
    </xf>
    <xf numFmtId="0" fontId="26" fillId="0" borderId="2" xfId="88" applyFont="1" applyFill="1" applyBorder="1" applyAlignment="1" applyProtection="1">
      <alignment horizontal="center"/>
    </xf>
    <xf numFmtId="0" fontId="26" fillId="0" borderId="2" xfId="180" applyFont="1" applyFill="1" applyBorder="1" applyAlignment="1"/>
    <xf numFmtId="164" fontId="26" fillId="0" borderId="2" xfId="87" applyNumberFormat="1" applyFont="1" applyFill="1" applyBorder="1" applyAlignment="1">
      <alignment horizontal="center" wrapText="1"/>
    </xf>
    <xf numFmtId="0" fontId="26" fillId="0" borderId="3" xfId="180" applyFont="1" applyFill="1" applyBorder="1" applyAlignment="1"/>
    <xf numFmtId="0" fontId="25" fillId="0" borderId="8" xfId="180" applyFont="1" applyFill="1" applyBorder="1" applyAlignment="1">
      <alignment horizontal="center"/>
    </xf>
    <xf numFmtId="0" fontId="26" fillId="0" borderId="8" xfId="180" applyFont="1" applyFill="1" applyBorder="1" applyAlignment="1">
      <alignment horizontal="center"/>
    </xf>
    <xf numFmtId="0" fontId="26" fillId="0" borderId="8" xfId="180" applyFont="1" applyFill="1" applyBorder="1" applyAlignment="1"/>
    <xf numFmtId="164" fontId="26" fillId="0" borderId="8" xfId="87" applyNumberFormat="1" applyFont="1" applyFill="1" applyBorder="1" applyAlignment="1">
      <alignment horizontal="center" wrapText="1"/>
    </xf>
    <xf numFmtId="0" fontId="29" fillId="0" borderId="8" xfId="88" applyFont="1" applyFill="1" applyBorder="1" applyAlignment="1" applyProtection="1">
      <alignment horizontal="left"/>
    </xf>
    <xf numFmtId="0" fontId="26" fillId="0" borderId="9" xfId="180" applyFont="1" applyFill="1" applyBorder="1" applyAlignment="1"/>
    <xf numFmtId="0" fontId="26" fillId="0" borderId="0" xfId="0" applyFont="1" applyAlignment="1"/>
    <xf numFmtId="0" fontId="33" fillId="4" borderId="7" xfId="180" applyFont="1" applyFill="1" applyBorder="1" applyAlignment="1">
      <alignment horizontal="left"/>
    </xf>
    <xf numFmtId="0" fontId="33" fillId="4" borderId="7" xfId="0" applyFont="1" applyFill="1" applyBorder="1" applyAlignment="1">
      <alignment horizontal="left"/>
    </xf>
    <xf numFmtId="165" fontId="33" fillId="4" borderId="11" xfId="87" applyNumberFormat="1" applyFont="1" applyFill="1" applyBorder="1" applyAlignment="1">
      <alignment horizontal="center"/>
    </xf>
    <xf numFmtId="0" fontId="27" fillId="0" borderId="12" xfId="180" applyFont="1" applyFill="1" applyBorder="1" applyAlignment="1">
      <alignment horizontal="center"/>
    </xf>
    <xf numFmtId="49" fontId="25" fillId="0" borderId="7" xfId="179" applyNumberFormat="1" applyFont="1" applyFill="1" applyBorder="1" applyAlignment="1" applyProtection="1">
      <alignment horizontal="center"/>
      <protection locked="0"/>
    </xf>
    <xf numFmtId="164" fontId="27" fillId="0" borderId="31" xfId="87" applyNumberFormat="1" applyFont="1" applyFill="1" applyBorder="1" applyAlignment="1"/>
    <xf numFmtId="164" fontId="27" fillId="0" borderId="24" xfId="87" applyNumberFormat="1" applyFont="1" applyFill="1" applyBorder="1" applyAlignment="1"/>
    <xf numFmtId="164" fontId="27" fillId="0" borderId="25" xfId="87" applyNumberFormat="1" applyFont="1" applyFill="1" applyBorder="1" applyAlignment="1"/>
    <xf numFmtId="0" fontId="33" fillId="4" borderId="21" xfId="180" applyFont="1" applyFill="1" applyBorder="1" applyAlignment="1">
      <alignment horizontal="left"/>
    </xf>
    <xf numFmtId="164" fontId="33" fillId="4" borderId="21" xfId="87" applyNumberFormat="1" applyFont="1" applyFill="1" applyBorder="1" applyAlignment="1">
      <alignment horizontal="center"/>
    </xf>
    <xf numFmtId="0" fontId="33" fillId="4" borderId="21" xfId="180" applyFont="1" applyFill="1" applyBorder="1" applyAlignment="1">
      <alignment horizontal="center"/>
    </xf>
    <xf numFmtId="0" fontId="33" fillId="4" borderId="21" xfId="180" applyFont="1" applyFill="1" applyBorder="1" applyAlignment="1">
      <alignment wrapText="1"/>
    </xf>
    <xf numFmtId="0" fontId="33" fillId="4" borderId="23" xfId="180" applyFont="1" applyFill="1" applyBorder="1" applyAlignment="1">
      <alignment wrapText="1"/>
    </xf>
    <xf numFmtId="164" fontId="27" fillId="0" borderId="24" xfId="87" applyNumberFormat="1" applyFont="1" applyFill="1" applyBorder="1" applyAlignment="1">
      <alignment horizontal="center"/>
    </xf>
    <xf numFmtId="0" fontId="27" fillId="0" borderId="24" xfId="180" applyFont="1" applyFill="1" applyBorder="1" applyAlignment="1">
      <alignment horizontal="center"/>
    </xf>
    <xf numFmtId="0" fontId="25" fillId="0" borderId="7" xfId="179" applyFont="1" applyFill="1" applyBorder="1" applyAlignment="1" applyProtection="1">
      <alignment horizontal="left"/>
      <protection locked="0"/>
    </xf>
    <xf numFmtId="0" fontId="27" fillId="0" borderId="11" xfId="180" applyFont="1" applyFill="1" applyBorder="1" applyAlignment="1"/>
    <xf numFmtId="164" fontId="25" fillId="0" borderId="0" xfId="0" applyNumberFormat="1" applyFont="1" applyFill="1" applyAlignment="1" applyProtection="1">
      <alignment horizontal="center"/>
      <protection locked="0"/>
    </xf>
    <xf numFmtId="0" fontId="40" fillId="4" borderId="7" xfId="179" applyFont="1" applyFill="1" applyBorder="1" applyAlignment="1" applyProtection="1">
      <protection locked="0"/>
    </xf>
    <xf numFmtId="164" fontId="40" fillId="4" borderId="7" xfId="87" applyNumberFormat="1" applyFont="1" applyFill="1" applyBorder="1" applyAlignment="1" applyProtection="1">
      <alignment horizontal="center"/>
      <protection locked="0"/>
    </xf>
    <xf numFmtId="164" fontId="40" fillId="4" borderId="7" xfId="87" applyNumberFormat="1" applyFont="1" applyFill="1" applyBorder="1" applyAlignment="1">
      <alignment horizontal="center"/>
    </xf>
    <xf numFmtId="0" fontId="40" fillId="4" borderId="7" xfId="180" applyFont="1" applyFill="1" applyBorder="1" applyAlignment="1">
      <alignment horizontal="center"/>
    </xf>
    <xf numFmtId="0" fontId="40" fillId="4" borderId="11" xfId="180" applyFont="1" applyFill="1" applyBorder="1" applyAlignment="1"/>
    <xf numFmtId="0" fontId="40" fillId="4" borderId="12" xfId="180" applyFont="1" applyFill="1" applyBorder="1" applyAlignment="1">
      <alignment wrapText="1"/>
    </xf>
    <xf numFmtId="0" fontId="40" fillId="4" borderId="13" xfId="180" applyFont="1" applyFill="1" applyBorder="1" applyAlignment="1">
      <alignment wrapText="1"/>
    </xf>
    <xf numFmtId="0" fontId="25" fillId="0" borderId="12" xfId="179" applyFont="1" applyFill="1" applyBorder="1" applyAlignment="1" applyProtection="1">
      <protection locked="0"/>
    </xf>
    <xf numFmtId="0" fontId="25" fillId="0" borderId="21" xfId="179" applyFont="1" applyFill="1" applyBorder="1" applyAlignment="1" applyProtection="1">
      <protection locked="0"/>
    </xf>
    <xf numFmtId="166" fontId="27" fillId="0" borderId="12" xfId="180" applyNumberFormat="1" applyFont="1" applyFill="1" applyBorder="1" applyAlignment="1">
      <alignment wrapText="1"/>
    </xf>
    <xf numFmtId="166" fontId="27" fillId="0" borderId="13" xfId="180" applyNumberFormat="1" applyFont="1" applyFill="1" applyBorder="1" applyAlignment="1">
      <alignment wrapText="1"/>
    </xf>
    <xf numFmtId="0" fontId="28" fillId="0" borderId="35" xfId="88" applyFont="1" applyFill="1" applyBorder="1" applyAlignment="1" applyProtection="1"/>
    <xf numFmtId="166" fontId="32" fillId="2" borderId="0" xfId="180" applyNumberFormat="1" applyFont="1" applyFill="1" applyBorder="1" applyAlignment="1">
      <alignment horizontal="center"/>
    </xf>
    <xf numFmtId="166" fontId="32" fillId="2" borderId="0" xfId="180" applyNumberFormat="1" applyFont="1" applyFill="1" applyBorder="1" applyAlignment="1">
      <alignment horizontal="left"/>
    </xf>
    <xf numFmtId="164" fontId="32" fillId="2" borderId="0" xfId="87" applyNumberFormat="1" applyFont="1" applyFill="1" applyBorder="1" applyAlignment="1">
      <alignment horizontal="center" wrapText="1"/>
    </xf>
    <xf numFmtId="166" fontId="33" fillId="2" borderId="0" xfId="180" applyNumberFormat="1" applyFont="1" applyFill="1" applyBorder="1" applyAlignment="1">
      <alignment horizontal="center"/>
    </xf>
    <xf numFmtId="49" fontId="32" fillId="2" borderId="0" xfId="0" applyNumberFormat="1" applyFont="1" applyFill="1" applyBorder="1" applyAlignment="1">
      <alignment horizontal="center"/>
    </xf>
    <xf numFmtId="0" fontId="30" fillId="2" borderId="0" xfId="180" applyFont="1" applyFill="1" applyBorder="1" applyAlignment="1"/>
    <xf numFmtId="166" fontId="25" fillId="0" borderId="7" xfId="0" applyNumberFormat="1" applyFont="1" applyBorder="1" applyAlignment="1">
      <alignment horizontal="left"/>
    </xf>
    <xf numFmtId="0" fontId="32" fillId="2" borderId="0" xfId="0" applyFont="1" applyFill="1" applyBorder="1" applyAlignment="1">
      <alignment horizontal="right"/>
    </xf>
    <xf numFmtId="49" fontId="27" fillId="0" borderId="7" xfId="0" applyNumberFormat="1" applyFont="1" applyFill="1" applyBorder="1" applyAlignment="1">
      <alignment horizontal="left"/>
    </xf>
    <xf numFmtId="0" fontId="30" fillId="0" borderId="7" xfId="88" applyFont="1" applyFill="1" applyBorder="1" applyAlignment="1" applyProtection="1">
      <alignment horizontal="center"/>
    </xf>
    <xf numFmtId="164" fontId="32" fillId="0" borderId="7" xfId="87" applyNumberFormat="1" applyFont="1" applyFill="1" applyBorder="1" applyAlignment="1">
      <alignment horizontal="center"/>
    </xf>
    <xf numFmtId="0" fontId="30" fillId="0" borderId="7" xfId="180" applyFont="1" applyFill="1" applyBorder="1" applyAlignment="1">
      <alignment horizontal="left"/>
    </xf>
    <xf numFmtId="6" fontId="27" fillId="0" borderId="7" xfId="87" applyNumberFormat="1" applyFont="1" applyFill="1" applyBorder="1" applyAlignment="1">
      <alignment horizontal="center" wrapText="1"/>
    </xf>
    <xf numFmtId="0" fontId="30" fillId="4" borderId="0" xfId="180" applyFont="1" applyFill="1" applyBorder="1" applyAlignment="1"/>
    <xf numFmtId="0" fontId="25" fillId="0" borderId="21" xfId="0" applyFont="1" applyFill="1" applyBorder="1" applyAlignment="1">
      <alignment horizontal="left"/>
    </xf>
    <xf numFmtId="164" fontId="25" fillId="0" borderId="12" xfId="87" applyNumberFormat="1" applyFont="1" applyFill="1" applyBorder="1" applyAlignment="1">
      <alignment horizontal="center"/>
    </xf>
    <xf numFmtId="0" fontId="36" fillId="0" borderId="12" xfId="180" applyFont="1" applyFill="1" applyBorder="1" applyAlignment="1"/>
    <xf numFmtId="0" fontId="32" fillId="0" borderId="12" xfId="180" applyFont="1" applyFill="1" applyBorder="1" applyAlignment="1"/>
    <xf numFmtId="6" fontId="25" fillId="0" borderId="12" xfId="87" applyNumberFormat="1" applyFont="1" applyFill="1" applyBorder="1" applyAlignment="1">
      <alignment horizontal="center"/>
    </xf>
    <xf numFmtId="0" fontId="25" fillId="0" borderId="20" xfId="0" applyFont="1" applyFill="1" applyBorder="1" applyAlignment="1">
      <alignment horizontal="left"/>
    </xf>
    <xf numFmtId="0" fontId="25" fillId="0" borderId="12" xfId="0" applyFont="1" applyFill="1" applyBorder="1" applyAlignment="1">
      <alignment horizontal="left"/>
    </xf>
    <xf numFmtId="0" fontId="40" fillId="4" borderId="6" xfId="178" applyFont="1" applyFill="1" applyBorder="1" applyAlignment="1">
      <alignment horizontal="left"/>
    </xf>
    <xf numFmtId="164" fontId="40" fillId="4" borderId="6" xfId="87" applyNumberFormat="1" applyFont="1" applyFill="1" applyBorder="1" applyAlignment="1">
      <alignment horizontal="center"/>
    </xf>
    <xf numFmtId="0" fontId="40" fillId="4" borderId="6" xfId="180" applyFont="1" applyFill="1" applyBorder="1" applyAlignment="1">
      <alignment horizontal="center"/>
    </xf>
    <xf numFmtId="0" fontId="40" fillId="4" borderId="0" xfId="180" applyFont="1" applyFill="1" applyBorder="1" applyAlignment="1">
      <alignment horizontal="left"/>
    </xf>
    <xf numFmtId="0" fontId="26" fillId="0" borderId="6" xfId="178" applyFont="1" applyFill="1" applyBorder="1" applyAlignment="1">
      <alignment horizontal="center"/>
    </xf>
    <xf numFmtId="0" fontId="25" fillId="0" borderId="7" xfId="0" applyFont="1" applyFill="1" applyBorder="1" applyAlignment="1" applyProtection="1">
      <alignment wrapText="1"/>
      <protection locked="0"/>
    </xf>
    <xf numFmtId="5" fontId="27" fillId="0" borderId="7" xfId="87" applyNumberFormat="1" applyFont="1" applyFill="1" applyBorder="1" applyAlignment="1">
      <alignment horizontal="center"/>
    </xf>
    <xf numFmtId="164" fontId="27" fillId="0" borderId="6" xfId="87" applyNumberFormat="1" applyFont="1" applyFill="1" applyBorder="1" applyAlignment="1">
      <alignment horizontal="center" wrapText="1"/>
    </xf>
    <xf numFmtId="164" fontId="30" fillId="0" borderId="6" xfId="87" applyNumberFormat="1" applyFont="1" applyFill="1" applyBorder="1" applyAlignment="1">
      <alignment horizontal="center" wrapText="1"/>
    </xf>
    <xf numFmtId="6" fontId="40" fillId="4" borderId="7" xfId="87" applyNumberFormat="1" applyFont="1" applyFill="1" applyBorder="1" applyAlignment="1">
      <alignment horizontal="center"/>
    </xf>
    <xf numFmtId="0" fontId="40" fillId="4" borderId="7" xfId="180" applyFont="1" applyFill="1" applyBorder="1" applyAlignment="1">
      <alignment horizontal="left"/>
    </xf>
    <xf numFmtId="0" fontId="40" fillId="4" borderId="7" xfId="180" applyFont="1" applyFill="1" applyBorder="1" applyAlignment="1"/>
    <xf numFmtId="0" fontId="30" fillId="0" borderId="7" xfId="178" applyFont="1" applyFill="1" applyBorder="1" applyAlignment="1">
      <alignment horizontal="center"/>
    </xf>
    <xf numFmtId="0" fontId="28" fillId="0" borderId="0" xfId="88" applyFont="1" applyBorder="1" applyAlignment="1" applyProtection="1">
      <alignment horizontal="center"/>
    </xf>
    <xf numFmtId="164" fontId="27" fillId="0" borderId="0" xfId="87" applyNumberFormat="1" applyFont="1" applyFill="1" applyBorder="1" applyAlignment="1"/>
    <xf numFmtId="0" fontId="43" fillId="0" borderId="0" xfId="0" applyFont="1"/>
    <xf numFmtId="0" fontId="44" fillId="0" borderId="0" xfId="0" applyFont="1"/>
    <xf numFmtId="0" fontId="44" fillId="0" borderId="0" xfId="0" applyFont="1" applyBorder="1"/>
    <xf numFmtId="0" fontId="44" fillId="0" borderId="0" xfId="0" applyFont="1" applyBorder="1" applyAlignment="1">
      <alignment horizontal="left" vertical="center"/>
    </xf>
    <xf numFmtId="0" fontId="0" fillId="0" borderId="0" xfId="0" applyBorder="1"/>
    <xf numFmtId="0" fontId="43" fillId="0" borderId="0" xfId="0" applyFont="1" applyBorder="1"/>
    <xf numFmtId="2" fontId="25" fillId="0" borderId="0" xfId="0" applyNumberFormat="1" applyFont="1" applyFill="1" applyBorder="1" applyAlignment="1">
      <alignment horizontal="center"/>
    </xf>
    <xf numFmtId="0" fontId="25" fillId="0" borderId="0" xfId="0" applyFont="1" applyFill="1" applyBorder="1" applyAlignment="1" applyProtection="1"/>
    <xf numFmtId="164" fontId="25" fillId="0" borderId="0" xfId="0" applyNumberFormat="1" applyFont="1" applyFill="1" applyBorder="1" applyAlignment="1" applyProtection="1">
      <alignment horizontal="center" wrapText="1"/>
    </xf>
    <xf numFmtId="2" fontId="25" fillId="0" borderId="0" xfId="89" applyNumberFormat="1" applyFont="1" applyFill="1" applyBorder="1" applyAlignment="1" applyProtection="1">
      <alignment horizontal="center" wrapText="1"/>
    </xf>
    <xf numFmtId="164" fontId="25" fillId="0" borderId="0" xfId="87" applyNumberFormat="1" applyFont="1" applyFill="1" applyBorder="1" applyAlignment="1" applyProtection="1">
      <protection locked="0"/>
    </xf>
    <xf numFmtId="49" fontId="25" fillId="0" borderId="0" xfId="178" applyNumberFormat="1" applyFont="1" applyFill="1" applyBorder="1" applyAlignment="1">
      <alignment horizontal="left"/>
    </xf>
    <xf numFmtId="2" fontId="25" fillId="0" borderId="0" xfId="89" applyNumberFormat="1" applyFont="1" applyFill="1" applyBorder="1" applyAlignment="1" applyProtection="1">
      <alignment horizontal="center"/>
    </xf>
    <xf numFmtId="2" fontId="25" fillId="0" borderId="0" xfId="180" applyNumberFormat="1" applyFont="1" applyFill="1" applyBorder="1" applyAlignment="1">
      <alignment horizontal="center"/>
    </xf>
    <xf numFmtId="0" fontId="25" fillId="0" borderId="0" xfId="0" applyFont="1" applyFill="1" applyBorder="1" applyAlignment="1"/>
    <xf numFmtId="49" fontId="25" fillId="0" borderId="0" xfId="0" applyNumberFormat="1" applyFont="1" applyFill="1" applyBorder="1" applyAlignment="1" applyProtection="1">
      <protection locked="0"/>
    </xf>
    <xf numFmtId="2" fontId="25" fillId="0" borderId="0" xfId="697" applyNumberFormat="1" applyFont="1" applyFill="1" applyAlignment="1">
      <alignment horizontal="center"/>
    </xf>
    <xf numFmtId="0" fontId="25" fillId="0" borderId="0" xfId="697" applyFont="1" applyFill="1"/>
    <xf numFmtId="4" fontId="25" fillId="0" borderId="0" xfId="0" applyNumberFormat="1" applyFont="1" applyFill="1" applyProtection="1">
      <protection locked="0"/>
    </xf>
    <xf numFmtId="2" fontId="25" fillId="0" borderId="0" xfId="707" applyNumberFormat="1" applyFont="1" applyFill="1" applyBorder="1" applyAlignment="1" applyProtection="1">
      <alignment horizontal="center"/>
      <protection locked="0"/>
    </xf>
    <xf numFmtId="164" fontId="25" fillId="0" borderId="0" xfId="87" applyNumberFormat="1" applyFont="1" applyFill="1" applyAlignment="1" applyProtection="1">
      <alignment horizontal="center"/>
      <protection locked="0"/>
    </xf>
    <xf numFmtId="166" fontId="25" fillId="0" borderId="0" xfId="707" applyNumberFormat="1" applyFont="1" applyFill="1" applyBorder="1" applyAlignment="1" applyProtection="1">
      <alignment horizontal="left"/>
      <protection locked="0"/>
    </xf>
    <xf numFmtId="164" fontId="25" fillId="0" borderId="0" xfId="707" applyNumberFormat="1" applyFont="1" applyFill="1" applyBorder="1" applyAlignment="1" applyProtection="1">
      <alignment horizontal="center"/>
      <protection locked="0"/>
    </xf>
    <xf numFmtId="164" fontId="25" fillId="0" borderId="0" xfId="467" applyNumberFormat="1" applyFont="1" applyFill="1" applyBorder="1" applyAlignment="1" applyProtection="1">
      <alignment horizontal="center"/>
      <protection locked="0"/>
    </xf>
    <xf numFmtId="164" fontId="25" fillId="0" borderId="0" xfId="87" applyNumberFormat="1" applyFont="1" applyFill="1" applyBorder="1" applyAlignment="1" applyProtection="1">
      <alignment horizontal="center" wrapText="1"/>
      <protection locked="0"/>
    </xf>
    <xf numFmtId="2" fontId="25" fillId="0" borderId="0" xfId="179" applyNumberFormat="1" applyFont="1" applyFill="1" applyBorder="1" applyAlignment="1" applyProtection="1">
      <alignment horizontal="center"/>
      <protection locked="0"/>
    </xf>
    <xf numFmtId="0" fontId="25" fillId="0" borderId="7" xfId="0" applyFont="1" applyBorder="1"/>
    <xf numFmtId="164" fontId="25" fillId="0" borderId="7" xfId="0" applyNumberFormat="1" applyFont="1" applyFill="1" applyBorder="1" applyAlignment="1" applyProtection="1">
      <alignment horizontal="center" wrapText="1"/>
    </xf>
    <xf numFmtId="0" fontId="25" fillId="0" borderId="7" xfId="697" applyFont="1" applyFill="1" applyBorder="1"/>
    <xf numFmtId="0" fontId="25" fillId="0" borderId="7" xfId="697" applyFont="1" applyBorder="1"/>
    <xf numFmtId="164" fontId="26" fillId="0" borderId="11" xfId="87" applyNumberFormat="1" applyFont="1" applyFill="1" applyBorder="1" applyAlignment="1">
      <alignment horizontal="center"/>
    </xf>
    <xf numFmtId="0" fontId="26" fillId="0" borderId="31" xfId="180" applyFont="1" applyFill="1" applyBorder="1" applyAlignment="1">
      <alignment horizontal="left"/>
    </xf>
    <xf numFmtId="0" fontId="26" fillId="0" borderId="24" xfId="180" applyFont="1" applyFill="1" applyBorder="1" applyAlignment="1">
      <alignment horizontal="center"/>
    </xf>
    <xf numFmtId="0" fontId="26" fillId="0" borderId="25" xfId="180" applyFont="1" applyFill="1" applyBorder="1" applyAlignment="1">
      <alignment horizontal="center"/>
    </xf>
    <xf numFmtId="0" fontId="25" fillId="0" borderId="7" xfId="708" applyFont="1" applyBorder="1"/>
    <xf numFmtId="164" fontId="25" fillId="0" borderId="7" xfId="707" applyNumberFormat="1" applyFont="1" applyFill="1" applyBorder="1" applyAlignment="1" applyProtection="1">
      <alignment horizontal="center"/>
      <protection locked="0"/>
    </xf>
    <xf numFmtId="164" fontId="25" fillId="0" borderId="7" xfId="467" applyNumberFormat="1" applyFont="1" applyFill="1" applyBorder="1" applyAlignment="1" applyProtection="1">
      <alignment horizontal="center"/>
      <protection locked="0"/>
    </xf>
    <xf numFmtId="166" fontId="25" fillId="0" borderId="7" xfId="707" applyNumberFormat="1" applyFont="1" applyFill="1" applyBorder="1" applyAlignment="1" applyProtection="1">
      <alignment horizontal="left"/>
      <protection locked="0"/>
    </xf>
    <xf numFmtId="0" fontId="25" fillId="0" borderId="2" xfId="0" applyFont="1" applyBorder="1" applyAlignment="1">
      <alignment horizontal="left" wrapText="1"/>
    </xf>
    <xf numFmtId="0" fontId="25" fillId="0" borderId="18" xfId="0" applyFont="1" applyBorder="1" applyAlignment="1">
      <alignment horizontal="left" wrapText="1"/>
    </xf>
    <xf numFmtId="0" fontId="25" fillId="0" borderId="0" xfId="0" applyFont="1" applyBorder="1" applyAlignment="1">
      <alignment wrapText="1"/>
    </xf>
    <xf numFmtId="2" fontId="25" fillId="0" borderId="0" xfId="0" applyNumberFormat="1" applyFont="1" applyFill="1" applyAlignment="1">
      <alignment horizontal="center"/>
    </xf>
    <xf numFmtId="0" fontId="25" fillId="0" borderId="0" xfId="0" applyFont="1" applyFill="1"/>
    <xf numFmtId="0" fontId="25" fillId="0" borderId="0" xfId="708" applyFont="1" applyFill="1"/>
    <xf numFmtId="0" fontId="25" fillId="0" borderId="0" xfId="0" applyFont="1" applyFill="1" applyBorder="1" applyAlignment="1" applyProtection="1">
      <alignment horizontal="left"/>
      <protection locked="0"/>
    </xf>
    <xf numFmtId="0" fontId="25" fillId="0" borderId="0" xfId="0" applyFont="1" applyFill="1" applyAlignment="1"/>
    <xf numFmtId="2" fontId="25" fillId="0" borderId="0" xfId="176" applyNumberFormat="1" applyFont="1" applyFill="1" applyBorder="1" applyAlignment="1">
      <alignment horizontal="center"/>
    </xf>
    <xf numFmtId="6" fontId="25" fillId="0" borderId="0" xfId="0" applyNumberFormat="1" applyFont="1" applyFill="1" applyBorder="1" applyAlignment="1">
      <alignment horizontal="center"/>
    </xf>
    <xf numFmtId="164" fontId="30" fillId="0" borderId="10" xfId="87" applyNumberFormat="1" applyFont="1" applyFill="1" applyBorder="1" applyAlignment="1">
      <alignment horizontal="center" vertical="center" wrapText="1"/>
    </xf>
    <xf numFmtId="0" fontId="25" fillId="0" borderId="0" xfId="0" applyFont="1" applyAlignment="1" applyProtection="1">
      <alignment horizontal="left"/>
      <protection locked="0"/>
    </xf>
    <xf numFmtId="0" fontId="25" fillId="0" borderId="0" xfId="705" applyFont="1" applyFill="1" applyAlignment="1">
      <alignment horizontal="center"/>
    </xf>
    <xf numFmtId="164" fontId="25" fillId="0" borderId="0" xfId="0" applyNumberFormat="1" applyFont="1" applyAlignment="1" applyProtection="1">
      <alignment horizontal="center"/>
      <protection locked="0"/>
    </xf>
    <xf numFmtId="164" fontId="32" fillId="2" borderId="20" xfId="87" applyNumberFormat="1" applyFont="1" applyFill="1" applyBorder="1" applyAlignment="1">
      <alignment horizontal="center" wrapText="1"/>
    </xf>
    <xf numFmtId="164" fontId="33" fillId="4" borderId="0" xfId="87" applyNumberFormat="1" applyFont="1" applyFill="1" applyBorder="1" applyAlignment="1">
      <alignment horizontal="center" wrapText="1"/>
    </xf>
    <xf numFmtId="0" fontId="32" fillId="2" borderId="20" xfId="180" applyFont="1" applyFill="1" applyBorder="1" applyAlignment="1">
      <alignment horizontal="left"/>
    </xf>
    <xf numFmtId="0" fontId="32" fillId="2" borderId="20" xfId="180" applyFont="1" applyFill="1" applyBorder="1" applyAlignment="1"/>
    <xf numFmtId="0" fontId="32" fillId="2" borderId="43" xfId="180" applyFont="1" applyFill="1" applyBorder="1" applyAlignment="1"/>
    <xf numFmtId="0" fontId="28" fillId="0" borderId="7" xfId="88" applyFont="1" applyBorder="1" applyAlignment="1" applyProtection="1"/>
    <xf numFmtId="166" fontId="26" fillId="0" borderId="27" xfId="180" applyNumberFormat="1" applyFont="1" applyFill="1" applyBorder="1" applyAlignment="1">
      <alignment horizontal="left"/>
    </xf>
    <xf numFmtId="164" fontId="27" fillId="0" borderId="27" xfId="286" applyNumberFormat="1" applyFont="1" applyFill="1" applyBorder="1" applyAlignment="1">
      <alignment horizontal="center"/>
    </xf>
    <xf numFmtId="164" fontId="25" fillId="0" borderId="27" xfId="286" applyNumberFormat="1" applyFont="1" applyFill="1" applyBorder="1" applyAlignment="1">
      <alignment horizontal="center"/>
    </xf>
    <xf numFmtId="164" fontId="30" fillId="0" borderId="27" xfId="87" applyNumberFormat="1" applyFont="1" applyFill="1" applyBorder="1" applyAlignment="1">
      <alignment horizontal="center"/>
    </xf>
    <xf numFmtId="166" fontId="27" fillId="0" borderId="27" xfId="180" applyNumberFormat="1" applyFont="1" applyFill="1" applyBorder="1" applyAlignment="1">
      <alignment horizontal="left"/>
    </xf>
    <xf numFmtId="166" fontId="27" fillId="0" borderId="45" xfId="180" applyNumberFormat="1" applyFont="1" applyFill="1" applyBorder="1" applyAlignment="1">
      <alignment horizontal="left"/>
    </xf>
    <xf numFmtId="0" fontId="26" fillId="0" borderId="21" xfId="0" applyNumberFormat="1" applyFont="1" applyFill="1" applyBorder="1" applyAlignment="1">
      <alignment horizontal="center"/>
    </xf>
    <xf numFmtId="0" fontId="45" fillId="0" borderId="0" xfId="88" applyFont="1" applyBorder="1" applyAlignment="1" applyProtection="1">
      <alignment horizontal="left"/>
    </xf>
    <xf numFmtId="0" fontId="46" fillId="0" borderId="0" xfId="0" applyFont="1"/>
    <xf numFmtId="0" fontId="45" fillId="0" borderId="0" xfId="88" applyNumberFormat="1" applyFont="1" applyFill="1" applyBorder="1" applyAlignment="1" applyProtection="1">
      <alignment horizontal="left"/>
    </xf>
    <xf numFmtId="0" fontId="45" fillId="0" borderId="0" xfId="88" applyNumberFormat="1" applyFont="1" applyFill="1" applyBorder="1" applyAlignment="1" applyProtection="1">
      <alignment horizontal="left" wrapText="1"/>
    </xf>
    <xf numFmtId="0" fontId="45" fillId="0" borderId="0" xfId="88" applyFont="1" applyAlignment="1" applyProtection="1"/>
    <xf numFmtId="0" fontId="45" fillId="0" borderId="0" xfId="88" applyFont="1" applyBorder="1" applyAlignment="1" applyProtection="1"/>
    <xf numFmtId="164" fontId="45" fillId="0" borderId="0" xfId="88" applyNumberFormat="1" applyFont="1" applyFill="1" applyBorder="1" applyAlignment="1" applyProtection="1"/>
    <xf numFmtId="0" fontId="45" fillId="0" borderId="0" xfId="88" applyFont="1" applyFill="1" applyBorder="1" applyAlignment="1" applyProtection="1">
      <alignment horizontal="left"/>
    </xf>
    <xf numFmtId="0" fontId="45" fillId="0" borderId="0" xfId="88" applyNumberFormat="1" applyFont="1" applyFill="1" applyBorder="1" applyAlignment="1" applyProtection="1"/>
    <xf numFmtId="164" fontId="45" fillId="0" borderId="0" xfId="88" applyNumberFormat="1" applyFont="1" applyFill="1" applyBorder="1" applyAlignment="1" applyProtection="1">
      <alignment horizontal="left"/>
    </xf>
    <xf numFmtId="0" fontId="45" fillId="0" borderId="0" xfId="88" applyNumberFormat="1" applyFont="1" applyFill="1" applyAlignment="1" applyProtection="1"/>
    <xf numFmtId="0" fontId="47" fillId="0" borderId="0" xfId="0" applyFont="1"/>
    <xf numFmtId="0" fontId="27" fillId="0" borderId="26" xfId="180" applyFont="1" applyFill="1" applyBorder="1" applyAlignment="1">
      <alignment horizontal="left" wrapText="1"/>
    </xf>
    <xf numFmtId="0" fontId="27" fillId="0" borderId="2" xfId="180" applyFont="1" applyFill="1" applyBorder="1" applyAlignment="1">
      <alignment horizontal="left" wrapText="1"/>
    </xf>
    <xf numFmtId="0" fontId="27" fillId="0" borderId="16" xfId="180" applyFont="1" applyFill="1" applyBorder="1" applyAlignment="1">
      <alignment horizontal="left" wrapText="1"/>
    </xf>
    <xf numFmtId="0" fontId="27" fillId="0" borderId="0" xfId="180" applyFont="1" applyFill="1" applyBorder="1" applyAlignment="1">
      <alignment horizontal="left" wrapText="1"/>
    </xf>
    <xf numFmtId="0" fontId="27" fillId="0" borderId="19" xfId="180" applyFont="1" applyFill="1" applyBorder="1" applyAlignment="1">
      <alignment horizontal="left" wrapText="1"/>
    </xf>
    <xf numFmtId="0" fontId="25" fillId="0" borderId="7" xfId="0" applyFont="1" applyBorder="1" applyAlignment="1">
      <alignment horizontal="left" wrapText="1"/>
    </xf>
    <xf numFmtId="0" fontId="25" fillId="0" borderId="12" xfId="0" applyFont="1" applyBorder="1" applyAlignment="1">
      <alignment wrapText="1"/>
    </xf>
    <xf numFmtId="0" fontId="25" fillId="0" borderId="13" xfId="0" applyFont="1" applyBorder="1" applyAlignment="1">
      <alignment wrapText="1"/>
    </xf>
    <xf numFmtId="166" fontId="27" fillId="0" borderId="11" xfId="180" applyNumberFormat="1" applyFont="1" applyFill="1" applyBorder="1" applyAlignment="1">
      <alignment horizontal="left" wrapText="1"/>
    </xf>
    <xf numFmtId="166" fontId="27" fillId="0" borderId="12" xfId="180" applyNumberFormat="1" applyFont="1" applyFill="1" applyBorder="1" applyAlignment="1">
      <alignment horizontal="left" wrapText="1"/>
    </xf>
    <xf numFmtId="166" fontId="27" fillId="0" borderId="13" xfId="180" applyNumberFormat="1" applyFont="1" applyFill="1" applyBorder="1" applyAlignment="1">
      <alignment horizontal="left" wrapText="1"/>
    </xf>
    <xf numFmtId="0" fontId="25" fillId="0" borderId="24" xfId="0" applyFont="1" applyBorder="1" applyAlignment="1">
      <alignment wrapText="1"/>
    </xf>
    <xf numFmtId="0" fontId="25" fillId="0" borderId="25" xfId="0" applyFont="1" applyBorder="1" applyAlignment="1">
      <alignment wrapText="1"/>
    </xf>
    <xf numFmtId="0" fontId="25" fillId="0" borderId="16" xfId="0" applyFont="1" applyBorder="1" applyAlignment="1">
      <alignment wrapText="1"/>
    </xf>
    <xf numFmtId="0" fontId="25" fillId="0" borderId="0" xfId="0" applyFont="1" applyAlignment="1">
      <alignment wrapText="1"/>
    </xf>
    <xf numFmtId="0" fontId="25" fillId="0" borderId="19" xfId="0" applyFont="1" applyBorder="1" applyAlignment="1">
      <alignment wrapText="1"/>
    </xf>
    <xf numFmtId="0" fontId="25" fillId="0" borderId="21" xfId="0" applyFont="1" applyBorder="1" applyAlignment="1">
      <alignment wrapText="1"/>
    </xf>
    <xf numFmtId="0" fontId="25" fillId="0" borderId="23" xfId="0" applyFont="1" applyBorder="1" applyAlignment="1">
      <alignment wrapText="1"/>
    </xf>
    <xf numFmtId="0" fontId="25" fillId="0" borderId="0" xfId="0" applyFont="1" applyBorder="1" applyAlignment="1">
      <alignment wrapText="1"/>
    </xf>
    <xf numFmtId="0" fontId="25" fillId="0" borderId="31" xfId="180" applyFont="1" applyFill="1" applyBorder="1" applyAlignment="1">
      <alignment horizontal="left" wrapText="1"/>
    </xf>
    <xf numFmtId="0" fontId="25" fillId="0" borderId="24" xfId="0" applyFont="1" applyBorder="1" applyAlignment="1">
      <alignment horizontal="left" wrapText="1"/>
    </xf>
    <xf numFmtId="0" fontId="25" fillId="0" borderId="25" xfId="0" applyFont="1" applyBorder="1" applyAlignment="1">
      <alignment horizontal="left" wrapText="1"/>
    </xf>
    <xf numFmtId="0" fontId="25" fillId="0" borderId="16" xfId="0" applyFont="1" applyBorder="1" applyAlignment="1">
      <alignment horizontal="left" wrapText="1"/>
    </xf>
    <xf numFmtId="0" fontId="25" fillId="0" borderId="0" xfId="0" applyFont="1" applyAlignment="1">
      <alignment horizontal="left" wrapText="1"/>
    </xf>
    <xf numFmtId="0" fontId="25" fillId="0" borderId="19" xfId="0" applyFont="1" applyBorder="1" applyAlignment="1">
      <alignment horizontal="left" wrapText="1"/>
    </xf>
    <xf numFmtId="0" fontId="39" fillId="0" borderId="17" xfId="0" applyFont="1" applyBorder="1" applyAlignment="1"/>
    <xf numFmtId="0" fontId="39" fillId="0" borderId="21" xfId="0" applyFont="1" applyBorder="1" applyAlignment="1"/>
    <xf numFmtId="0" fontId="39" fillId="0" borderId="23" xfId="0" applyFont="1" applyBorder="1" applyAlignment="1"/>
    <xf numFmtId="0" fontId="25" fillId="0" borderId="24" xfId="180" applyFont="1" applyFill="1" applyBorder="1" applyAlignment="1">
      <alignment horizontal="left" wrapText="1"/>
    </xf>
    <xf numFmtId="0" fontId="27" fillId="0" borderId="31" xfId="180" applyFont="1" applyFill="1" applyBorder="1" applyAlignment="1">
      <alignment horizontal="left" wrapText="1"/>
    </xf>
    <xf numFmtId="0" fontId="25" fillId="0" borderId="16" xfId="0" applyFont="1" applyBorder="1" applyAlignment="1">
      <alignment horizontal="left"/>
    </xf>
    <xf numFmtId="0" fontId="25" fillId="0" borderId="19" xfId="0" applyFont="1" applyBorder="1" applyAlignment="1">
      <alignment horizontal="left"/>
    </xf>
    <xf numFmtId="0" fontId="25" fillId="0" borderId="17" xfId="0" applyFont="1" applyBorder="1" applyAlignment="1">
      <alignment horizontal="left"/>
    </xf>
    <xf numFmtId="0" fontId="25" fillId="0" borderId="21" xfId="0" applyFont="1" applyBorder="1" applyAlignment="1">
      <alignment horizontal="left"/>
    </xf>
    <xf numFmtId="0" fontId="25" fillId="0" borderId="23" xfId="0" applyFont="1" applyBorder="1" applyAlignment="1">
      <alignment horizontal="left"/>
    </xf>
    <xf numFmtId="0" fontId="27" fillId="0" borderId="24" xfId="180" applyFont="1" applyFill="1" applyBorder="1" applyAlignment="1">
      <alignment horizontal="left" wrapText="1"/>
    </xf>
    <xf numFmtId="0" fontId="27" fillId="0" borderId="25" xfId="180" applyFont="1" applyFill="1" applyBorder="1" applyAlignment="1">
      <alignment horizontal="left" wrapText="1"/>
    </xf>
    <xf numFmtId="0" fontId="25" fillId="0" borderId="25" xfId="180" applyFont="1" applyFill="1" applyBorder="1" applyAlignment="1">
      <alignment horizontal="left" wrapText="1"/>
    </xf>
    <xf numFmtId="0" fontId="27" fillId="0" borderId="7" xfId="180" applyFont="1" applyFill="1" applyBorder="1" applyAlignment="1">
      <alignment horizontal="left" wrapText="1"/>
    </xf>
    <xf numFmtId="0" fontId="27" fillId="0" borderId="11" xfId="180" applyFont="1" applyFill="1" applyBorder="1" applyAlignment="1">
      <alignment horizontal="left"/>
    </xf>
    <xf numFmtId="0" fontId="27" fillId="0" borderId="12" xfId="180" applyFont="1" applyFill="1" applyBorder="1" applyAlignment="1">
      <alignment horizontal="left"/>
    </xf>
    <xf numFmtId="0" fontId="27" fillId="0" borderId="13" xfId="180" applyFont="1" applyFill="1" applyBorder="1" applyAlignment="1">
      <alignment horizontal="left"/>
    </xf>
    <xf numFmtId="0" fontId="25" fillId="0" borderId="7" xfId="180" applyFont="1" applyFill="1" applyBorder="1" applyAlignment="1">
      <alignment horizontal="left" wrapText="1"/>
    </xf>
    <xf numFmtId="0" fontId="27" fillId="0" borderId="11" xfId="180" applyFont="1" applyFill="1" applyBorder="1" applyAlignment="1">
      <alignment horizontal="left" wrapText="1"/>
    </xf>
    <xf numFmtId="0" fontId="27" fillId="0" borderId="12" xfId="180" applyFont="1" applyFill="1" applyBorder="1" applyAlignment="1">
      <alignment horizontal="left" wrapText="1"/>
    </xf>
    <xf numFmtId="0" fontId="27" fillId="0" borderId="13" xfId="180" applyFont="1" applyFill="1" applyBorder="1" applyAlignment="1">
      <alignment horizontal="left" wrapText="1"/>
    </xf>
    <xf numFmtId="0" fontId="27" fillId="0" borderId="17" xfId="180" applyFont="1" applyFill="1" applyBorder="1" applyAlignment="1">
      <alignment horizontal="left" wrapText="1"/>
    </xf>
    <xf numFmtId="0" fontId="27" fillId="0" borderId="21" xfId="180" applyFont="1" applyFill="1" applyBorder="1" applyAlignment="1">
      <alignment horizontal="left" wrapText="1"/>
    </xf>
    <xf numFmtId="0" fontId="27" fillId="0" borderId="23" xfId="180" applyFont="1" applyFill="1" applyBorder="1" applyAlignment="1">
      <alignment horizontal="left" wrapText="1"/>
    </xf>
    <xf numFmtId="0" fontId="25" fillId="0" borderId="7" xfId="180" applyFont="1" applyFill="1" applyBorder="1" applyAlignment="1">
      <alignment horizontal="left"/>
    </xf>
    <xf numFmtId="0" fontId="25" fillId="0" borderId="12" xfId="180" applyFont="1" applyFill="1" applyBorder="1" applyAlignment="1">
      <alignment horizontal="left" wrapText="1"/>
    </xf>
    <xf numFmtId="0" fontId="25" fillId="0" borderId="13" xfId="180" applyFont="1" applyFill="1" applyBorder="1" applyAlignment="1">
      <alignment horizontal="left" wrapText="1"/>
    </xf>
    <xf numFmtId="0" fontId="39" fillId="0" borderId="16" xfId="0" applyFont="1" applyBorder="1" applyAlignment="1">
      <alignment horizontal="left"/>
    </xf>
    <xf numFmtId="0" fontId="39" fillId="0" borderId="0" xfId="0" applyFont="1" applyBorder="1" applyAlignment="1">
      <alignment horizontal="left"/>
    </xf>
    <xf numFmtId="0" fontId="39" fillId="0" borderId="19" xfId="0" applyFont="1" applyBorder="1" applyAlignment="1">
      <alignment horizontal="left"/>
    </xf>
    <xf numFmtId="49" fontId="25" fillId="0" borderId="16" xfId="0" applyNumberFormat="1" applyFont="1" applyFill="1" applyBorder="1" applyAlignment="1" applyProtection="1">
      <alignment horizontal="left" wrapText="1"/>
      <protection locked="0"/>
    </xf>
    <xf numFmtId="49" fontId="25" fillId="0" borderId="0" xfId="0" applyNumberFormat="1" applyFont="1" applyFill="1" applyBorder="1" applyAlignment="1" applyProtection="1">
      <alignment horizontal="left" wrapText="1"/>
      <protection locked="0"/>
    </xf>
    <xf numFmtId="49" fontId="25" fillId="0" borderId="5" xfId="0" applyNumberFormat="1" applyFont="1" applyFill="1" applyBorder="1" applyAlignment="1" applyProtection="1">
      <alignment horizontal="left" wrapText="1"/>
      <protection locked="0"/>
    </xf>
    <xf numFmtId="0" fontId="25" fillId="0" borderId="31" xfId="0" applyFont="1" applyBorder="1" applyAlignment="1">
      <alignment horizontal="left" wrapText="1"/>
    </xf>
    <xf numFmtId="0" fontId="25" fillId="0" borderId="0" xfId="0" applyFont="1" applyBorder="1" applyAlignment="1">
      <alignment horizontal="left" wrapText="1"/>
    </xf>
    <xf numFmtId="0" fontId="25" fillId="0" borderId="5" xfId="0" applyFont="1" applyBorder="1" applyAlignment="1">
      <alignment horizontal="left" wrapText="1"/>
    </xf>
    <xf numFmtId="49" fontId="25" fillId="0" borderId="16" xfId="0" applyNumberFormat="1" applyFont="1" applyFill="1" applyBorder="1" applyAlignment="1" applyProtection="1">
      <alignment horizontal="left"/>
      <protection locked="0"/>
    </xf>
    <xf numFmtId="49" fontId="25" fillId="0" borderId="0" xfId="0" applyNumberFormat="1" applyFont="1" applyFill="1" applyBorder="1" applyAlignment="1" applyProtection="1">
      <alignment horizontal="left"/>
      <protection locked="0"/>
    </xf>
    <xf numFmtId="49" fontId="25" fillId="0" borderId="17" xfId="0" applyNumberFormat="1" applyFont="1" applyFill="1" applyBorder="1" applyAlignment="1" applyProtection="1">
      <alignment horizontal="left"/>
      <protection locked="0"/>
    </xf>
    <xf numFmtId="49" fontId="25" fillId="0" borderId="21" xfId="0" applyNumberFormat="1" applyFont="1" applyFill="1" applyBorder="1" applyAlignment="1" applyProtection="1">
      <alignment horizontal="left"/>
      <protection locked="0"/>
    </xf>
    <xf numFmtId="0" fontId="25" fillId="0" borderId="0" xfId="0" applyFont="1" applyBorder="1" applyAlignment="1">
      <alignment horizontal="left"/>
    </xf>
    <xf numFmtId="166" fontId="27" fillId="0" borderId="11" xfId="180" applyNumberFormat="1" applyFont="1" applyFill="1" applyBorder="1" applyAlignment="1">
      <alignment horizontal="left"/>
    </xf>
    <xf numFmtId="166" fontId="27" fillId="0" borderId="12" xfId="180" applyNumberFormat="1" applyFont="1" applyFill="1" applyBorder="1" applyAlignment="1">
      <alignment horizontal="left"/>
    </xf>
    <xf numFmtId="0" fontId="25" fillId="0" borderId="11" xfId="180" applyFont="1" applyFill="1" applyBorder="1" applyAlignment="1">
      <alignment horizontal="left"/>
    </xf>
    <xf numFmtId="0" fontId="25" fillId="0" borderId="12" xfId="180" applyFont="1" applyFill="1" applyBorder="1" applyAlignment="1">
      <alignment horizontal="left"/>
    </xf>
    <xf numFmtId="0" fontId="25" fillId="0" borderId="13" xfId="180" applyFont="1" applyFill="1" applyBorder="1" applyAlignment="1">
      <alignment horizontal="left"/>
    </xf>
    <xf numFmtId="0" fontId="25" fillId="0" borderId="11" xfId="0" applyFont="1" applyBorder="1" applyAlignment="1">
      <alignment horizontal="left"/>
    </xf>
    <xf numFmtId="0" fontId="25" fillId="0" borderId="12" xfId="0" applyFont="1" applyBorder="1" applyAlignment="1">
      <alignment horizontal="left" wrapText="1"/>
    </xf>
    <xf numFmtId="0" fontId="25" fillId="0" borderId="13" xfId="0" applyFont="1" applyBorder="1" applyAlignment="1">
      <alignment horizontal="left" wrapText="1"/>
    </xf>
    <xf numFmtId="166" fontId="27" fillId="0" borderId="7" xfId="180" applyNumberFormat="1" applyFont="1" applyFill="1" applyBorder="1" applyAlignment="1">
      <alignment horizontal="left"/>
    </xf>
    <xf numFmtId="0" fontId="27" fillId="0" borderId="7" xfId="180" applyFont="1" applyFill="1" applyBorder="1" applyAlignment="1">
      <alignment horizontal="left"/>
    </xf>
    <xf numFmtId="0" fontId="36" fillId="2" borderId="0" xfId="180" applyFont="1" applyFill="1" applyBorder="1" applyAlignment="1">
      <alignment horizontal="left" wrapText="1"/>
    </xf>
    <xf numFmtId="0" fontId="32" fillId="2" borderId="0" xfId="0" applyFont="1" applyFill="1" applyBorder="1" applyAlignment="1">
      <alignment horizontal="center"/>
    </xf>
    <xf numFmtId="0" fontId="27" fillId="0" borderId="24" xfId="180" applyFont="1" applyFill="1" applyBorder="1" applyAlignment="1">
      <alignment wrapText="1"/>
    </xf>
    <xf numFmtId="0" fontId="27" fillId="0" borderId="25" xfId="180" applyFont="1" applyFill="1" applyBorder="1" applyAlignment="1">
      <alignment wrapText="1"/>
    </xf>
    <xf numFmtId="0" fontId="27" fillId="0" borderId="16" xfId="180" applyFont="1" applyFill="1" applyBorder="1" applyAlignment="1">
      <alignment wrapText="1"/>
    </xf>
    <xf numFmtId="0" fontId="27" fillId="0" borderId="0" xfId="180" applyFont="1" applyFill="1" applyBorder="1" applyAlignment="1">
      <alignment wrapText="1"/>
    </xf>
    <xf numFmtId="0" fontId="27" fillId="0" borderId="19" xfId="180" applyFont="1" applyFill="1" applyBorder="1" applyAlignment="1">
      <alignment wrapText="1"/>
    </xf>
    <xf numFmtId="0" fontId="27" fillId="0" borderId="17" xfId="180" applyFont="1" applyFill="1" applyBorder="1" applyAlignment="1">
      <alignment wrapText="1"/>
    </xf>
    <xf numFmtId="0" fontId="27" fillId="0" borderId="21" xfId="180" applyFont="1" applyFill="1" applyBorder="1" applyAlignment="1">
      <alignment wrapText="1"/>
    </xf>
    <xf numFmtId="0" fontId="27" fillId="0" borderId="23" xfId="180" applyFont="1" applyFill="1" applyBorder="1" applyAlignment="1">
      <alignment wrapText="1"/>
    </xf>
    <xf numFmtId="0" fontId="30" fillId="0" borderId="2" xfId="180" applyFont="1" applyFill="1" applyBorder="1" applyAlignment="1">
      <alignment horizontal="center"/>
    </xf>
    <xf numFmtId="166" fontId="27" fillId="0" borderId="7" xfId="180" applyNumberFormat="1" applyFont="1" applyFill="1" applyBorder="1" applyAlignment="1">
      <alignment horizontal="left" wrapText="1"/>
    </xf>
    <xf numFmtId="0" fontId="33" fillId="4" borderId="13" xfId="180" applyFont="1" applyFill="1" applyBorder="1" applyAlignment="1">
      <alignment horizontal="left"/>
    </xf>
    <xf numFmtId="0" fontId="25" fillId="0" borderId="0" xfId="0" applyFont="1" applyAlignment="1"/>
    <xf numFmtId="0" fontId="25" fillId="0" borderId="21" xfId="0" applyFont="1" applyBorder="1" applyAlignment="1"/>
    <xf numFmtId="0" fontId="25" fillId="0" borderId="0" xfId="0" applyFont="1" applyFill="1" applyBorder="1" applyAlignment="1">
      <alignment wrapText="1"/>
    </xf>
    <xf numFmtId="166" fontId="26" fillId="6" borderId="0" xfId="179" applyNumberFormat="1" applyFont="1" applyFill="1" applyBorder="1" applyAlignment="1" applyProtection="1">
      <alignment horizontal="left"/>
      <protection locked="0"/>
    </xf>
    <xf numFmtId="166" fontId="26" fillId="6" borderId="0" xfId="179" applyNumberFormat="1" applyFont="1" applyFill="1" applyBorder="1" applyAlignment="1" applyProtection="1">
      <alignment horizontal="center"/>
      <protection locked="0"/>
    </xf>
    <xf numFmtId="164" fontId="26" fillId="6" borderId="0" xfId="87" applyNumberFormat="1" applyFont="1" applyFill="1" applyBorder="1" applyAlignment="1">
      <alignment horizontal="center"/>
    </xf>
    <xf numFmtId="0" fontId="26" fillId="6" borderId="0" xfId="0" applyFont="1" applyFill="1" applyBorder="1" applyAlignment="1" applyProtection="1">
      <alignment horizontal="center"/>
      <protection locked="0"/>
    </xf>
    <xf numFmtId="0" fontId="26" fillId="0" borderId="0" xfId="0" applyFont="1" applyAlignment="1" applyProtection="1">
      <alignment horizontal="left"/>
      <protection locked="0"/>
    </xf>
    <xf numFmtId="168" fontId="26" fillId="0" borderId="0" xfId="0" applyNumberFormat="1" applyFont="1" applyFill="1" applyAlignment="1" applyProtection="1">
      <alignment horizontal="center"/>
      <protection locked="0"/>
    </xf>
    <xf numFmtId="164" fontId="26" fillId="0" borderId="0" xfId="87" applyNumberFormat="1" applyFont="1" applyFill="1" applyBorder="1" applyAlignment="1" applyProtection="1">
      <alignment horizontal="center"/>
      <protection locked="0"/>
    </xf>
    <xf numFmtId="164" fontId="26" fillId="0" borderId="0" xfId="179" applyNumberFormat="1" applyFont="1" applyFill="1" applyBorder="1" applyAlignment="1" applyProtection="1">
      <alignment horizontal="center"/>
      <protection locked="0"/>
    </xf>
    <xf numFmtId="14" fontId="26" fillId="0" borderId="0" xfId="179" applyNumberFormat="1" applyFont="1" applyFill="1" applyBorder="1" applyAlignment="1" applyProtection="1">
      <alignment horizontal="center"/>
      <protection locked="0"/>
    </xf>
    <xf numFmtId="164" fontId="26" fillId="0" borderId="0" xfId="0" applyNumberFormat="1" applyFont="1" applyAlignment="1" applyProtection="1">
      <alignment horizontal="center"/>
      <protection locked="0"/>
    </xf>
    <xf numFmtId="1" fontId="26" fillId="0" borderId="0" xfId="179" applyNumberFormat="1" applyFont="1" applyFill="1" applyBorder="1" applyAlignment="1" applyProtection="1">
      <alignment horizontal="center"/>
      <protection locked="0"/>
    </xf>
    <xf numFmtId="0" fontId="26" fillId="0" borderId="0" xfId="179" applyFont="1" applyFill="1" applyBorder="1" applyAlignment="1" applyProtection="1">
      <alignment horizontal="center"/>
      <protection locked="0"/>
    </xf>
    <xf numFmtId="2" fontId="26" fillId="0" borderId="0" xfId="179" applyNumberFormat="1" applyFont="1" applyFill="1" applyBorder="1" applyAlignment="1" applyProtection="1">
      <alignment horizontal="center"/>
      <protection locked="0"/>
    </xf>
    <xf numFmtId="170" fontId="26" fillId="0" borderId="0" xfId="179" applyNumberFormat="1" applyFont="1" applyFill="1" applyBorder="1" applyAlignment="1" applyProtection="1">
      <alignment horizontal="center"/>
      <protection locked="0"/>
    </xf>
    <xf numFmtId="0" fontId="26" fillId="0" borderId="0" xfId="0" applyFont="1" applyBorder="1" applyAlignment="1" applyProtection="1">
      <alignment horizontal="left"/>
      <protection locked="0"/>
    </xf>
    <xf numFmtId="49" fontId="26" fillId="0" borderId="0" xfId="179" applyNumberFormat="1" applyFont="1" applyFill="1" applyBorder="1" applyAlignment="1" applyProtection="1">
      <alignment horizontal="left"/>
      <protection locked="0"/>
    </xf>
    <xf numFmtId="0" fontId="26" fillId="0" borderId="0" xfId="179" applyFont="1" applyFill="1" applyBorder="1" applyAlignment="1" applyProtection="1">
      <protection locked="0"/>
    </xf>
    <xf numFmtId="0" fontId="30" fillId="0" borderId="0" xfId="180" applyFont="1" applyFill="1" applyBorder="1" applyAlignment="1">
      <alignment horizontal="center" wrapText="1"/>
    </xf>
    <xf numFmtId="0" fontId="22" fillId="0" borderId="0" xfId="0" applyFont="1"/>
    <xf numFmtId="0" fontId="30" fillId="0" borderId="36" xfId="180" applyFont="1" applyFill="1" applyBorder="1" applyAlignment="1">
      <alignment horizontal="center" wrapText="1"/>
    </xf>
    <xf numFmtId="0" fontId="30" fillId="0" borderId="8" xfId="180" applyFont="1" applyFill="1" applyBorder="1" applyAlignment="1">
      <alignment horizontal="center" wrapText="1"/>
    </xf>
    <xf numFmtId="0" fontId="27" fillId="0" borderId="13" xfId="180" applyFont="1" applyFill="1" applyBorder="1" applyAlignment="1">
      <alignment horizontal="center"/>
    </xf>
    <xf numFmtId="166" fontId="25" fillId="0" borderId="25" xfId="88" applyNumberFormat="1" applyFont="1" applyFill="1" applyBorder="1" applyAlignment="1" applyProtection="1">
      <alignment horizontal="center" wrapText="1"/>
    </xf>
    <xf numFmtId="0" fontId="28" fillId="0" borderId="25" xfId="88" applyFont="1" applyBorder="1" applyAlignment="1" applyProtection="1">
      <alignment horizontal="center"/>
    </xf>
    <xf numFmtId="0" fontId="27" fillId="0" borderId="13" xfId="180" applyFont="1" applyFill="1" applyBorder="1" applyAlignment="1">
      <alignment horizontal="center" wrapText="1"/>
    </xf>
    <xf numFmtId="166" fontId="25" fillId="0" borderId="13" xfId="88" applyNumberFormat="1" applyFont="1" applyFill="1" applyBorder="1" applyAlignment="1" applyProtection="1">
      <alignment horizontal="center"/>
    </xf>
    <xf numFmtId="0" fontId="25" fillId="0" borderId="13" xfId="180" applyFont="1" applyFill="1" applyBorder="1" applyAlignment="1">
      <alignment horizontal="center"/>
    </xf>
    <xf numFmtId="2" fontId="25" fillId="0" borderId="13" xfId="89" applyNumberFormat="1" applyFont="1" applyFill="1" applyBorder="1" applyAlignment="1" applyProtection="1">
      <alignment horizontal="center"/>
    </xf>
    <xf numFmtId="2" fontId="25" fillId="0" borderId="13" xfId="180" applyNumberFormat="1" applyFont="1" applyFill="1" applyBorder="1" applyAlignment="1">
      <alignment horizontal="center"/>
    </xf>
    <xf numFmtId="0" fontId="25" fillId="0" borderId="13" xfId="89" applyFont="1" applyFill="1" applyBorder="1" applyAlignment="1" applyProtection="1">
      <alignment horizontal="center" wrapText="1"/>
    </xf>
    <xf numFmtId="2" fontId="25" fillId="0" borderId="13" xfId="0" applyNumberFormat="1" applyFont="1" applyFill="1" applyBorder="1" applyAlignment="1">
      <alignment horizontal="center"/>
    </xf>
    <xf numFmtId="2" fontId="25" fillId="0" borderId="13" xfId="0" applyNumberFormat="1" applyFont="1" applyBorder="1" applyAlignment="1">
      <alignment horizontal="center"/>
    </xf>
    <xf numFmtId="166" fontId="25" fillId="0" borderId="13" xfId="179" applyNumberFormat="1" applyFont="1" applyFill="1" applyBorder="1" applyAlignment="1" applyProtection="1">
      <alignment horizontal="center"/>
      <protection locked="0"/>
    </xf>
    <xf numFmtId="166" fontId="25" fillId="0" borderId="28" xfId="88" applyNumberFormat="1" applyFont="1" applyFill="1" applyBorder="1" applyAlignment="1" applyProtection="1">
      <alignment horizontal="center" wrapText="1"/>
    </xf>
    <xf numFmtId="0" fontId="25" fillId="0" borderId="13" xfId="178" applyFont="1" applyFill="1" applyBorder="1" applyAlignment="1">
      <alignment horizontal="center"/>
    </xf>
    <xf numFmtId="2" fontId="25" fillId="0" borderId="13" xfId="89" applyNumberFormat="1" applyFont="1" applyFill="1" applyBorder="1" applyAlignment="1" applyProtection="1">
      <alignment horizontal="center" wrapText="1"/>
    </xf>
    <xf numFmtId="0" fontId="25" fillId="0" borderId="13" xfId="0" applyFont="1" applyBorder="1" applyAlignment="1">
      <alignment horizontal="center"/>
    </xf>
    <xf numFmtId="2" fontId="25" fillId="0" borderId="13" xfId="705" applyNumberFormat="1" applyFont="1" applyFill="1" applyBorder="1" applyAlignment="1">
      <alignment horizontal="center" vertical="center"/>
    </xf>
    <xf numFmtId="0" fontId="25" fillId="0" borderId="13" xfId="0" applyFont="1" applyFill="1" applyBorder="1" applyAlignment="1">
      <alignment horizontal="center"/>
    </xf>
    <xf numFmtId="0" fontId="28" fillId="0" borderId="19" xfId="88" applyFont="1" applyBorder="1" applyAlignment="1" applyProtection="1">
      <alignment horizontal="center"/>
    </xf>
    <xf numFmtId="166" fontId="25" fillId="0" borderId="18" xfId="88" applyNumberFormat="1" applyFont="1" applyFill="1" applyBorder="1" applyAlignment="1" applyProtection="1">
      <alignment horizontal="center"/>
    </xf>
    <xf numFmtId="0" fontId="25" fillId="0" borderId="13" xfId="0" applyFont="1" applyBorder="1" applyAlignment="1" applyProtection="1">
      <alignment horizontal="center"/>
      <protection locked="0"/>
    </xf>
    <xf numFmtId="166" fontId="25" fillId="0" borderId="38" xfId="88" applyNumberFormat="1" applyFont="1" applyFill="1" applyBorder="1" applyAlignment="1" applyProtection="1">
      <alignment horizontal="center"/>
    </xf>
    <xf numFmtId="0" fontId="25" fillId="0" borderId="13" xfId="705" applyFont="1" applyBorder="1" applyAlignment="1">
      <alignment horizontal="center"/>
    </xf>
    <xf numFmtId="0" fontId="25" fillId="0" borderId="25" xfId="705" applyFont="1" applyBorder="1" applyAlignment="1">
      <alignment horizontal="center"/>
    </xf>
    <xf numFmtId="166" fontId="25" fillId="0" borderId="23" xfId="88" applyNumberFormat="1" applyFont="1" applyFill="1" applyBorder="1" applyAlignment="1" applyProtection="1">
      <alignment horizontal="center"/>
    </xf>
    <xf numFmtId="0" fontId="30" fillId="0" borderId="35" xfId="180" applyFont="1" applyFill="1" applyBorder="1" applyAlignment="1">
      <alignment horizontal="center" wrapText="1"/>
    </xf>
    <xf numFmtId="0" fontId="27" fillId="0" borderId="23" xfId="180" applyFont="1" applyFill="1" applyBorder="1" applyAlignment="1">
      <alignment horizontal="center"/>
    </xf>
    <xf numFmtId="0" fontId="28" fillId="0" borderId="23" xfId="88" applyFont="1" applyBorder="1" applyAlignment="1" applyProtection="1">
      <alignment horizontal="center"/>
    </xf>
    <xf numFmtId="0" fontId="32" fillId="2" borderId="19" xfId="180" applyFont="1" applyFill="1" applyBorder="1" applyAlignment="1">
      <alignment horizontal="center" wrapText="1"/>
    </xf>
    <xf numFmtId="0" fontId="32" fillId="2" borderId="36" xfId="180" applyFont="1" applyFill="1" applyBorder="1" applyAlignment="1">
      <alignment horizontal="center" wrapText="1"/>
    </xf>
    <xf numFmtId="0" fontId="32" fillId="2" borderId="23" xfId="180" applyFont="1" applyFill="1" applyBorder="1" applyAlignment="1">
      <alignment horizontal="center" wrapText="1"/>
    </xf>
    <xf numFmtId="0" fontId="25" fillId="0" borderId="13" xfId="180" applyFont="1" applyFill="1" applyBorder="1" applyAlignment="1">
      <alignment horizontal="center" wrapText="1"/>
    </xf>
    <xf numFmtId="0" fontId="32" fillId="2" borderId="3" xfId="0" applyFont="1" applyFill="1" applyBorder="1" applyAlignment="1">
      <alignment horizontal="center"/>
    </xf>
    <xf numFmtId="0" fontId="32" fillId="2" borderId="5" xfId="0" applyFont="1" applyFill="1" applyBorder="1" applyAlignment="1">
      <alignment horizontal="center"/>
    </xf>
    <xf numFmtId="0" fontId="33" fillId="4" borderId="5" xfId="0" applyFont="1" applyFill="1" applyBorder="1" applyAlignment="1">
      <alignment horizontal="center"/>
    </xf>
    <xf numFmtId="0" fontId="27" fillId="0" borderId="23" xfId="0" applyFont="1" applyFill="1" applyBorder="1" applyAlignment="1">
      <alignment horizontal="center"/>
    </xf>
    <xf numFmtId="0" fontId="25" fillId="0" borderId="13" xfId="176" applyFont="1" applyBorder="1" applyAlignment="1">
      <alignment horizontal="center"/>
    </xf>
    <xf numFmtId="166" fontId="25" fillId="0" borderId="13" xfId="0" applyNumberFormat="1" applyFont="1" applyFill="1" applyBorder="1" applyAlignment="1">
      <alignment horizontal="center"/>
    </xf>
    <xf numFmtId="0" fontId="38" fillId="0" borderId="13" xfId="696" applyFont="1" applyFill="1" applyBorder="1" applyAlignment="1">
      <alignment horizontal="center"/>
    </xf>
    <xf numFmtId="2" fontId="25" fillId="0" borderId="13" xfId="697" applyNumberFormat="1" applyFont="1" applyFill="1" applyBorder="1" applyAlignment="1">
      <alignment horizontal="center"/>
    </xf>
    <xf numFmtId="0" fontId="38" fillId="0" borderId="23" xfId="696" applyFont="1" applyFill="1" applyBorder="1" applyAlignment="1">
      <alignment horizontal="center"/>
    </xf>
    <xf numFmtId="0" fontId="25" fillId="0" borderId="23" xfId="0" applyFont="1" applyFill="1" applyBorder="1" applyAlignment="1">
      <alignment horizontal="center"/>
    </xf>
    <xf numFmtId="2" fontId="25" fillId="0" borderId="13" xfId="707" applyNumberFormat="1" applyFont="1" applyFill="1" applyBorder="1" applyAlignment="1" applyProtection="1">
      <alignment horizontal="center"/>
      <protection locked="0"/>
    </xf>
    <xf numFmtId="2" fontId="25" fillId="0" borderId="13" xfId="176" applyNumberFormat="1" applyFont="1" applyBorder="1" applyAlignment="1">
      <alignment horizontal="center"/>
    </xf>
    <xf numFmtId="0" fontId="25" fillId="0" borderId="13" xfId="88" applyFont="1" applyFill="1" applyBorder="1" applyAlignment="1" applyProtection="1">
      <alignment horizontal="center" wrapText="1"/>
    </xf>
    <xf numFmtId="0" fontId="28" fillId="0" borderId="2" xfId="88" applyFont="1" applyFill="1" applyBorder="1" applyAlignment="1" applyProtection="1">
      <alignment horizontal="center" wrapText="1"/>
    </xf>
    <xf numFmtId="0" fontId="25" fillId="0" borderId="13" xfId="705" applyFont="1" applyFill="1" applyBorder="1" applyAlignment="1">
      <alignment horizontal="center"/>
    </xf>
    <xf numFmtId="0" fontId="27" fillId="0" borderId="13" xfId="88" applyFont="1" applyFill="1" applyBorder="1" applyAlignment="1" applyProtection="1">
      <alignment horizontal="center" wrapText="1"/>
    </xf>
    <xf numFmtId="0" fontId="25" fillId="0" borderId="13" xfId="0" applyFont="1" applyFill="1" applyBorder="1" applyAlignment="1" applyProtection="1">
      <alignment horizontal="center"/>
      <protection locked="0"/>
    </xf>
    <xf numFmtId="0" fontId="28" fillId="0" borderId="0" xfId="88" applyFont="1" applyFill="1" applyBorder="1" applyAlignment="1" applyProtection="1">
      <alignment horizontal="center" wrapText="1"/>
    </xf>
    <xf numFmtId="0" fontId="33" fillId="4" borderId="46" xfId="88" applyFont="1" applyFill="1" applyBorder="1" applyAlignment="1" applyProtection="1">
      <alignment horizontal="center" wrapText="1"/>
    </xf>
    <xf numFmtId="0" fontId="33" fillId="4" borderId="40" xfId="88" applyFont="1" applyFill="1" applyBorder="1" applyAlignment="1" applyProtection="1">
      <alignment horizontal="center" wrapText="1"/>
    </xf>
    <xf numFmtId="0" fontId="33" fillId="4" borderId="47" xfId="88" applyFont="1" applyFill="1" applyBorder="1" applyAlignment="1" applyProtection="1">
      <alignment horizontal="center" wrapText="1"/>
    </xf>
    <xf numFmtId="0" fontId="25" fillId="0" borderId="23" xfId="88" applyFont="1" applyFill="1" applyBorder="1" applyAlignment="1" applyProtection="1">
      <alignment horizontal="center" wrapText="1"/>
    </xf>
    <xf numFmtId="2" fontId="25" fillId="0" borderId="13" xfId="179" applyNumberFormat="1" applyFont="1" applyFill="1" applyBorder="1" applyAlignment="1" applyProtection="1">
      <alignment horizontal="center"/>
      <protection locked="0"/>
    </xf>
    <xf numFmtId="49" fontId="25" fillId="0" borderId="13" xfId="88" applyNumberFormat="1" applyFont="1" applyFill="1" applyBorder="1" applyAlignment="1" applyProtection="1">
      <alignment horizontal="center" wrapText="1"/>
    </xf>
    <xf numFmtId="0" fontId="38" fillId="5" borderId="13" xfId="696" applyFont="1" applyFill="1" applyBorder="1" applyAlignment="1">
      <alignment horizontal="center"/>
    </xf>
    <xf numFmtId="0" fontId="28" fillId="0" borderId="35" xfId="88" applyFont="1" applyFill="1" applyBorder="1" applyAlignment="1" applyProtection="1">
      <alignment horizontal="center" wrapText="1"/>
    </xf>
    <xf numFmtId="0" fontId="27" fillId="0" borderId="25" xfId="180" applyFont="1" applyFill="1" applyBorder="1" applyAlignment="1">
      <alignment horizontal="center"/>
    </xf>
    <xf numFmtId="0" fontId="32" fillId="2" borderId="46" xfId="88" applyFont="1" applyFill="1" applyBorder="1" applyAlignment="1" applyProtection="1">
      <alignment horizontal="center" wrapText="1"/>
    </xf>
    <xf numFmtId="0" fontId="32" fillId="2" borderId="22" xfId="88" applyFont="1" applyFill="1" applyBorder="1" applyAlignment="1" applyProtection="1">
      <alignment horizontal="center" wrapText="1"/>
    </xf>
    <xf numFmtId="0" fontId="32" fillId="2" borderId="40" xfId="88" applyFont="1" applyFill="1" applyBorder="1" applyAlignment="1" applyProtection="1">
      <alignment horizontal="center" wrapText="1"/>
    </xf>
    <xf numFmtId="0" fontId="38" fillId="5" borderId="13" xfId="695" applyFont="1" applyFill="1" applyBorder="1" applyAlignment="1">
      <alignment horizontal="center"/>
    </xf>
    <xf numFmtId="0" fontId="38" fillId="5" borderId="13" xfId="697" applyFont="1" applyFill="1" applyBorder="1" applyAlignment="1">
      <alignment horizontal="center"/>
    </xf>
    <xf numFmtId="0" fontId="25" fillId="0" borderId="35" xfId="88" applyFont="1" applyFill="1" applyBorder="1" applyAlignment="1" applyProtection="1">
      <alignment horizontal="center" wrapText="1"/>
    </xf>
    <xf numFmtId="0" fontId="25" fillId="0" borderId="2" xfId="88" applyFont="1" applyFill="1" applyBorder="1" applyAlignment="1" applyProtection="1">
      <alignment horizontal="center" wrapText="1"/>
    </xf>
    <xf numFmtId="0" fontId="25" fillId="0" borderId="0" xfId="88" applyFont="1" applyFill="1" applyBorder="1" applyAlignment="1" applyProtection="1">
      <alignment horizontal="center" wrapText="1"/>
    </xf>
    <xf numFmtId="166" fontId="25" fillId="0" borderId="23" xfId="88" applyNumberFormat="1" applyFont="1" applyFill="1" applyBorder="1" applyAlignment="1" applyProtection="1">
      <alignment horizontal="center" wrapText="1"/>
    </xf>
    <xf numFmtId="0" fontId="28" fillId="0" borderId="8" xfId="88" applyFont="1" applyFill="1" applyBorder="1" applyAlignment="1" applyProtection="1">
      <alignment horizontal="center" wrapText="1"/>
    </xf>
    <xf numFmtId="0" fontId="25" fillId="0" borderId="23" xfId="88" applyFont="1" applyFill="1" applyBorder="1" applyAlignment="1" applyProtection="1">
      <alignment horizontal="center"/>
    </xf>
    <xf numFmtId="0" fontId="25" fillId="0" borderId="13" xfId="88" applyFont="1" applyFill="1" applyBorder="1" applyAlignment="1" applyProtection="1">
      <alignment horizontal="center"/>
    </xf>
    <xf numFmtId="0" fontId="25" fillId="0" borderId="38" xfId="0" applyFont="1" applyFill="1" applyBorder="1" applyAlignment="1">
      <alignment horizontal="center"/>
    </xf>
    <xf numFmtId="0" fontId="25" fillId="0" borderId="28" xfId="0" applyFont="1" applyFill="1" applyBorder="1" applyAlignment="1">
      <alignment horizontal="center"/>
    </xf>
    <xf numFmtId="0" fontId="32" fillId="0" borderId="0" xfId="0" applyFont="1" applyFill="1" applyBorder="1" applyAlignment="1">
      <alignment horizontal="center"/>
    </xf>
    <xf numFmtId="0" fontId="32" fillId="2" borderId="13" xfId="0" applyFont="1" applyFill="1" applyBorder="1" applyAlignment="1">
      <alignment horizontal="center"/>
    </xf>
    <xf numFmtId="0" fontId="29" fillId="0" borderId="35" xfId="88" applyFont="1" applyFill="1" applyBorder="1" applyAlignment="1" applyProtection="1">
      <alignment horizontal="center" wrapText="1"/>
    </xf>
    <xf numFmtId="0" fontId="25" fillId="0" borderId="23" xfId="176" applyFont="1" applyBorder="1" applyAlignment="1">
      <alignment horizontal="center"/>
    </xf>
    <xf numFmtId="0" fontId="25" fillId="0" borderId="23" xfId="0" applyFont="1" applyBorder="1" applyAlignment="1" applyProtection="1">
      <alignment horizontal="center"/>
      <protection locked="0"/>
    </xf>
    <xf numFmtId="0" fontId="25" fillId="0" borderId="13" xfId="0" applyFont="1" applyBorder="1" applyAlignment="1" applyProtection="1">
      <alignment horizontal="center" wrapText="1"/>
      <protection locked="0"/>
    </xf>
    <xf numFmtId="0" fontId="27" fillId="0" borderId="13" xfId="178" applyFont="1" applyFill="1" applyBorder="1" applyAlignment="1">
      <alignment horizontal="center" wrapText="1"/>
    </xf>
    <xf numFmtId="0" fontId="27" fillId="0" borderId="13" xfId="181" applyFont="1" applyFill="1" applyBorder="1" applyAlignment="1">
      <alignment horizontal="center" wrapText="1"/>
    </xf>
    <xf numFmtId="0" fontId="27" fillId="2" borderId="0" xfId="0" applyFont="1" applyFill="1" applyBorder="1" applyAlignment="1">
      <alignment horizontal="center"/>
    </xf>
    <xf numFmtId="49" fontId="27" fillId="0" borderId="23" xfId="0" applyNumberFormat="1" applyFont="1" applyFill="1" applyBorder="1" applyAlignment="1">
      <alignment horizontal="center"/>
    </xf>
    <xf numFmtId="49" fontId="27" fillId="0" borderId="13" xfId="0" applyNumberFormat="1" applyFont="1" applyFill="1" applyBorder="1" applyAlignment="1">
      <alignment horizontal="center"/>
    </xf>
    <xf numFmtId="166" fontId="27" fillId="0" borderId="13" xfId="0" applyNumberFormat="1" applyFont="1" applyFill="1" applyBorder="1" applyAlignment="1">
      <alignment horizontal="center"/>
    </xf>
    <xf numFmtId="0" fontId="36" fillId="2" borderId="3" xfId="1" applyFont="1" applyFill="1" applyBorder="1" applyAlignment="1">
      <alignment horizontal="center"/>
    </xf>
    <xf numFmtId="0" fontId="32" fillId="2" borderId="5" xfId="1" applyFont="1" applyFill="1" applyBorder="1" applyAlignment="1">
      <alignment horizontal="center"/>
    </xf>
    <xf numFmtId="0" fontId="32" fillId="2" borderId="9" xfId="1" applyFont="1" applyFill="1" applyBorder="1" applyAlignment="1">
      <alignment horizontal="center"/>
    </xf>
    <xf numFmtId="0" fontId="25" fillId="0" borderId="23" xfId="1" applyFont="1" applyBorder="1" applyAlignment="1">
      <alignment horizontal="center"/>
    </xf>
    <xf numFmtId="0" fontId="25" fillId="0" borderId="13" xfId="1" applyFont="1" applyBorder="1" applyAlignment="1">
      <alignment horizontal="center"/>
    </xf>
    <xf numFmtId="0" fontId="25" fillId="2" borderId="13" xfId="1" applyFont="1" applyFill="1" applyBorder="1" applyAlignment="1">
      <alignment horizontal="center"/>
    </xf>
    <xf numFmtId="0" fontId="25" fillId="2" borderId="3" xfId="1" applyFont="1" applyFill="1" applyBorder="1" applyAlignment="1">
      <alignment horizontal="center"/>
    </xf>
    <xf numFmtId="0" fontId="32" fillId="2" borderId="3" xfId="1" applyFont="1" applyFill="1" applyBorder="1" applyAlignment="1">
      <alignment horizontal="center"/>
    </xf>
    <xf numFmtId="0" fontId="25" fillId="2" borderId="9" xfId="1" applyFont="1" applyFill="1" applyBorder="1" applyAlignment="1">
      <alignment horizontal="center"/>
    </xf>
    <xf numFmtId="0" fontId="26" fillId="2" borderId="23" xfId="1" applyFont="1" applyFill="1" applyBorder="1" applyAlignment="1">
      <alignment horizontal="center"/>
    </xf>
    <xf numFmtId="0" fontId="25" fillId="0" borderId="13" xfId="2" applyFont="1" applyBorder="1" applyAlignment="1">
      <alignment horizontal="center"/>
    </xf>
    <xf numFmtId="0" fontId="40" fillId="4" borderId="19" xfId="1" applyFont="1" applyFill="1" applyBorder="1" applyAlignment="1">
      <alignment horizontal="center"/>
    </xf>
    <xf numFmtId="0" fontId="27" fillId="4" borderId="9" xfId="180" applyFont="1" applyFill="1" applyBorder="1" applyAlignment="1"/>
    <xf numFmtId="0" fontId="38" fillId="0" borderId="13" xfId="0" applyFont="1" applyBorder="1" applyAlignment="1">
      <alignment horizontal="center"/>
    </xf>
    <xf numFmtId="166" fontId="25" fillId="4" borderId="25" xfId="88" applyNumberFormat="1" applyFont="1" applyFill="1" applyBorder="1" applyAlignment="1" applyProtection="1">
      <alignment horizontal="center" wrapText="1"/>
    </xf>
    <xf numFmtId="0" fontId="25" fillId="0" borderId="2" xfId="1" applyFont="1" applyBorder="1" applyAlignment="1">
      <alignment horizontal="center"/>
    </xf>
    <xf numFmtId="49" fontId="32" fillId="2" borderId="46" xfId="1" applyNumberFormat="1" applyFont="1" applyFill="1" applyBorder="1" applyAlignment="1">
      <alignment horizontal="center"/>
    </xf>
    <xf numFmtId="49" fontId="25" fillId="0" borderId="13" xfId="378" applyNumberFormat="1" applyFont="1" applyBorder="1" applyAlignment="1">
      <alignment horizontal="center"/>
    </xf>
    <xf numFmtId="0" fontId="25" fillId="0" borderId="35" xfId="1" applyFont="1" applyBorder="1" applyAlignment="1">
      <alignment horizontal="center"/>
    </xf>
    <xf numFmtId="49" fontId="25" fillId="0" borderId="23" xfId="1" applyNumberFormat="1" applyFont="1" applyBorder="1" applyAlignment="1">
      <alignment horizontal="center"/>
    </xf>
    <xf numFmtId="49" fontId="32" fillId="2" borderId="23" xfId="1" applyNumberFormat="1" applyFont="1" applyFill="1" applyBorder="1" applyAlignment="1">
      <alignment horizontal="center"/>
    </xf>
    <xf numFmtId="0" fontId="27" fillId="0" borderId="23" xfId="178" applyFont="1" applyFill="1" applyBorder="1" applyAlignment="1">
      <alignment horizontal="center"/>
    </xf>
    <xf numFmtId="0" fontId="27" fillId="0" borderId="13" xfId="178" applyFont="1" applyFill="1" applyBorder="1" applyAlignment="1">
      <alignment horizontal="center"/>
    </xf>
    <xf numFmtId="49" fontId="25" fillId="0" borderId="13" xfId="421" applyNumberFormat="1" applyFont="1" applyBorder="1" applyAlignment="1">
      <alignment horizontal="center"/>
    </xf>
    <xf numFmtId="166" fontId="33" fillId="4" borderId="13" xfId="179" applyNumberFormat="1" applyFont="1" applyFill="1" applyBorder="1" applyAlignment="1" applyProtection="1">
      <alignment horizontal="center"/>
      <protection locked="0"/>
    </xf>
    <xf numFmtId="49" fontId="25" fillId="0" borderId="13" xfId="389" applyNumberFormat="1" applyFont="1" applyBorder="1" applyAlignment="1">
      <alignment horizontal="center"/>
    </xf>
    <xf numFmtId="0" fontId="28" fillId="0" borderId="13" xfId="88" applyFont="1" applyFill="1" applyBorder="1" applyAlignment="1" applyProtection="1">
      <alignment horizontal="center" wrapText="1"/>
    </xf>
    <xf numFmtId="49" fontId="27" fillId="0" borderId="13" xfId="180" applyNumberFormat="1" applyFont="1" applyFill="1" applyBorder="1" applyAlignment="1">
      <alignment horizontal="center"/>
    </xf>
    <xf numFmtId="0" fontId="25" fillId="0" borderId="23" xfId="180" applyFont="1" applyFill="1" applyBorder="1" applyAlignment="1">
      <alignment horizontal="center"/>
    </xf>
    <xf numFmtId="166" fontId="25" fillId="0" borderId="13" xfId="180" applyNumberFormat="1" applyFont="1" applyFill="1" applyBorder="1" applyAlignment="1">
      <alignment horizontal="center"/>
    </xf>
    <xf numFmtId="49" fontId="25" fillId="0" borderId="13" xfId="180" applyNumberFormat="1" applyFont="1" applyFill="1" applyBorder="1" applyAlignment="1">
      <alignment horizontal="center"/>
    </xf>
    <xf numFmtId="166" fontId="25" fillId="0" borderId="13" xfId="0" applyNumberFormat="1" applyFont="1" applyFill="1" applyBorder="1" applyAlignment="1" applyProtection="1">
      <alignment horizontal="center"/>
      <protection locked="0"/>
    </xf>
    <xf numFmtId="0" fontId="26" fillId="0" borderId="2" xfId="180" applyFont="1" applyFill="1" applyBorder="1" applyAlignment="1">
      <alignment horizontal="center" wrapText="1"/>
    </xf>
    <xf numFmtId="0" fontId="26" fillId="0" borderId="8" xfId="180" applyFont="1" applyFill="1" applyBorder="1" applyAlignment="1">
      <alignment horizontal="center" wrapText="1"/>
    </xf>
    <xf numFmtId="0" fontId="32" fillId="2" borderId="9" xfId="0" applyFont="1" applyFill="1" applyBorder="1" applyAlignment="1">
      <alignment horizontal="left"/>
    </xf>
    <xf numFmtId="0" fontId="33" fillId="4" borderId="23" xfId="180" applyFont="1" applyFill="1" applyBorder="1" applyAlignment="1">
      <alignment horizontal="center"/>
    </xf>
    <xf numFmtId="0" fontId="33" fillId="4" borderId="13" xfId="0" applyFont="1" applyFill="1" applyBorder="1" applyAlignment="1">
      <alignment horizontal="center"/>
    </xf>
    <xf numFmtId="0" fontId="33" fillId="4" borderId="21" xfId="88" applyFont="1" applyFill="1" applyBorder="1" applyAlignment="1" applyProtection="1">
      <alignment horizontal="left"/>
    </xf>
    <xf numFmtId="0" fontId="33" fillId="4" borderId="13" xfId="0" applyFont="1" applyFill="1" applyBorder="1" applyAlignment="1">
      <alignment horizontal="left"/>
    </xf>
    <xf numFmtId="166" fontId="26" fillId="0" borderId="13" xfId="88" applyNumberFormat="1" applyFont="1" applyFill="1" applyBorder="1" applyAlignment="1" applyProtection="1">
      <alignment horizontal="center" wrapText="1"/>
    </xf>
    <xf numFmtId="166" fontId="26" fillId="0" borderId="13" xfId="88" applyNumberFormat="1" applyFont="1" applyFill="1" applyBorder="1" applyAlignment="1" applyProtection="1">
      <alignment horizontal="left"/>
    </xf>
    <xf numFmtId="166" fontId="26" fillId="0" borderId="25" xfId="88" applyNumberFormat="1" applyFont="1" applyFill="1" applyBorder="1" applyAlignment="1" applyProtection="1">
      <alignment horizontal="center" wrapText="1"/>
    </xf>
    <xf numFmtId="166" fontId="25" fillId="0" borderId="13" xfId="0" applyNumberFormat="1" applyFont="1" applyBorder="1" applyAlignment="1">
      <alignment horizontal="center"/>
    </xf>
    <xf numFmtId="166" fontId="27" fillId="0" borderId="13" xfId="180" applyNumberFormat="1" applyFont="1" applyFill="1" applyBorder="1" applyAlignment="1">
      <alignment horizontal="center"/>
    </xf>
    <xf numFmtId="49" fontId="25" fillId="0" borderId="13" xfId="0" applyNumberFormat="1" applyFont="1" applyBorder="1" applyAlignment="1">
      <alignment horizontal="center"/>
    </xf>
    <xf numFmtId="0" fontId="32" fillId="0" borderId="13" xfId="0" applyFont="1" applyFill="1" applyBorder="1" applyAlignment="1">
      <alignment horizontal="center"/>
    </xf>
    <xf numFmtId="49" fontId="25" fillId="0" borderId="13" xfId="0" applyNumberFormat="1" applyFont="1" applyFill="1" applyBorder="1" applyAlignment="1">
      <alignment horizontal="center"/>
    </xf>
    <xf numFmtId="0" fontId="40" fillId="4" borderId="23" xfId="178" applyFont="1" applyFill="1" applyBorder="1" applyAlignment="1">
      <alignment horizontal="center"/>
    </xf>
    <xf numFmtId="0" fontId="25" fillId="0" borderId="23" xfId="178" applyFont="1" applyFill="1" applyBorder="1" applyAlignment="1">
      <alignment horizontal="center"/>
    </xf>
    <xf numFmtId="0" fontId="33" fillId="4" borderId="13" xfId="178" applyFont="1" applyFill="1" applyBorder="1" applyAlignment="1">
      <alignment horizontal="center"/>
    </xf>
    <xf numFmtId="0" fontId="30" fillId="0" borderId="7" xfId="180" applyFont="1" applyFill="1" applyBorder="1" applyAlignment="1">
      <alignment horizontal="center" wrapText="1"/>
    </xf>
    <xf numFmtId="0" fontId="30" fillId="0" borderId="7" xfId="180" applyFont="1" applyFill="1" applyBorder="1" applyAlignment="1">
      <alignment horizontal="center"/>
    </xf>
    <xf numFmtId="49" fontId="26" fillId="6" borderId="0" xfId="179" applyNumberFormat="1" applyFont="1" applyFill="1" applyBorder="1" applyAlignment="1" applyProtection="1">
      <alignment horizontal="left"/>
      <protection locked="0"/>
    </xf>
    <xf numFmtId="164" fontId="65" fillId="0" borderId="0" xfId="710" applyNumberFormat="1" applyFont="1" applyFill="1" applyBorder="1" applyAlignment="1">
      <alignment horizontal="center" vertical="center" wrapText="1"/>
    </xf>
    <xf numFmtId="0" fontId="65" fillId="0" borderId="0" xfId="709" applyFont="1" applyFill="1" applyBorder="1" applyAlignment="1">
      <alignment horizontal="center" vertical="center" wrapText="1"/>
    </xf>
    <xf numFmtId="0" fontId="64" fillId="38" borderId="7" xfId="709" applyFont="1" applyFill="1" applyBorder="1" applyAlignment="1">
      <alignment horizontal="center" vertical="center" wrapText="1"/>
    </xf>
    <xf numFmtId="0" fontId="64" fillId="39" borderId="7" xfId="709" applyFont="1" applyFill="1" applyBorder="1" applyAlignment="1">
      <alignment horizontal="center" vertical="center" wrapText="1"/>
    </xf>
    <xf numFmtId="1" fontId="64" fillId="39" borderId="7" xfId="709" applyNumberFormat="1" applyFont="1" applyFill="1" applyBorder="1" applyAlignment="1">
      <alignment horizontal="center" vertical="center" wrapText="1"/>
    </xf>
    <xf numFmtId="1" fontId="65" fillId="0" borderId="7" xfId="709" applyNumberFormat="1" applyFont="1" applyFill="1" applyBorder="1" applyAlignment="1">
      <alignment horizontal="center" vertical="center" wrapText="1"/>
    </xf>
    <xf numFmtId="164" fontId="65" fillId="0" borderId="7" xfId="710" applyNumberFormat="1" applyFont="1" applyFill="1" applyBorder="1" applyAlignment="1">
      <alignment horizontal="center" vertical="center" wrapText="1"/>
    </xf>
    <xf numFmtId="0" fontId="66" fillId="0" borderId="7" xfId="176" applyFont="1" applyFill="1" applyBorder="1" applyAlignment="1">
      <alignment horizontal="center" vertical="center" wrapText="1"/>
    </xf>
    <xf numFmtId="0" fontId="64" fillId="40" borderId="7" xfId="709" applyFont="1" applyFill="1" applyBorder="1" applyAlignment="1">
      <alignment horizontal="center" vertical="center" wrapText="1"/>
    </xf>
    <xf numFmtId="0" fontId="65" fillId="40" borderId="7" xfId="709" applyFont="1" applyFill="1" applyBorder="1" applyAlignment="1">
      <alignment horizontal="center" vertical="center" wrapText="1"/>
    </xf>
    <xf numFmtId="1" fontId="65" fillId="40" borderId="7" xfId="709" applyNumberFormat="1" applyFont="1" applyFill="1" applyBorder="1" applyAlignment="1">
      <alignment horizontal="center" vertical="center" wrapText="1"/>
    </xf>
    <xf numFmtId="164" fontId="65" fillId="40" borderId="7" xfId="710" applyNumberFormat="1" applyFont="1" applyFill="1" applyBorder="1" applyAlignment="1">
      <alignment horizontal="center" vertical="center" wrapText="1"/>
    </xf>
    <xf numFmtId="0" fontId="66" fillId="40" borderId="7" xfId="176" applyFont="1" applyFill="1" applyBorder="1" applyAlignment="1">
      <alignment horizontal="center" vertical="center" wrapText="1"/>
    </xf>
    <xf numFmtId="0" fontId="67" fillId="40" borderId="7" xfId="176" applyFont="1" applyFill="1" applyBorder="1" applyAlignment="1">
      <alignment horizontal="center" vertical="center" wrapText="1"/>
    </xf>
    <xf numFmtId="0" fontId="67" fillId="0" borderId="7" xfId="176" applyFont="1" applyFill="1" applyBorder="1" applyAlignment="1">
      <alignment horizontal="center" vertical="center" wrapText="1"/>
    </xf>
    <xf numFmtId="1" fontId="66" fillId="0" borderId="7" xfId="176" applyNumberFormat="1" applyFont="1" applyFill="1" applyBorder="1" applyAlignment="1">
      <alignment horizontal="center" vertical="center" wrapText="1"/>
    </xf>
    <xf numFmtId="1" fontId="65" fillId="0" borderId="0" xfId="709" applyNumberFormat="1" applyFont="1" applyFill="1" applyBorder="1" applyAlignment="1">
      <alignment horizontal="center" vertical="center" wrapText="1"/>
    </xf>
    <xf numFmtId="0" fontId="68" fillId="0" borderId="0" xfId="709" applyFont="1" applyFill="1" applyBorder="1" applyAlignment="1">
      <alignment horizontal="center" vertical="center" wrapText="1"/>
    </xf>
    <xf numFmtId="1" fontId="69" fillId="0" borderId="0" xfId="709" applyNumberFormat="1" applyFont="1" applyFill="1" applyBorder="1" applyAlignment="1">
      <alignment horizontal="center" vertical="center" wrapText="1"/>
    </xf>
    <xf numFmtId="0" fontId="65" fillId="6" borderId="7" xfId="709" applyFont="1" applyFill="1" applyBorder="1" applyAlignment="1">
      <alignment horizontal="center" vertical="center" wrapText="1"/>
    </xf>
    <xf numFmtId="0" fontId="66" fillId="0" borderId="7" xfId="176" applyNumberFormat="1" applyFont="1" applyFill="1" applyBorder="1" applyAlignment="1">
      <alignment horizontal="center" vertical="center" wrapText="1"/>
    </xf>
    <xf numFmtId="0" fontId="65" fillId="0" borderId="7" xfId="709" applyFont="1" applyFill="1" applyBorder="1" applyAlignment="1">
      <alignment horizontal="left" vertical="center" wrapText="1"/>
    </xf>
    <xf numFmtId="0" fontId="65" fillId="40" borderId="7" xfId="709" applyFont="1" applyFill="1" applyBorder="1" applyAlignment="1">
      <alignment horizontal="left" vertical="center" wrapText="1"/>
    </xf>
    <xf numFmtId="1" fontId="65" fillId="0" borderId="7" xfId="710" applyNumberFormat="1" applyFont="1" applyFill="1" applyBorder="1" applyAlignment="1">
      <alignment horizontal="center" vertical="center" wrapText="1"/>
    </xf>
    <xf numFmtId="0" fontId="66" fillId="0" borderId="0" xfId="176" applyFont="1" applyFill="1" applyBorder="1" applyAlignment="1">
      <alignment horizontal="center" vertical="center" wrapText="1"/>
    </xf>
    <xf numFmtId="0" fontId="66" fillId="0" borderId="0" xfId="709" applyFont="1" applyBorder="1" applyAlignment="1">
      <alignment horizontal="center" vertical="center" wrapText="1"/>
    </xf>
    <xf numFmtId="0" fontId="67" fillId="0" borderId="21" xfId="709" applyFont="1" applyFill="1" applyBorder="1" applyAlignment="1">
      <alignment horizontal="center" vertical="center" wrapText="1"/>
    </xf>
    <xf numFmtId="0" fontId="67" fillId="41" borderId="7" xfId="709" applyFont="1" applyFill="1" applyBorder="1" applyAlignment="1">
      <alignment horizontal="center" vertical="center" wrapText="1"/>
    </xf>
    <xf numFmtId="0" fontId="66" fillId="0" borderId="7" xfId="709" applyFont="1" applyFill="1" applyBorder="1" applyAlignment="1">
      <alignment horizontal="center" vertical="center" wrapText="1"/>
    </xf>
    <xf numFmtId="0" fontId="66" fillId="0" borderId="7" xfId="710" applyNumberFormat="1" applyFont="1" applyFill="1" applyBorder="1" applyAlignment="1">
      <alignment horizontal="center" vertical="center" wrapText="1"/>
    </xf>
    <xf numFmtId="1" fontId="66" fillId="0" borderId="7" xfId="709" applyNumberFormat="1" applyFont="1" applyFill="1" applyBorder="1" applyAlignment="1">
      <alignment horizontal="center" vertical="center" wrapText="1"/>
    </xf>
    <xf numFmtId="20" fontId="66" fillId="0" borderId="7" xfId="709" applyNumberFormat="1" applyFont="1" applyFill="1" applyBorder="1" applyAlignment="1">
      <alignment horizontal="center" vertical="center" wrapText="1"/>
    </xf>
    <xf numFmtId="9" fontId="66" fillId="0" borderId="7" xfId="709" applyNumberFormat="1" applyFont="1" applyFill="1" applyBorder="1" applyAlignment="1">
      <alignment horizontal="center" vertical="center" wrapText="1"/>
    </xf>
    <xf numFmtId="0" fontId="66" fillId="0" borderId="0" xfId="709" applyFont="1" applyFill="1" applyBorder="1" applyAlignment="1">
      <alignment horizontal="center" vertical="center" wrapText="1"/>
    </xf>
    <xf numFmtId="0" fontId="66" fillId="0" borderId="7" xfId="709" applyNumberFormat="1" applyFont="1" applyFill="1" applyBorder="1" applyAlignment="1">
      <alignment horizontal="center" vertical="center" wrapText="1"/>
    </xf>
    <xf numFmtId="0" fontId="66" fillId="0" borderId="7" xfId="709" quotePrefix="1" applyFont="1" applyFill="1" applyBorder="1" applyAlignment="1">
      <alignment horizontal="center" vertical="center" wrapText="1"/>
    </xf>
    <xf numFmtId="46" fontId="66" fillId="0" borderId="7" xfId="709" quotePrefix="1" applyNumberFormat="1" applyFont="1" applyFill="1" applyBorder="1" applyAlignment="1">
      <alignment horizontal="center" vertical="center" wrapText="1"/>
    </xf>
    <xf numFmtId="0" fontId="66" fillId="5" borderId="7" xfId="709" applyFont="1" applyFill="1" applyBorder="1" applyAlignment="1">
      <alignment horizontal="center" vertical="center" wrapText="1"/>
    </xf>
    <xf numFmtId="1" fontId="66" fillId="0" borderId="0" xfId="709" applyNumberFormat="1" applyFont="1" applyBorder="1" applyAlignment="1">
      <alignment horizontal="center" vertical="center" wrapText="1"/>
    </xf>
    <xf numFmtId="0" fontId="64" fillId="41" borderId="7" xfId="709" applyFont="1" applyFill="1" applyBorder="1" applyAlignment="1">
      <alignment horizontal="center" vertical="center" wrapText="1"/>
    </xf>
    <xf numFmtId="0" fontId="65" fillId="0" borderId="0" xfId="709" applyFont="1" applyBorder="1" applyAlignment="1">
      <alignment horizontal="center" vertical="center" wrapText="1"/>
    </xf>
    <xf numFmtId="0" fontId="65" fillId="0" borderId="7" xfId="709" applyNumberFormat="1" applyFont="1" applyFill="1" applyBorder="1" applyAlignment="1">
      <alignment horizontal="center" vertical="center" wrapText="1"/>
    </xf>
    <xf numFmtId="0" fontId="65" fillId="42" borderId="0" xfId="709" applyFont="1" applyFill="1" applyBorder="1" applyAlignment="1">
      <alignment horizontal="center" vertical="center" wrapText="1"/>
    </xf>
    <xf numFmtId="0" fontId="65" fillId="0" borderId="7" xfId="709" applyFont="1" applyBorder="1" applyAlignment="1">
      <alignment horizontal="center" vertical="center" wrapText="1"/>
    </xf>
    <xf numFmtId="0" fontId="65" fillId="40" borderId="7" xfId="709" applyNumberFormat="1" applyFont="1" applyFill="1" applyBorder="1" applyAlignment="1">
      <alignment horizontal="center" vertical="center" wrapText="1"/>
    </xf>
    <xf numFmtId="1" fontId="65" fillId="0" borderId="0" xfId="709" applyNumberFormat="1" applyFont="1" applyBorder="1" applyAlignment="1">
      <alignment horizontal="center" vertical="center" wrapText="1"/>
    </xf>
    <xf numFmtId="0" fontId="67" fillId="41" borderId="7" xfId="176" applyFont="1" applyFill="1" applyBorder="1" applyAlignment="1">
      <alignment horizontal="center" vertical="center" wrapText="1"/>
    </xf>
    <xf numFmtId="0" fontId="79" fillId="0" borderId="0" xfId="709" applyFont="1" applyFill="1" applyBorder="1" applyAlignment="1">
      <alignment horizontal="center" vertical="center" wrapText="1"/>
    </xf>
    <xf numFmtId="0" fontId="80" fillId="6" borderId="0" xfId="711" applyFont="1" applyFill="1" applyBorder="1" applyAlignment="1">
      <alignment horizontal="left" vertical="center"/>
    </xf>
    <xf numFmtId="0" fontId="80" fillId="6" borderId="3" xfId="711" applyFont="1" applyFill="1" applyBorder="1" applyAlignment="1">
      <alignment vertical="center" wrapText="1"/>
    </xf>
    <xf numFmtId="0" fontId="2" fillId="6" borderId="0" xfId="709" applyFill="1"/>
    <xf numFmtId="0" fontId="2" fillId="0" borderId="0" xfId="709"/>
    <xf numFmtId="0" fontId="82" fillId="0" borderId="0" xfId="709" applyFont="1" applyAlignment="1">
      <alignment horizontal="center" vertical="center" wrapText="1"/>
    </xf>
    <xf numFmtId="0" fontId="83" fillId="0" borderId="57" xfId="709" applyFont="1" applyFill="1" applyBorder="1" applyAlignment="1">
      <alignment horizontal="center" vertical="center" wrapText="1"/>
    </xf>
    <xf numFmtId="0" fontId="84" fillId="0" borderId="35" xfId="709" applyFont="1" applyBorder="1" applyAlignment="1">
      <alignment horizontal="center" vertical="center" wrapText="1"/>
    </xf>
    <xf numFmtId="0" fontId="75" fillId="0" borderId="21" xfId="709" applyFont="1" applyBorder="1" applyAlignment="1">
      <alignment horizontal="left" vertical="center" wrapText="1"/>
    </xf>
    <xf numFmtId="0" fontId="2" fillId="0" borderId="0" xfId="709" applyFill="1"/>
    <xf numFmtId="0" fontId="85" fillId="0" borderId="21" xfId="709" applyFont="1" applyFill="1" applyBorder="1" applyAlignment="1">
      <alignment horizontal="center" vertical="center" wrapText="1"/>
    </xf>
    <xf numFmtId="0" fontId="85" fillId="0" borderId="12" xfId="709" applyFont="1" applyFill="1" applyBorder="1" applyAlignment="1">
      <alignment horizontal="center" vertical="center" wrapText="1"/>
    </xf>
    <xf numFmtId="167" fontId="84" fillId="43" borderId="58" xfId="710" applyNumberFormat="1" applyFont="1" applyFill="1" applyBorder="1" applyAlignment="1">
      <alignment horizontal="center" vertical="center"/>
    </xf>
    <xf numFmtId="0" fontId="84" fillId="44" borderId="6" xfId="709" applyFont="1" applyFill="1" applyBorder="1" applyAlignment="1">
      <alignment horizontal="center" vertical="center" wrapText="1"/>
    </xf>
    <xf numFmtId="0" fontId="84" fillId="44" borderId="44" xfId="709" applyFont="1" applyFill="1" applyBorder="1" applyAlignment="1">
      <alignment horizontal="center" vertical="center" wrapText="1"/>
    </xf>
    <xf numFmtId="0" fontId="86" fillId="0" borderId="0" xfId="709" applyFont="1" applyAlignment="1">
      <alignment horizontal="center" vertical="center"/>
    </xf>
    <xf numFmtId="0" fontId="2" fillId="0" borderId="0" xfId="709" applyAlignment="1">
      <alignment horizontal="center" vertical="center"/>
    </xf>
    <xf numFmtId="0" fontId="86" fillId="0" borderId="0" xfId="709" applyFont="1" applyAlignment="1">
      <alignment horizontal="center" vertical="center" wrapText="1"/>
    </xf>
    <xf numFmtId="0" fontId="82" fillId="43" borderId="58" xfId="709" applyFont="1" applyFill="1" applyBorder="1" applyAlignment="1">
      <alignment horizontal="center" vertical="center"/>
    </xf>
    <xf numFmtId="49" fontId="82" fillId="44" borderId="6" xfId="709" applyNumberFormat="1" applyFont="1" applyFill="1" applyBorder="1" applyAlignment="1">
      <alignment horizontal="center" vertical="center"/>
    </xf>
    <xf numFmtId="0" fontId="87" fillId="0" borderId="6" xfId="709" applyFont="1" applyFill="1" applyBorder="1" applyAlignment="1">
      <alignment horizontal="center" vertical="center" wrapText="1"/>
    </xf>
    <xf numFmtId="0" fontId="82" fillId="0" borderId="6" xfId="709" applyNumberFormat="1" applyFont="1" applyBorder="1" applyAlignment="1">
      <alignment horizontal="center" vertical="center" wrapText="1"/>
    </xf>
    <xf numFmtId="0" fontId="82" fillId="0" borderId="44" xfId="709" applyFont="1" applyBorder="1" applyAlignment="1">
      <alignment horizontal="left" vertical="center" wrapText="1"/>
    </xf>
    <xf numFmtId="49" fontId="82" fillId="44" borderId="7" xfId="709" applyNumberFormat="1" applyFont="1" applyFill="1" applyBorder="1" applyAlignment="1">
      <alignment horizontal="center" vertical="center" wrapText="1"/>
    </xf>
    <xf numFmtId="49" fontId="82" fillId="44" borderId="6" xfId="709" applyNumberFormat="1" applyFont="1" applyFill="1" applyBorder="1" applyAlignment="1">
      <alignment horizontal="center" vertical="center" wrapText="1"/>
    </xf>
    <xf numFmtId="0" fontId="82" fillId="0" borderId="39" xfId="709" applyFont="1" applyBorder="1" applyAlignment="1">
      <alignment horizontal="left" vertical="center" wrapText="1"/>
    </xf>
    <xf numFmtId="0" fontId="82" fillId="43" borderId="60" xfId="709" applyFont="1" applyFill="1" applyBorder="1" applyAlignment="1">
      <alignment horizontal="center" vertical="center"/>
    </xf>
    <xf numFmtId="49" fontId="82" fillId="44" borderId="7" xfId="709" applyNumberFormat="1" applyFont="1" applyFill="1" applyBorder="1" applyAlignment="1">
      <alignment horizontal="center" vertical="center"/>
    </xf>
    <xf numFmtId="0" fontId="87" fillId="0" borderId="7" xfId="709" applyFont="1" applyFill="1" applyBorder="1" applyAlignment="1">
      <alignment horizontal="center" vertical="center" wrapText="1"/>
    </xf>
    <xf numFmtId="0" fontId="82" fillId="0" borderId="7" xfId="709" applyNumberFormat="1" applyFont="1" applyBorder="1" applyAlignment="1">
      <alignment horizontal="center" vertical="center" wrapText="1"/>
    </xf>
    <xf numFmtId="167" fontId="82" fillId="43" borderId="60" xfId="710" applyNumberFormat="1" applyFont="1" applyFill="1" applyBorder="1" applyAlignment="1">
      <alignment horizontal="center" vertical="center"/>
    </xf>
    <xf numFmtId="0" fontId="82" fillId="44" borderId="7" xfId="709" applyFont="1" applyFill="1" applyBorder="1" applyAlignment="1">
      <alignment horizontal="center" vertical="center" wrapText="1"/>
    </xf>
    <xf numFmtId="0" fontId="82" fillId="0" borderId="7" xfId="709" applyFont="1" applyFill="1" applyBorder="1" applyAlignment="1">
      <alignment horizontal="center" vertical="center" wrapText="1"/>
    </xf>
    <xf numFmtId="0" fontId="82" fillId="0" borderId="39" xfId="709" applyFont="1" applyFill="1" applyBorder="1" applyAlignment="1">
      <alignment horizontal="left" vertical="center" wrapText="1"/>
    </xf>
    <xf numFmtId="0" fontId="82" fillId="0" borderId="13" xfId="709" applyFont="1" applyFill="1" applyBorder="1" applyAlignment="1">
      <alignment horizontal="center" vertical="center" wrapText="1"/>
    </xf>
    <xf numFmtId="0" fontId="82" fillId="43" borderId="59" xfId="709" applyFont="1" applyFill="1" applyBorder="1" applyAlignment="1">
      <alignment horizontal="center" vertical="center"/>
    </xf>
    <xf numFmtId="49" fontId="82" fillId="44" borderId="12" xfId="709" applyNumberFormat="1" applyFont="1" applyFill="1" applyBorder="1" applyAlignment="1">
      <alignment horizontal="center" vertical="center" wrapText="1"/>
    </xf>
    <xf numFmtId="0" fontId="82" fillId="0" borderId="13" xfId="709" applyNumberFormat="1" applyFont="1" applyBorder="1" applyAlignment="1">
      <alignment horizontal="center" vertical="center" wrapText="1"/>
    </xf>
    <xf numFmtId="0" fontId="90" fillId="0" borderId="0" xfId="709" applyFont="1"/>
    <xf numFmtId="0" fontId="2" fillId="0" borderId="0" xfId="709" applyFont="1"/>
    <xf numFmtId="0" fontId="92" fillId="0" borderId="0" xfId="709" applyFont="1" applyAlignment="1">
      <alignment vertical="center"/>
    </xf>
    <xf numFmtId="0" fontId="86" fillId="0" borderId="0" xfId="709" applyFont="1" applyAlignment="1">
      <alignment vertical="top" wrapText="1"/>
    </xf>
    <xf numFmtId="0" fontId="2" fillId="0" borderId="0" xfId="709" applyAlignment="1">
      <alignment horizontal="center" vertical="center" wrapText="1"/>
    </xf>
    <xf numFmtId="0" fontId="82" fillId="0" borderId="0" xfId="709" applyFont="1" applyAlignment="1">
      <alignment horizontal="left" vertical="center" wrapText="1"/>
    </xf>
    <xf numFmtId="0" fontId="93" fillId="0" borderId="0" xfId="709" applyFont="1" applyAlignment="1">
      <alignment vertical="center"/>
    </xf>
    <xf numFmtId="0" fontId="86" fillId="0" borderId="0" xfId="709" applyNumberFormat="1" applyFont="1" applyAlignment="1">
      <alignment vertical="top"/>
    </xf>
    <xf numFmtId="0" fontId="86" fillId="0" borderId="0" xfId="709" applyFont="1" applyAlignment="1">
      <alignment vertical="center"/>
    </xf>
    <xf numFmtId="0" fontId="93" fillId="0" borderId="0" xfId="709" applyFont="1"/>
    <xf numFmtId="0" fontId="93" fillId="0" borderId="0" xfId="709" applyFont="1" applyAlignment="1">
      <alignment vertical="top"/>
    </xf>
    <xf numFmtId="0" fontId="86" fillId="0" borderId="0" xfId="709" applyFont="1" applyAlignment="1">
      <alignment vertical="top"/>
    </xf>
    <xf numFmtId="0" fontId="92" fillId="0" borderId="0" xfId="709" applyFont="1" applyAlignment="1">
      <alignment horizontal="center" vertical="center" wrapText="1"/>
    </xf>
    <xf numFmtId="0" fontId="93" fillId="0" borderId="0" xfId="709" applyFont="1" applyAlignment="1">
      <alignment horizontal="center" vertical="center" wrapText="1"/>
    </xf>
    <xf numFmtId="0" fontId="65" fillId="0" borderId="0" xfId="709" applyFont="1" applyFill="1" applyBorder="1" applyAlignment="1">
      <alignment horizontal="center" vertical="center"/>
    </xf>
    <xf numFmtId="1" fontId="65" fillId="0" borderId="0" xfId="709" applyNumberFormat="1" applyFont="1" applyFill="1" applyBorder="1" applyAlignment="1">
      <alignment horizontal="center" vertical="center"/>
    </xf>
    <xf numFmtId="0" fontId="65" fillId="0" borderId="0" xfId="709" applyNumberFormat="1" applyFont="1" applyFill="1" applyBorder="1" applyAlignment="1">
      <alignment horizontal="center" vertical="center" wrapText="1"/>
    </xf>
    <xf numFmtId="1" fontId="64" fillId="0" borderId="0" xfId="709" applyNumberFormat="1" applyFont="1" applyFill="1" applyBorder="1" applyAlignment="1">
      <alignment horizontal="center" vertical="center" wrapText="1"/>
    </xf>
    <xf numFmtId="0" fontId="67" fillId="39" borderId="7" xfId="176" applyFont="1" applyFill="1" applyBorder="1" applyAlignment="1">
      <alignment horizontal="center" vertical="center"/>
    </xf>
    <xf numFmtId="0" fontId="67" fillId="39" borderId="7" xfId="176" applyNumberFormat="1" applyFont="1" applyFill="1" applyBorder="1" applyAlignment="1">
      <alignment horizontal="center" vertical="center" wrapText="1"/>
    </xf>
    <xf numFmtId="172" fontId="67" fillId="0" borderId="7" xfId="712" applyNumberFormat="1" applyFont="1" applyFill="1" applyBorder="1" applyAlignment="1">
      <alignment horizontal="center" vertical="center" wrapText="1"/>
    </xf>
    <xf numFmtId="0" fontId="66" fillId="0" borderId="7" xfId="712" applyNumberFormat="1" applyFont="1" applyFill="1" applyBorder="1" applyAlignment="1">
      <alignment horizontal="center" vertical="center" wrapText="1"/>
    </xf>
    <xf numFmtId="1" fontId="66" fillId="0" borderId="7" xfId="712" applyNumberFormat="1" applyFont="1" applyFill="1" applyBorder="1" applyAlignment="1">
      <alignment horizontal="center" vertical="center" wrapText="1"/>
    </xf>
    <xf numFmtId="7" fontId="66" fillId="0" borderId="7" xfId="176" applyNumberFormat="1" applyFont="1" applyFill="1" applyBorder="1" applyAlignment="1">
      <alignment horizontal="center" vertical="center" wrapText="1"/>
    </xf>
    <xf numFmtId="173" fontId="66" fillId="0" borderId="7" xfId="176" applyNumberFormat="1" applyFont="1" applyFill="1" applyBorder="1" applyAlignment="1">
      <alignment horizontal="center" vertical="center" wrapText="1"/>
    </xf>
    <xf numFmtId="2" fontId="66" fillId="0" borderId="7" xfId="176" applyNumberFormat="1" applyFont="1" applyFill="1" applyBorder="1" applyAlignment="1">
      <alignment horizontal="center" vertical="center" wrapText="1"/>
    </xf>
    <xf numFmtId="0" fontId="65" fillId="0" borderId="7" xfId="710" applyNumberFormat="1" applyFont="1" applyFill="1" applyBorder="1" applyAlignment="1">
      <alignment horizontal="center" vertical="center" wrapText="1"/>
    </xf>
    <xf numFmtId="2" fontId="65" fillId="0" borderId="7" xfId="709" applyNumberFormat="1" applyFont="1" applyFill="1" applyBorder="1" applyAlignment="1">
      <alignment horizontal="center" vertical="center" wrapText="1"/>
    </xf>
    <xf numFmtId="49" fontId="66" fillId="0" borderId="7" xfId="176" applyNumberFormat="1" applyFont="1" applyFill="1" applyBorder="1" applyAlignment="1">
      <alignment horizontal="center" vertical="center" wrapText="1"/>
    </xf>
    <xf numFmtId="16" fontId="66" fillId="0" borderId="7" xfId="176" quotePrefix="1" applyNumberFormat="1" applyFont="1" applyFill="1" applyBorder="1" applyAlignment="1">
      <alignment horizontal="center" vertical="center" wrapText="1"/>
    </xf>
    <xf numFmtId="43" fontId="65" fillId="0" borderId="0" xfId="712" applyFont="1" applyFill="1" applyBorder="1" applyAlignment="1">
      <alignment horizontal="center" vertical="center"/>
    </xf>
    <xf numFmtId="1" fontId="65" fillId="0" borderId="0" xfId="712" applyNumberFormat="1" applyFont="1" applyFill="1" applyBorder="1" applyAlignment="1">
      <alignment horizontal="center" vertical="center"/>
    </xf>
    <xf numFmtId="43" fontId="65" fillId="0" borderId="0" xfId="712" applyFont="1" applyFill="1" applyBorder="1" applyAlignment="1">
      <alignment horizontal="center" vertical="center" wrapText="1"/>
    </xf>
    <xf numFmtId="1" fontId="66" fillId="0" borderId="0" xfId="176" applyNumberFormat="1" applyFont="1" applyFill="1" applyBorder="1" applyAlignment="1">
      <alignment horizontal="center" vertical="center" wrapText="1"/>
    </xf>
    <xf numFmtId="0" fontId="64" fillId="0" borderId="0" xfId="709" applyFont="1" applyFill="1" applyBorder="1" applyAlignment="1">
      <alignment horizontal="center" vertical="center"/>
    </xf>
    <xf numFmtId="0" fontId="64" fillId="39" borderId="7" xfId="709" applyFont="1" applyFill="1" applyBorder="1" applyAlignment="1">
      <alignment horizontal="center" vertical="center"/>
    </xf>
    <xf numFmtId="0" fontId="65" fillId="0" borderId="7" xfId="709" applyFont="1" applyFill="1" applyBorder="1" applyAlignment="1">
      <alignment horizontal="center" vertical="center"/>
    </xf>
    <xf numFmtId="3" fontId="65" fillId="0" borderId="7" xfId="709" applyNumberFormat="1" applyFont="1" applyFill="1" applyBorder="1" applyAlignment="1">
      <alignment horizontal="center" vertical="center"/>
    </xf>
    <xf numFmtId="165" fontId="65" fillId="0" borderId="0" xfId="710" applyNumberFormat="1" applyFont="1" applyFill="1" applyBorder="1" applyAlignment="1">
      <alignment horizontal="center" vertical="center" wrapText="1"/>
    </xf>
    <xf numFmtId="49" fontId="65" fillId="0" borderId="0" xfId="709" applyNumberFormat="1" applyFont="1" applyFill="1" applyBorder="1" applyAlignment="1">
      <alignment horizontal="center" vertical="center" wrapText="1"/>
    </xf>
    <xf numFmtId="49" fontId="64" fillId="0" borderId="0" xfId="709" applyNumberFormat="1" applyFont="1" applyFill="1" applyBorder="1" applyAlignment="1">
      <alignment horizontal="center" vertical="center" wrapText="1"/>
    </xf>
    <xf numFmtId="167" fontId="64" fillId="41" borderId="7" xfId="710" applyNumberFormat="1" applyFont="1" applyFill="1" applyBorder="1" applyAlignment="1">
      <alignment horizontal="center" vertical="center" wrapText="1"/>
    </xf>
    <xf numFmtId="167" fontId="64" fillId="0" borderId="7" xfId="710" applyNumberFormat="1" applyFont="1" applyFill="1" applyBorder="1" applyAlignment="1">
      <alignment horizontal="center" vertical="center" wrapText="1"/>
    </xf>
    <xf numFmtId="0" fontId="67" fillId="39" borderId="7" xfId="176" applyFont="1" applyFill="1" applyBorder="1" applyAlignment="1">
      <alignment horizontal="center" vertical="center" textRotation="45" wrapText="1"/>
    </xf>
    <xf numFmtId="0" fontId="67" fillId="39" borderId="7" xfId="176" applyNumberFormat="1" applyFont="1" applyFill="1" applyBorder="1" applyAlignment="1">
      <alignment horizontal="center" vertical="center" textRotation="45" wrapText="1"/>
    </xf>
    <xf numFmtId="165" fontId="67" fillId="39" borderId="7" xfId="710" applyNumberFormat="1" applyFont="1" applyFill="1" applyBorder="1" applyAlignment="1">
      <alignment horizontal="center" vertical="center" textRotation="45" wrapText="1"/>
    </xf>
    <xf numFmtId="49" fontId="67" fillId="39" borderId="7" xfId="176" applyNumberFormat="1" applyFont="1" applyFill="1" applyBorder="1" applyAlignment="1">
      <alignment horizontal="center" vertical="center" textRotation="45" wrapText="1"/>
    </xf>
    <xf numFmtId="165" fontId="66" fillId="0" borderId="7" xfId="710" applyNumberFormat="1" applyFont="1" applyFill="1" applyBorder="1" applyAlignment="1">
      <alignment horizontal="center" vertical="center" wrapText="1"/>
    </xf>
    <xf numFmtId="0" fontId="99" fillId="2" borderId="0" xfId="91" applyFont="1" applyFill="1" applyBorder="1" applyAlignment="1">
      <alignment horizontal="center" wrapText="1"/>
    </xf>
    <xf numFmtId="0" fontId="99" fillId="2" borderId="0" xfId="91" applyFont="1" applyFill="1" applyBorder="1" applyAlignment="1">
      <alignment wrapText="1"/>
    </xf>
    <xf numFmtId="0" fontId="100" fillId="2" borderId="0" xfId="91" applyFont="1" applyFill="1" applyBorder="1" applyAlignment="1">
      <alignment horizontal="center" wrapText="1"/>
    </xf>
    <xf numFmtId="0" fontId="101" fillId="2" borderId="0" xfId="91" applyFont="1" applyFill="1" applyBorder="1" applyAlignment="1">
      <alignment horizontal="center" wrapText="1"/>
    </xf>
    <xf numFmtId="174" fontId="102" fillId="0" borderId="0" xfId="714" applyFont="1" applyFill="1" applyAlignment="1">
      <alignment wrapText="1"/>
    </xf>
    <xf numFmtId="175" fontId="0" fillId="0" borderId="0" xfId="714" applyNumberFormat="1" applyFont="1" applyAlignment="1">
      <alignment wrapText="1"/>
    </xf>
    <xf numFmtId="0" fontId="13" fillId="0" borderId="0" xfId="91" applyAlignment="1">
      <alignment wrapText="1"/>
    </xf>
    <xf numFmtId="9" fontId="0" fillId="0" borderId="0" xfId="715" applyFont="1" applyAlignment="1">
      <alignment wrapText="1"/>
    </xf>
    <xf numFmtId="0" fontId="66" fillId="3" borderId="0" xfId="91" applyFont="1" applyFill="1" applyBorder="1" applyAlignment="1"/>
    <xf numFmtId="0" fontId="103" fillId="3" borderId="0" xfId="91" applyFont="1" applyFill="1" applyBorder="1" applyAlignment="1"/>
    <xf numFmtId="0" fontId="66" fillId="3" borderId="0" xfId="91" applyFont="1" applyFill="1" applyBorder="1" applyAlignment="1">
      <alignment horizontal="center"/>
    </xf>
    <xf numFmtId="174" fontId="102" fillId="0" borderId="0" xfId="714" applyFont="1" applyFill="1" applyAlignment="1"/>
    <xf numFmtId="175" fontId="0" fillId="0" borderId="0" xfId="714" applyNumberFormat="1" applyFont="1" applyAlignment="1"/>
    <xf numFmtId="0" fontId="13" fillId="0" borderId="0" xfId="91" applyAlignment="1"/>
    <xf numFmtId="9" fontId="0" fillId="0" borderId="0" xfId="715" applyFont="1" applyAlignment="1"/>
    <xf numFmtId="0" fontId="66" fillId="43" borderId="0" xfId="91" applyFont="1" applyFill="1" applyBorder="1" applyAlignment="1">
      <alignment horizontal="center"/>
    </xf>
    <xf numFmtId="0" fontId="78" fillId="43" borderId="0" xfId="91" applyFont="1" applyFill="1" applyBorder="1" applyAlignment="1">
      <alignment vertical="top"/>
    </xf>
    <xf numFmtId="0" fontId="66" fillId="43" borderId="0" xfId="91" applyFont="1" applyFill="1" applyBorder="1" applyAlignment="1">
      <alignment vertical="top"/>
    </xf>
    <xf numFmtId="0" fontId="71" fillId="43" borderId="0" xfId="91" applyFont="1" applyFill="1" applyBorder="1" applyAlignment="1">
      <alignment vertical="top"/>
    </xf>
    <xf numFmtId="0" fontId="67" fillId="46" borderId="7" xfId="91" applyFont="1" applyFill="1" applyBorder="1" applyAlignment="1">
      <alignment horizontal="center" wrapText="1"/>
    </xf>
    <xf numFmtId="0" fontId="67" fillId="3" borderId="7" xfId="91" applyFont="1" applyFill="1" applyBorder="1" applyAlignment="1">
      <alignment vertical="top" wrapText="1"/>
    </xf>
    <xf numFmtId="0" fontId="66" fillId="0" borderId="7" xfId="91" applyFont="1" applyFill="1" applyBorder="1" applyAlignment="1">
      <alignment horizontal="center" vertical="top" wrapText="1"/>
    </xf>
    <xf numFmtId="176" fontId="71" fillId="0" borderId="7" xfId="91" applyNumberFormat="1" applyFont="1" applyFill="1" applyBorder="1" applyAlignment="1">
      <alignment horizontal="center" vertical="top" wrapText="1"/>
    </xf>
    <xf numFmtId="0" fontId="67" fillId="47" borderId="7" xfId="91" applyFont="1" applyFill="1" applyBorder="1" applyAlignment="1">
      <alignment horizontal="center" wrapText="1"/>
    </xf>
    <xf numFmtId="0" fontId="66" fillId="3" borderId="7" xfId="91" applyFont="1" applyFill="1" applyBorder="1" applyAlignment="1">
      <alignment vertical="top"/>
    </xf>
    <xf numFmtId="177" fontId="71" fillId="0" borderId="7" xfId="91" applyNumberFormat="1" applyFont="1" applyFill="1" applyBorder="1" applyAlignment="1">
      <alignment horizontal="center" vertical="top" wrapText="1"/>
    </xf>
    <xf numFmtId="0" fontId="67" fillId="0" borderId="7" xfId="91" applyFont="1" applyFill="1" applyBorder="1" applyAlignment="1">
      <alignment vertical="top" wrapText="1"/>
    </xf>
    <xf numFmtId="0" fontId="66" fillId="3" borderId="7" xfId="716" applyFont="1" applyFill="1" applyBorder="1" applyAlignment="1">
      <alignment vertical="top" wrapText="1"/>
    </xf>
    <xf numFmtId="175" fontId="13" fillId="0" borderId="0" xfId="91" applyNumberFormat="1" applyAlignment="1">
      <alignment wrapText="1"/>
    </xf>
    <xf numFmtId="43" fontId="13" fillId="0" borderId="0" xfId="91" applyNumberFormat="1" applyAlignment="1">
      <alignment wrapText="1"/>
    </xf>
    <xf numFmtId="0" fontId="67" fillId="43" borderId="7" xfId="91" applyFont="1" applyFill="1" applyBorder="1" applyAlignment="1">
      <alignment horizontal="center" wrapText="1"/>
    </xf>
    <xf numFmtId="174" fontId="102" fillId="0" borderId="0" xfId="714" quotePrefix="1" applyFont="1" applyFill="1" applyAlignment="1">
      <alignment wrapText="1"/>
    </xf>
    <xf numFmtId="174" fontId="0" fillId="0" borderId="0" xfId="714" applyFont="1" applyAlignment="1">
      <alignment wrapText="1"/>
    </xf>
    <xf numFmtId="175" fontId="0" fillId="0" borderId="0" xfId="714" applyNumberFormat="1" applyFont="1" applyFill="1" applyAlignment="1">
      <alignment wrapText="1"/>
    </xf>
    <xf numFmtId="0" fontId="13" fillId="0" borderId="0" xfId="91" applyFill="1" applyAlignment="1">
      <alignment wrapText="1"/>
    </xf>
    <xf numFmtId="9" fontId="0" fillId="0" borderId="0" xfId="715" applyFont="1" applyFill="1" applyAlignment="1">
      <alignment wrapText="1"/>
    </xf>
    <xf numFmtId="176" fontId="0" fillId="0" borderId="0" xfId="715" applyNumberFormat="1" applyFont="1" applyFill="1" applyAlignment="1">
      <alignment wrapText="1"/>
    </xf>
    <xf numFmtId="176" fontId="13" fillId="0" borderId="0" xfId="91" applyNumberFormat="1" applyFill="1" applyAlignment="1">
      <alignment wrapText="1"/>
    </xf>
    <xf numFmtId="0" fontId="66" fillId="48" borderId="0" xfId="91" applyFont="1" applyFill="1" applyBorder="1" applyAlignment="1">
      <alignment horizontal="center"/>
    </xf>
    <xf numFmtId="0" fontId="109" fillId="48" borderId="0" xfId="91" applyFont="1" applyFill="1" applyBorder="1" applyAlignment="1">
      <alignment vertical="top"/>
    </xf>
    <xf numFmtId="0" fontId="66" fillId="48" borderId="0" xfId="91" applyFont="1" applyFill="1" applyBorder="1" applyAlignment="1">
      <alignment vertical="top"/>
    </xf>
    <xf numFmtId="0" fontId="66" fillId="48" borderId="0" xfId="91" applyFont="1" applyFill="1" applyBorder="1" applyAlignment="1">
      <alignment horizontal="center" vertical="top"/>
    </xf>
    <xf numFmtId="0" fontId="71" fillId="48" borderId="0" xfId="91" applyFont="1" applyFill="1" applyBorder="1" applyAlignment="1">
      <alignment horizontal="center" vertical="top"/>
    </xf>
    <xf numFmtId="0" fontId="66" fillId="3" borderId="7" xfId="91" applyFont="1" applyFill="1" applyBorder="1" applyAlignment="1">
      <alignment horizontal="center" wrapText="1"/>
    </xf>
    <xf numFmtId="0" fontId="66" fillId="3" borderId="7" xfId="91" applyFont="1" applyFill="1" applyBorder="1" applyAlignment="1">
      <alignment vertical="top" wrapText="1"/>
    </xf>
    <xf numFmtId="176" fontId="13" fillId="0" borderId="0" xfId="91" applyNumberFormat="1" applyAlignment="1">
      <alignment wrapText="1"/>
    </xf>
    <xf numFmtId="174" fontId="0" fillId="0" borderId="0" xfId="714" applyNumberFormat="1" applyFont="1" applyAlignment="1">
      <alignment wrapText="1"/>
    </xf>
    <xf numFmtId="0" fontId="66" fillId="48" borderId="0" xfId="91" applyFont="1" applyFill="1" applyBorder="1" applyAlignment="1">
      <alignment horizontal="center" wrapText="1"/>
    </xf>
    <xf numFmtId="0" fontId="109" fillId="48" borderId="0" xfId="91" applyFont="1" applyFill="1" applyBorder="1" applyAlignment="1">
      <alignment vertical="top" wrapText="1"/>
    </xf>
    <xf numFmtId="0" fontId="66" fillId="48" borderId="0" xfId="91" applyFont="1" applyFill="1" applyBorder="1" applyAlignment="1">
      <alignment vertical="top" wrapText="1"/>
    </xf>
    <xf numFmtId="0" fontId="71" fillId="48" borderId="0" xfId="91" applyFont="1" applyFill="1" applyBorder="1" applyAlignment="1">
      <alignment vertical="top" wrapText="1"/>
    </xf>
    <xf numFmtId="0" fontId="65" fillId="49" borderId="7" xfId="717" applyFont="1" applyFill="1" applyBorder="1" applyAlignment="1"/>
    <xf numFmtId="0" fontId="65" fillId="0" borderId="7" xfId="717" applyFont="1" applyFill="1" applyBorder="1" applyAlignment="1">
      <alignment horizontal="center"/>
    </xf>
    <xf numFmtId="44" fontId="69" fillId="0" borderId="7" xfId="718" applyFont="1" applyFill="1" applyBorder="1" applyAlignment="1">
      <alignment horizontal="center"/>
    </xf>
    <xf numFmtId="175" fontId="102" fillId="0" borderId="0" xfId="714" applyNumberFormat="1" applyFont="1" applyFill="1" applyAlignment="1">
      <alignment wrapText="1"/>
    </xf>
    <xf numFmtId="44" fontId="13" fillId="0" borderId="0" xfId="91" applyNumberFormat="1" applyAlignment="1">
      <alignment wrapText="1"/>
    </xf>
    <xf numFmtId="0" fontId="66" fillId="0" borderId="7" xfId="91" applyFont="1" applyFill="1" applyBorder="1" applyAlignment="1">
      <alignment vertical="top" wrapText="1"/>
    </xf>
    <xf numFmtId="0" fontId="66" fillId="3" borderId="0" xfId="91" applyFont="1" applyFill="1" applyBorder="1" applyAlignment="1">
      <alignment horizontal="center" wrapText="1"/>
    </xf>
    <xf numFmtId="0" fontId="111" fillId="3" borderId="0" xfId="91" applyFont="1" applyFill="1" applyBorder="1" applyAlignment="1">
      <alignment vertical="top"/>
    </xf>
    <xf numFmtId="0" fontId="66" fillId="3" borderId="0" xfId="91" applyFont="1" applyFill="1" applyBorder="1" applyAlignment="1">
      <alignment vertical="top" wrapText="1"/>
    </xf>
    <xf numFmtId="0" fontId="66" fillId="3" borderId="0" xfId="91" applyFont="1" applyFill="1" applyBorder="1" applyAlignment="1">
      <alignment horizontal="center" vertical="top" wrapText="1"/>
    </xf>
    <xf numFmtId="0" fontId="71" fillId="3" borderId="0" xfId="91" applyFont="1" applyFill="1" applyBorder="1" applyAlignment="1">
      <alignment vertical="top" wrapText="1"/>
    </xf>
    <xf numFmtId="0" fontId="112" fillId="3" borderId="0" xfId="91" applyFont="1" applyFill="1" applyBorder="1" applyAlignment="1">
      <alignment vertical="top" wrapText="1"/>
    </xf>
    <xf numFmtId="0" fontId="66" fillId="3" borderId="0" xfId="91" applyFont="1" applyFill="1" applyBorder="1" applyAlignment="1">
      <alignment vertical="top"/>
    </xf>
    <xf numFmtId="0" fontId="66" fillId="3" borderId="0" xfId="91" applyFont="1" applyFill="1" applyBorder="1" applyAlignment="1">
      <alignment horizontal="center" vertical="top"/>
    </xf>
    <xf numFmtId="0" fontId="71" fillId="3" borderId="0" xfId="91" applyFont="1" applyFill="1" applyBorder="1" applyAlignment="1">
      <alignment horizontal="center" vertical="top"/>
    </xf>
    <xf numFmtId="0" fontId="66" fillId="3" borderId="7" xfId="91" applyFont="1" applyFill="1" applyBorder="1" applyAlignment="1">
      <alignment horizontal="center"/>
    </xf>
    <xf numFmtId="0" fontId="66" fillId="0" borderId="7" xfId="91" applyFont="1" applyFill="1" applyBorder="1" applyAlignment="1">
      <alignment vertical="top"/>
    </xf>
    <xf numFmtId="0" fontId="66" fillId="0" borderId="7" xfId="91" applyFont="1" applyFill="1" applyBorder="1" applyAlignment="1">
      <alignment horizontal="center" vertical="top"/>
    </xf>
    <xf numFmtId="177" fontId="71" fillId="0" borderId="7" xfId="91" applyNumberFormat="1" applyFont="1" applyFill="1" applyBorder="1" applyAlignment="1">
      <alignment horizontal="center" vertical="top"/>
    </xf>
    <xf numFmtId="0" fontId="66" fillId="48" borderId="0" xfId="91" applyFont="1" applyFill="1" applyBorder="1" applyAlignment="1">
      <alignment horizontal="center" vertical="top" wrapText="1"/>
    </xf>
    <xf numFmtId="0" fontId="71" fillId="48" borderId="0" xfId="91" applyFont="1" applyFill="1" applyBorder="1" applyAlignment="1">
      <alignment horizontal="center" vertical="top" wrapText="1"/>
    </xf>
    <xf numFmtId="176" fontId="71" fillId="0" borderId="7" xfId="91" applyNumberFormat="1" applyFont="1" applyFill="1" applyBorder="1" applyAlignment="1">
      <alignment horizontal="center" vertical="top"/>
    </xf>
    <xf numFmtId="177" fontId="71" fillId="0" borderId="7" xfId="91" applyNumberFormat="1" applyFont="1" applyFill="1" applyBorder="1" applyAlignment="1">
      <alignment horizontal="center" wrapText="1"/>
    </xf>
    <xf numFmtId="0" fontId="66" fillId="3" borderId="0" xfId="91" applyFont="1" applyFill="1" applyBorder="1" applyAlignment="1">
      <alignment wrapText="1"/>
    </xf>
    <xf numFmtId="0" fontId="66" fillId="0" borderId="0" xfId="91" applyFont="1" applyBorder="1" applyAlignment="1">
      <alignment wrapText="1"/>
    </xf>
    <xf numFmtId="9" fontId="100" fillId="2" borderId="0" xfId="91" applyNumberFormat="1" applyFont="1" applyFill="1" applyAlignment="1">
      <alignment horizontal="center" vertical="top"/>
    </xf>
    <xf numFmtId="0" fontId="115" fillId="2" borderId="0" xfId="91" applyFont="1" applyFill="1" applyAlignment="1">
      <alignment horizontal="center" vertical="top"/>
    </xf>
    <xf numFmtId="0" fontId="115" fillId="2" borderId="0" xfId="91" applyFont="1" applyFill="1" applyAlignment="1">
      <alignment vertical="top"/>
    </xf>
    <xf numFmtId="0" fontId="115" fillId="0" borderId="0" xfId="91" applyFont="1" applyAlignment="1"/>
    <xf numFmtId="0" fontId="100" fillId="2" borderId="0" xfId="91" applyFont="1" applyFill="1" applyAlignment="1">
      <alignment horizontal="center" vertical="top"/>
    </xf>
    <xf numFmtId="9" fontId="116" fillId="0" borderId="0" xfId="91" applyNumberFormat="1" applyFont="1" applyFill="1" applyAlignment="1">
      <alignment horizontal="center" vertical="top"/>
    </xf>
    <xf numFmtId="0" fontId="117" fillId="0" borderId="0" xfId="91" applyFont="1" applyFill="1" applyAlignment="1">
      <alignment horizontal="center" vertical="top"/>
    </xf>
    <xf numFmtId="0" fontId="116" fillId="0" borderId="0" xfId="91" applyFont="1" applyFill="1" applyAlignment="1">
      <alignment vertical="top"/>
    </xf>
    <xf numFmtId="0" fontId="13" fillId="0" borderId="0" xfId="91" applyFont="1" applyAlignment="1"/>
    <xf numFmtId="9" fontId="117" fillId="0" borderId="0" xfId="91" applyNumberFormat="1" applyFont="1" applyFill="1" applyAlignment="1">
      <alignment horizontal="center" vertical="top"/>
    </xf>
    <xf numFmtId="0" fontId="117" fillId="0" borderId="0" xfId="91" applyFont="1" applyFill="1" applyBorder="1" applyAlignment="1">
      <alignment horizontal="center" vertical="top"/>
    </xf>
    <xf numFmtId="0" fontId="117" fillId="0" borderId="0" xfId="91" applyFont="1" applyFill="1" applyBorder="1" applyAlignment="1"/>
    <xf numFmtId="164" fontId="13" fillId="0" borderId="0" xfId="719" applyNumberFormat="1" applyFont="1" applyFill="1" applyAlignment="1">
      <alignment horizontal="center" vertical="top"/>
    </xf>
    <xf numFmtId="164" fontId="102" fillId="0" borderId="0" xfId="91" applyNumberFormat="1" applyFont="1" applyFill="1" applyAlignment="1"/>
    <xf numFmtId="9" fontId="13" fillId="0" borderId="0" xfId="715" applyFont="1" applyFill="1" applyAlignment="1"/>
    <xf numFmtId="0" fontId="13" fillId="0" borderId="0" xfId="91" applyFont="1" applyFill="1" applyAlignment="1"/>
    <xf numFmtId="174" fontId="13" fillId="0" borderId="0" xfId="714" applyFont="1" applyFill="1" applyAlignment="1"/>
    <xf numFmtId="0" fontId="118" fillId="0" borderId="0" xfId="91" applyFont="1" applyAlignment="1"/>
    <xf numFmtId="164" fontId="13" fillId="0" borderId="0" xfId="91" applyNumberFormat="1" applyFont="1" applyFill="1" applyAlignment="1"/>
    <xf numFmtId="0" fontId="97" fillId="3" borderId="0" xfId="91" applyFont="1" applyFill="1" applyAlignment="1">
      <alignment horizontal="center"/>
    </xf>
    <xf numFmtId="0" fontId="116" fillId="0" borderId="0" xfId="91" applyFont="1" applyFill="1" applyBorder="1" applyAlignment="1">
      <alignment vertical="top"/>
    </xf>
    <xf numFmtId="164" fontId="117" fillId="0" borderId="0" xfId="719" applyNumberFormat="1" applyFont="1" applyFill="1" applyAlignment="1">
      <alignment horizontal="center" vertical="top"/>
    </xf>
    <xf numFmtId="0" fontId="117" fillId="0" borderId="0" xfId="91" applyFont="1" applyFill="1" applyAlignment="1">
      <alignment vertical="top"/>
    </xf>
    <xf numFmtId="0" fontId="102" fillId="0" borderId="0" xfId="91" applyFont="1" applyAlignment="1"/>
    <xf numFmtId="164" fontId="13" fillId="0" borderId="0" xfId="91" applyNumberFormat="1" applyFont="1" applyAlignment="1"/>
    <xf numFmtId="9" fontId="13" fillId="0" borderId="0" xfId="715" applyFont="1" applyAlignment="1"/>
    <xf numFmtId="9" fontId="13" fillId="0" borderId="0" xfId="91" applyNumberFormat="1" applyFont="1" applyFill="1" applyAlignment="1">
      <alignment horizontal="center" vertical="top"/>
    </xf>
    <xf numFmtId="0" fontId="13" fillId="0" borderId="0" xfId="91" applyFont="1" applyFill="1" applyBorder="1" applyAlignment="1">
      <alignment horizontal="center" vertical="top"/>
    </xf>
    <xf numFmtId="0" fontId="13" fillId="0" borderId="0" xfId="91" applyFont="1" applyFill="1" applyAlignment="1">
      <alignment vertical="top"/>
    </xf>
    <xf numFmtId="9" fontId="13" fillId="0" borderId="0" xfId="716" applyNumberFormat="1" applyFont="1" applyFill="1" applyAlignment="1">
      <alignment horizontal="center" vertical="top"/>
    </xf>
    <xf numFmtId="0" fontId="13" fillId="0" borderId="0" xfId="716" applyFont="1" applyFill="1" applyBorder="1" applyAlignment="1">
      <alignment horizontal="center" vertical="top"/>
    </xf>
    <xf numFmtId="0" fontId="13" fillId="0" borderId="0" xfId="716" applyFont="1" applyFill="1" applyAlignment="1">
      <alignment vertical="top"/>
    </xf>
    <xf numFmtId="0" fontId="102" fillId="0" borderId="0" xfId="91" applyFont="1" applyAlignment="1">
      <alignment vertical="center"/>
    </xf>
    <xf numFmtId="0" fontId="119" fillId="0" borderId="0" xfId="91" applyFont="1" applyAlignment="1"/>
    <xf numFmtId="0" fontId="120" fillId="0" borderId="0" xfId="91" applyFont="1" applyAlignment="1"/>
    <xf numFmtId="0" fontId="117" fillId="0" borderId="0" xfId="91" applyFont="1" applyFill="1" applyBorder="1" applyAlignment="1">
      <alignment vertical="top"/>
    </xf>
    <xf numFmtId="0" fontId="13" fillId="0" borderId="0" xfId="91" applyFont="1" applyFill="1" applyAlignment="1">
      <alignment horizontal="center"/>
    </xf>
    <xf numFmtId="0" fontId="13" fillId="0" borderId="0" xfId="91" applyFont="1" applyFill="1" applyAlignment="1">
      <alignment horizontal="center" vertical="top"/>
    </xf>
    <xf numFmtId="0" fontId="117" fillId="0" borderId="0" xfId="91" applyFont="1" applyFill="1" applyAlignment="1">
      <alignment horizontal="center"/>
    </xf>
    <xf numFmtId="0" fontId="13" fillId="0" borderId="0" xfId="716" applyFont="1" applyFill="1" applyAlignment="1">
      <alignment horizontal="center"/>
    </xf>
    <xf numFmtId="0" fontId="13" fillId="3" borderId="0" xfId="91" applyFont="1" applyFill="1" applyBorder="1" applyAlignment="1"/>
    <xf numFmtId="0" fontId="117" fillId="0" borderId="0" xfId="716" applyFont="1" applyFill="1" applyBorder="1" applyAlignment="1">
      <alignment horizontal="center" vertical="top"/>
    </xf>
    <xf numFmtId="0" fontId="116" fillId="0" borderId="0" xfId="716" applyFont="1" applyFill="1" applyBorder="1" applyAlignment="1">
      <alignment vertical="top"/>
    </xf>
    <xf numFmtId="0" fontId="13" fillId="0" borderId="0" xfId="716" applyFont="1" applyFill="1" applyAlignment="1">
      <alignment horizontal="center" vertical="top"/>
    </xf>
    <xf numFmtId="0" fontId="13" fillId="0" borderId="0" xfId="91" applyFont="1" applyBorder="1" applyAlignment="1"/>
    <xf numFmtId="0" fontId="13" fillId="0" borderId="0" xfId="91" applyFont="1" applyBorder="1" applyAlignment="1">
      <alignment horizontal="center"/>
    </xf>
    <xf numFmtId="0" fontId="99" fillId="2" borderId="0" xfId="91" applyFont="1" applyFill="1" applyBorder="1" applyAlignment="1"/>
    <xf numFmtId="0" fontId="99" fillId="2" borderId="0" xfId="91" applyFont="1" applyFill="1" applyBorder="1" applyAlignment="1">
      <alignment horizontal="center"/>
    </xf>
    <xf numFmtId="0" fontId="13" fillId="0" borderId="0" xfId="91"/>
    <xf numFmtId="0" fontId="109" fillId="48" borderId="0" xfId="91" applyFont="1" applyFill="1" applyBorder="1" applyAlignment="1">
      <alignment horizontal="left" vertical="center" wrapText="1" indent="1"/>
    </xf>
    <xf numFmtId="0" fontId="67" fillId="48" borderId="0" xfId="91" applyFont="1" applyFill="1" applyBorder="1" applyAlignment="1">
      <alignment horizontal="centerContinuous" vertical="center"/>
    </xf>
    <xf numFmtId="178" fontId="66" fillId="48" borderId="0" xfId="91" applyNumberFormat="1" applyFont="1" applyFill="1" applyBorder="1" applyAlignment="1">
      <alignment horizontal="centerContinuous" vertical="center"/>
    </xf>
    <xf numFmtId="0" fontId="66" fillId="3" borderId="0" xfId="91" applyFont="1" applyFill="1" applyBorder="1" applyAlignment="1">
      <alignment horizontal="left" vertical="center" indent="2"/>
    </xf>
    <xf numFmtId="0" fontId="67" fillId="0" borderId="0" xfId="91" applyFont="1" applyFill="1" applyBorder="1" applyAlignment="1">
      <alignment horizontal="center"/>
    </xf>
    <xf numFmtId="178" fontId="67" fillId="0" borderId="0" xfId="91" applyNumberFormat="1" applyFont="1" applyFill="1" applyBorder="1" applyAlignment="1">
      <alignment horizontal="center"/>
    </xf>
    <xf numFmtId="0" fontId="102" fillId="0" borderId="0" xfId="91" applyFont="1" applyAlignment="1">
      <alignment wrapText="1"/>
    </xf>
    <xf numFmtId="0" fontId="103" fillId="0" borderId="0" xfId="91" applyFont="1"/>
    <xf numFmtId="178" fontId="67" fillId="48" borderId="0" xfId="91" applyNumberFormat="1" applyFont="1" applyFill="1" applyBorder="1" applyAlignment="1">
      <alignment horizontal="left" vertical="center"/>
    </xf>
    <xf numFmtId="0" fontId="102" fillId="0" borderId="0" xfId="91" applyFont="1"/>
    <xf numFmtId="0" fontId="67" fillId="48" borderId="0" xfId="91" applyFont="1" applyFill="1" applyBorder="1" applyAlignment="1">
      <alignment horizontal="left" vertical="center"/>
    </xf>
    <xf numFmtId="0" fontId="66" fillId="3" borderId="0" xfId="91" applyFont="1" applyFill="1" applyBorder="1" applyAlignment="1">
      <alignment horizontal="left" indent="2"/>
    </xf>
    <xf numFmtId="0" fontId="67" fillId="48" borderId="0" xfId="91" applyFont="1" applyFill="1" applyBorder="1" applyAlignment="1">
      <alignment horizontal="left" vertical="center" wrapText="1" indent="1"/>
    </xf>
    <xf numFmtId="0" fontId="67" fillId="0" borderId="0" xfId="91" applyFont="1" applyFill="1" applyBorder="1" applyAlignment="1">
      <alignment horizontal="center" vertical="center"/>
    </xf>
    <xf numFmtId="0" fontId="66" fillId="3" borderId="0" xfId="91" applyFont="1" applyFill="1" applyBorder="1"/>
    <xf numFmtId="0" fontId="66" fillId="0" borderId="0" xfId="91" applyFont="1" applyBorder="1"/>
    <xf numFmtId="0" fontId="82" fillId="44" borderId="7" xfId="709" applyNumberFormat="1" applyFont="1" applyFill="1" applyBorder="1" applyAlignment="1">
      <alignment horizontal="center" vertical="center"/>
    </xf>
    <xf numFmtId="14" fontId="65" fillId="40" borderId="7" xfId="709" applyNumberFormat="1" applyFont="1" applyFill="1" applyBorder="1" applyAlignment="1">
      <alignment horizontal="center" vertical="center" wrapText="1"/>
    </xf>
    <xf numFmtId="0" fontId="224" fillId="43" borderId="0" xfId="32948" applyFill="1"/>
    <xf numFmtId="0" fontId="13" fillId="43" borderId="0" xfId="32948" applyFont="1" applyFill="1"/>
    <xf numFmtId="0" fontId="224" fillId="0" borderId="0" xfId="32948"/>
    <xf numFmtId="0" fontId="260" fillId="0" borderId="0" xfId="32949" applyFont="1"/>
    <xf numFmtId="0" fontId="13" fillId="0" borderId="0" xfId="32949"/>
    <xf numFmtId="0" fontId="261" fillId="0" borderId="0" xfId="32949" applyFont="1" applyAlignment="1">
      <alignment horizontal="right" vertical="center"/>
    </xf>
    <xf numFmtId="0" fontId="13" fillId="0" borderId="0" xfId="32949" applyFont="1" applyAlignment="1">
      <alignment vertical="top"/>
    </xf>
    <xf numFmtId="0" fontId="13" fillId="0" borderId="0" xfId="32949" applyAlignment="1">
      <alignment vertical="top"/>
    </xf>
    <xf numFmtId="0" fontId="13" fillId="0" borderId="0" xfId="32949" applyFont="1"/>
    <xf numFmtId="0" fontId="17" fillId="0" borderId="0" xfId="32949" applyFont="1"/>
    <xf numFmtId="0" fontId="13" fillId="0" borderId="0" xfId="32949" applyFont="1" applyAlignment="1">
      <alignment horizontal="left" vertical="center"/>
    </xf>
    <xf numFmtId="0" fontId="17" fillId="0" borderId="0" xfId="32949" applyFont="1" applyAlignment="1">
      <alignment horizontal="left" vertical="center"/>
    </xf>
    <xf numFmtId="0" fontId="262" fillId="0" borderId="0" xfId="32949" applyFont="1"/>
    <xf numFmtId="0" fontId="13" fillId="0" borderId="78" xfId="91" applyBorder="1"/>
    <xf numFmtId="10" fontId="13" fillId="0" borderId="78" xfId="91" applyNumberFormat="1" applyBorder="1"/>
    <xf numFmtId="0" fontId="13" fillId="0" borderId="6" xfId="91" applyBorder="1"/>
    <xf numFmtId="9" fontId="13" fillId="0" borderId="6" xfId="91" applyNumberFormat="1" applyBorder="1"/>
    <xf numFmtId="0" fontId="13" fillId="0" borderId="7" xfId="91" applyBorder="1"/>
    <xf numFmtId="9" fontId="13" fillId="0" borderId="7" xfId="91" applyNumberFormat="1" applyBorder="1"/>
    <xf numFmtId="0" fontId="66" fillId="43" borderId="0" xfId="32950" applyFont="1" applyFill="1"/>
    <xf numFmtId="0" fontId="62" fillId="0" borderId="0" xfId="32950" applyFont="1"/>
    <xf numFmtId="175" fontId="1" fillId="0" borderId="0" xfId="714" applyNumberFormat="1" applyFont="1"/>
    <xf numFmtId="0" fontId="1" fillId="0" borderId="0" xfId="32950"/>
    <xf numFmtId="9" fontId="1" fillId="0" borderId="0" xfId="715" applyFont="1"/>
    <xf numFmtId="0" fontId="95" fillId="43" borderId="0" xfId="32950" applyFont="1" applyFill="1" applyAlignment="1"/>
    <xf numFmtId="0" fontId="96" fillId="43" borderId="0" xfId="32950" applyFont="1" applyFill="1" applyAlignment="1"/>
    <xf numFmtId="0" fontId="97" fillId="43" borderId="0" xfId="32950" applyFont="1" applyFill="1" applyBorder="1" applyAlignment="1"/>
    <xf numFmtId="17" fontId="95" fillId="43" borderId="0" xfId="32950" quotePrefix="1" applyNumberFormat="1" applyFont="1" applyFill="1" applyBorder="1" applyAlignment="1"/>
    <xf numFmtId="0" fontId="98" fillId="43" borderId="0" xfId="32950" applyFont="1" applyFill="1" applyBorder="1" applyAlignment="1">
      <alignment horizontal="center"/>
    </xf>
    <xf numFmtId="0" fontId="66" fillId="43" borderId="0" xfId="32950" applyFont="1" applyFill="1" applyBorder="1" applyAlignment="1">
      <alignment horizontal="center"/>
    </xf>
    <xf numFmtId="0" fontId="66" fillId="43" borderId="0" xfId="32950" applyFont="1" applyFill="1" applyAlignment="1"/>
    <xf numFmtId="0" fontId="65" fillId="0" borderId="0" xfId="32950" applyFont="1" applyAlignment="1"/>
    <xf numFmtId="0" fontId="70" fillId="6" borderId="7" xfId="709" applyFont="1" applyFill="1" applyBorder="1" applyAlignment="1">
      <alignment horizontal="center" vertical="center" wrapText="1"/>
    </xf>
    <xf numFmtId="0" fontId="71" fillId="40" borderId="7" xfId="709" applyFont="1" applyFill="1" applyBorder="1" applyAlignment="1">
      <alignment horizontal="center" vertical="center" wrapText="1"/>
    </xf>
    <xf numFmtId="0" fontId="66" fillId="40" borderId="6" xfId="709" applyFont="1" applyFill="1" applyBorder="1" applyAlignment="1">
      <alignment horizontal="center" vertical="center" wrapText="1"/>
    </xf>
    <xf numFmtId="0" fontId="67" fillId="39" borderId="7" xfId="709" applyFont="1" applyFill="1" applyBorder="1" applyAlignment="1">
      <alignment horizontal="center" vertical="center" wrapText="1"/>
    </xf>
    <xf numFmtId="0" fontId="64" fillId="0" borderId="7" xfId="709" applyFont="1" applyFill="1" applyBorder="1" applyAlignment="1">
      <alignment horizontal="center" vertical="center" wrapText="1"/>
    </xf>
    <xf numFmtId="0" fontId="64" fillId="0" borderId="0" xfId="709" applyFont="1" applyFill="1" applyBorder="1" applyAlignment="1">
      <alignment horizontal="center" vertical="center" wrapText="1"/>
    </xf>
    <xf numFmtId="0" fontId="66" fillId="0" borderId="21" xfId="709" applyFont="1" applyFill="1" applyBorder="1" applyAlignment="1">
      <alignment horizontal="center" vertical="center" wrapText="1"/>
    </xf>
    <xf numFmtId="0" fontId="64" fillId="0" borderId="31" xfId="709" applyFont="1" applyFill="1" applyBorder="1" applyAlignment="1">
      <alignment horizontal="center" vertical="center" wrapText="1"/>
    </xf>
    <xf numFmtId="0" fontId="64" fillId="0" borderId="17" xfId="709" applyFont="1" applyFill="1" applyBorder="1" applyAlignment="1">
      <alignment horizontal="center" vertical="center" wrapText="1"/>
    </xf>
    <xf numFmtId="0" fontId="64" fillId="0" borderId="21" xfId="709" applyFont="1" applyFill="1" applyBorder="1" applyAlignment="1">
      <alignment horizontal="center" vertical="center" wrapText="1"/>
    </xf>
    <xf numFmtId="0" fontId="65" fillId="0" borderId="7" xfId="709" applyFont="1" applyFill="1" applyBorder="1" applyAlignment="1">
      <alignment horizontal="center" vertical="center" wrapText="1"/>
    </xf>
    <xf numFmtId="0" fontId="67" fillId="0" borderId="0" xfId="709" applyFont="1" applyFill="1" applyBorder="1" applyAlignment="1">
      <alignment horizontal="center" vertical="center"/>
    </xf>
    <xf numFmtId="0" fontId="65" fillId="0" borderId="7" xfId="709" applyFont="1" applyBorder="1" applyAlignment="1">
      <alignment horizontal="center" vertical="center"/>
    </xf>
    <xf numFmtId="0" fontId="67" fillId="0" borderId="7" xfId="709" applyFont="1" applyFill="1" applyBorder="1" applyAlignment="1">
      <alignment horizontal="center" vertical="center" wrapText="1"/>
    </xf>
    <xf numFmtId="0" fontId="67" fillId="39" borderId="7" xfId="176" applyFont="1" applyFill="1" applyBorder="1" applyAlignment="1">
      <alignment horizontal="center" vertical="center" wrapText="1"/>
    </xf>
    <xf numFmtId="0" fontId="73" fillId="0" borderId="0" xfId="711" applyFont="1" applyFill="1" applyBorder="1" applyAlignment="1">
      <alignment horizontal="center" vertical="center" wrapText="1"/>
    </xf>
    <xf numFmtId="14" fontId="65" fillId="0" borderId="7" xfId="709" applyNumberFormat="1" applyFont="1" applyFill="1" applyBorder="1" applyAlignment="1">
      <alignment horizontal="center" vertical="center" wrapText="1"/>
    </xf>
    <xf numFmtId="164" fontId="65" fillId="86" borderId="7" xfId="710" applyNumberFormat="1" applyFont="1" applyFill="1" applyBorder="1" applyAlignment="1">
      <alignment horizontal="center" vertical="center" wrapText="1"/>
    </xf>
    <xf numFmtId="1" fontId="66" fillId="0" borderId="0" xfId="709" applyNumberFormat="1" applyFont="1" applyFill="1" applyBorder="1" applyAlignment="1">
      <alignment horizontal="center" vertical="center" wrapText="1"/>
    </xf>
    <xf numFmtId="0" fontId="75" fillId="0" borderId="0" xfId="709" applyFont="1" applyFill="1" applyBorder="1" applyAlignment="1">
      <alignment horizontal="center" vertical="center"/>
    </xf>
    <xf numFmtId="49" fontId="67" fillId="39" borderId="7" xfId="710" applyNumberFormat="1" applyFont="1" applyFill="1" applyBorder="1" applyAlignment="1">
      <alignment horizontal="center" vertical="center" wrapText="1"/>
    </xf>
    <xf numFmtId="1" fontId="67" fillId="39" borderId="7" xfId="709" applyNumberFormat="1" applyFont="1" applyFill="1" applyBorder="1" applyAlignment="1">
      <alignment horizontal="center" vertical="center" wrapText="1"/>
    </xf>
    <xf numFmtId="0" fontId="67" fillId="39" borderId="7" xfId="709" applyFont="1" applyFill="1" applyBorder="1" applyAlignment="1">
      <alignment horizontal="center" vertical="center"/>
    </xf>
    <xf numFmtId="1" fontId="74" fillId="0" borderId="0" xfId="709" applyNumberFormat="1" applyFont="1" applyFill="1" applyBorder="1" applyAlignment="1">
      <alignment horizontal="center" vertical="center" wrapText="1"/>
    </xf>
    <xf numFmtId="0" fontId="66" fillId="0" borderId="0" xfId="709" applyFont="1" applyBorder="1" applyAlignment="1">
      <alignment horizontal="center" vertical="center"/>
    </xf>
    <xf numFmtId="0" fontId="64" fillId="0" borderId="21" xfId="709" applyFont="1" applyBorder="1" applyAlignment="1">
      <alignment horizontal="center" vertical="center" wrapText="1"/>
    </xf>
    <xf numFmtId="0" fontId="77" fillId="0" borderId="0" xfId="711" applyFont="1" applyFill="1" applyBorder="1" applyAlignment="1">
      <alignment horizontal="center" vertical="center" wrapText="1"/>
    </xf>
    <xf numFmtId="0" fontId="67" fillId="0" borderId="0" xfId="709" applyFont="1" applyFill="1" applyBorder="1" applyAlignment="1">
      <alignment horizontal="center" vertical="center" wrapText="1"/>
    </xf>
    <xf numFmtId="0" fontId="66" fillId="0" borderId="0" xfId="709" applyFont="1" applyFill="1" applyBorder="1" applyAlignment="1">
      <alignment horizontal="center" vertical="center"/>
    </xf>
    <xf numFmtId="0" fontId="65" fillId="0" borderId="0" xfId="709" applyFont="1" applyAlignment="1">
      <alignment horizontal="center" vertical="center"/>
    </xf>
    <xf numFmtId="1" fontId="76" fillId="0" borderId="0" xfId="709" applyNumberFormat="1" applyFont="1" applyFill="1" applyBorder="1" applyAlignment="1">
      <alignment horizontal="center" vertical="center" wrapText="1"/>
    </xf>
    <xf numFmtId="0" fontId="65" fillId="0" borderId="7" xfId="709" applyNumberFormat="1" applyFont="1" applyFill="1" applyBorder="1" applyAlignment="1">
      <alignment horizontal="left" vertical="center" wrapText="1"/>
    </xf>
    <xf numFmtId="0" fontId="67" fillId="0" borderId="31" xfId="709" applyFont="1" applyFill="1" applyBorder="1" applyAlignment="1">
      <alignment horizontal="center" vertical="center" wrapText="1"/>
    </xf>
    <xf numFmtId="0" fontId="67" fillId="0" borderId="24" xfId="709" applyFont="1" applyFill="1" applyBorder="1" applyAlignment="1">
      <alignment horizontal="center" vertical="center" wrapText="1"/>
    </xf>
    <xf numFmtId="0" fontId="67" fillId="0" borderId="25" xfId="709" applyFont="1" applyFill="1" applyBorder="1" applyAlignment="1">
      <alignment horizontal="center" vertical="center" wrapText="1"/>
    </xf>
    <xf numFmtId="0" fontId="67" fillId="0" borderId="16" xfId="709" applyFont="1" applyFill="1" applyBorder="1" applyAlignment="1">
      <alignment horizontal="center" vertical="center" wrapText="1"/>
    </xf>
    <xf numFmtId="0" fontId="67" fillId="0" borderId="19" xfId="709" applyFont="1" applyFill="1" applyBorder="1" applyAlignment="1">
      <alignment horizontal="center" vertical="center" wrapText="1"/>
    </xf>
    <xf numFmtId="0" fontId="67" fillId="0" borderId="17" xfId="709" applyFont="1" applyFill="1" applyBorder="1" applyAlignment="1">
      <alignment horizontal="center" vertical="center" wrapText="1"/>
    </xf>
    <xf numFmtId="0" fontId="67" fillId="0" borderId="23" xfId="709" applyFont="1" applyFill="1" applyBorder="1" applyAlignment="1">
      <alignment horizontal="center" vertical="center" wrapText="1"/>
    </xf>
    <xf numFmtId="0" fontId="65" fillId="0" borderId="0" xfId="712" applyNumberFormat="1" applyFont="1" applyFill="1" applyBorder="1" applyAlignment="1">
      <alignment horizontal="center" vertical="center"/>
    </xf>
    <xf numFmtId="0" fontId="94" fillId="0" borderId="0" xfId="709" applyFont="1" applyFill="1" applyBorder="1" applyAlignment="1">
      <alignment horizontal="center" vertical="center"/>
    </xf>
    <xf numFmtId="0" fontId="64" fillId="0" borderId="0" xfId="712" applyNumberFormat="1" applyFont="1" applyFill="1" applyBorder="1" applyAlignment="1">
      <alignment horizontal="center" vertical="center"/>
    </xf>
    <xf numFmtId="0" fontId="66" fillId="0" borderId="0" xfId="176" applyFont="1" applyFill="1" applyBorder="1" applyAlignment="1">
      <alignment horizontal="center" vertical="center"/>
    </xf>
    <xf numFmtId="0" fontId="65" fillId="0" borderId="0" xfId="709" applyNumberFormat="1" applyFont="1" applyFill="1" applyBorder="1" applyAlignment="1">
      <alignment horizontal="center" vertical="center"/>
    </xf>
    <xf numFmtId="165" fontId="65" fillId="0" borderId="0" xfId="710" applyNumberFormat="1" applyFont="1" applyFill="1" applyBorder="1" applyAlignment="1">
      <alignment horizontal="center" vertical="center"/>
    </xf>
    <xf numFmtId="49" fontId="65" fillId="0" borderId="0" xfId="709" applyNumberFormat="1" applyFont="1" applyFill="1" applyBorder="1" applyAlignment="1">
      <alignment horizontal="center" vertical="center"/>
    </xf>
    <xf numFmtId="0" fontId="64" fillId="0" borderId="7" xfId="709" applyFont="1" applyFill="1" applyBorder="1" applyAlignment="1">
      <alignment horizontal="center" vertical="center" wrapText="1"/>
    </xf>
    <xf numFmtId="0" fontId="65" fillId="0" borderId="0" xfId="709" applyFont="1" applyFill="1" applyBorder="1" applyAlignment="1">
      <alignment horizontal="center" vertical="center" wrapText="1"/>
    </xf>
    <xf numFmtId="0" fontId="65" fillId="0" borderId="7" xfId="709" applyFont="1" applyFill="1" applyBorder="1" applyAlignment="1">
      <alignment horizontal="center" vertical="center" wrapText="1"/>
    </xf>
    <xf numFmtId="0" fontId="64" fillId="0" borderId="7" xfId="709" applyFont="1" applyFill="1" applyBorder="1" applyAlignment="1">
      <alignment horizontal="center" vertical="center" wrapText="1"/>
    </xf>
    <xf numFmtId="0" fontId="64" fillId="0" borderId="0" xfId="709" applyFont="1" applyFill="1" applyBorder="1" applyAlignment="1">
      <alignment horizontal="center" vertical="center" wrapText="1"/>
    </xf>
    <xf numFmtId="0" fontId="66" fillId="0" borderId="21" xfId="709" applyFont="1" applyFill="1" applyBorder="1" applyAlignment="1">
      <alignment horizontal="center" vertical="center" wrapText="1"/>
    </xf>
    <xf numFmtId="0" fontId="64" fillId="0" borderId="31" xfId="709" applyFont="1" applyFill="1" applyBorder="1" applyAlignment="1">
      <alignment horizontal="center" vertical="center" wrapText="1"/>
    </xf>
    <xf numFmtId="0" fontId="64" fillId="0" borderId="25" xfId="709" applyFont="1" applyFill="1" applyBorder="1" applyAlignment="1">
      <alignment horizontal="center" vertical="center" wrapText="1"/>
    </xf>
    <xf numFmtId="0" fontId="64" fillId="0" borderId="17" xfId="709" applyFont="1" applyFill="1" applyBorder="1" applyAlignment="1">
      <alignment horizontal="center" vertical="center" wrapText="1"/>
    </xf>
    <xf numFmtId="0" fontId="64" fillId="0" borderId="23" xfId="709" applyFont="1" applyFill="1" applyBorder="1" applyAlignment="1">
      <alignment horizontal="center" vertical="center" wrapText="1"/>
    </xf>
    <xf numFmtId="0" fontId="64" fillId="0" borderId="16" xfId="709" applyFont="1" applyFill="1" applyBorder="1" applyAlignment="1">
      <alignment horizontal="center" vertical="center" wrapText="1"/>
    </xf>
    <xf numFmtId="0" fontId="64" fillId="0" borderId="19" xfId="709" applyFont="1" applyFill="1" applyBorder="1" applyAlignment="1">
      <alignment horizontal="center" vertical="center" wrapText="1"/>
    </xf>
    <xf numFmtId="0" fontId="64" fillId="0" borderId="20" xfId="709" applyFont="1" applyFill="1" applyBorder="1" applyAlignment="1">
      <alignment horizontal="center" vertical="center" wrapText="1"/>
    </xf>
    <xf numFmtId="0" fontId="64" fillId="0" borderId="6" xfId="709" applyFont="1" applyFill="1" applyBorder="1" applyAlignment="1">
      <alignment horizontal="center" vertical="center" wrapText="1"/>
    </xf>
    <xf numFmtId="0" fontId="64" fillId="0" borderId="24" xfId="709" applyFont="1" applyFill="1" applyBorder="1" applyAlignment="1">
      <alignment horizontal="center" vertical="center" wrapText="1"/>
    </xf>
    <xf numFmtId="0" fontId="64" fillId="0" borderId="21" xfId="709" applyFont="1" applyFill="1" applyBorder="1" applyAlignment="1">
      <alignment horizontal="center" vertical="center" wrapText="1"/>
    </xf>
    <xf numFmtId="0" fontId="65" fillId="0" borderId="0" xfId="709" applyFont="1" applyFill="1" applyBorder="1" applyAlignment="1">
      <alignment horizontal="center" vertical="center" wrapText="1"/>
    </xf>
    <xf numFmtId="0" fontId="65" fillId="0" borderId="7" xfId="709" applyFont="1" applyFill="1" applyBorder="1" applyAlignment="1">
      <alignment horizontal="center" vertical="center" wrapText="1"/>
    </xf>
    <xf numFmtId="0" fontId="66" fillId="0" borderId="0" xfId="709" applyFont="1" applyFill="1" applyBorder="1" applyAlignment="1">
      <alignment horizontal="center" vertical="center" wrapText="1"/>
    </xf>
    <xf numFmtId="0" fontId="70" fillId="0" borderId="0" xfId="709" applyFont="1" applyFill="1" applyBorder="1" applyAlignment="1">
      <alignment horizontal="center" vertical="center" wrapText="1"/>
    </xf>
    <xf numFmtId="0" fontId="71" fillId="0" borderId="21" xfId="709" applyFont="1" applyFill="1" applyBorder="1" applyAlignment="1">
      <alignment horizontal="center" vertical="center" wrapText="1"/>
    </xf>
    <xf numFmtId="0" fontId="67" fillId="0" borderId="0" xfId="709" applyFont="1" applyFill="1" applyBorder="1" applyAlignment="1">
      <alignment horizontal="center" vertical="center"/>
    </xf>
    <xf numFmtId="0" fontId="67" fillId="0" borderId="21" xfId="709" applyFont="1" applyFill="1" applyBorder="1" applyAlignment="1">
      <alignment horizontal="center" vertical="center"/>
    </xf>
    <xf numFmtId="0" fontId="67" fillId="0" borderId="31" xfId="709" applyFont="1" applyFill="1" applyBorder="1" applyAlignment="1">
      <alignment horizontal="center" vertical="center"/>
    </xf>
    <xf numFmtId="0" fontId="67" fillId="0" borderId="24" xfId="709" applyFont="1" applyFill="1" applyBorder="1" applyAlignment="1">
      <alignment horizontal="center" vertical="center"/>
    </xf>
    <xf numFmtId="0" fontId="67" fillId="0" borderId="25" xfId="709" applyFont="1" applyFill="1" applyBorder="1" applyAlignment="1">
      <alignment horizontal="center" vertical="center"/>
    </xf>
    <xf numFmtId="0" fontId="67" fillId="0" borderId="17" xfId="709" applyFont="1" applyFill="1" applyBorder="1" applyAlignment="1">
      <alignment horizontal="center" vertical="center"/>
    </xf>
    <xf numFmtId="0" fontId="67" fillId="0" borderId="23" xfId="709" applyFont="1" applyFill="1" applyBorder="1" applyAlignment="1">
      <alignment horizontal="center" vertical="center"/>
    </xf>
    <xf numFmtId="0" fontId="74" fillId="0" borderId="0" xfId="709" applyFont="1" applyFill="1" applyBorder="1" applyAlignment="1">
      <alignment horizontal="center" vertical="center" wrapText="1"/>
    </xf>
    <xf numFmtId="0" fontId="65" fillId="0" borderId="7" xfId="709" applyFont="1" applyBorder="1" applyAlignment="1">
      <alignment horizontal="center" vertical="center"/>
    </xf>
    <xf numFmtId="0" fontId="66" fillId="0" borderId="7" xfId="709" applyFont="1" applyBorder="1" applyAlignment="1">
      <alignment horizontal="center" vertical="center" wrapText="1"/>
    </xf>
    <xf numFmtId="0" fontId="66" fillId="0" borderId="20" xfId="709" applyFont="1" applyBorder="1" applyAlignment="1">
      <alignment horizontal="center" vertical="center" wrapText="1"/>
    </xf>
    <xf numFmtId="0" fontId="66" fillId="0" borderId="6" xfId="709" applyFont="1" applyBorder="1" applyAlignment="1">
      <alignment horizontal="center" vertical="center" wrapText="1"/>
    </xf>
    <xf numFmtId="0" fontId="66" fillId="0" borderId="7" xfId="711" applyFont="1" applyFill="1" applyBorder="1" applyAlignment="1">
      <alignment horizontal="center" vertical="center"/>
    </xf>
    <xf numFmtId="0" fontId="76" fillId="0" borderId="0" xfId="709" applyFont="1" applyFill="1" applyBorder="1" applyAlignment="1">
      <alignment horizontal="center" vertical="center" wrapText="1"/>
    </xf>
    <xf numFmtId="0" fontId="67" fillId="0" borderId="7" xfId="709" applyFont="1" applyFill="1" applyBorder="1" applyAlignment="1">
      <alignment horizontal="center" vertical="center" wrapText="1"/>
    </xf>
    <xf numFmtId="164" fontId="64" fillId="0" borderId="0" xfId="710" applyNumberFormat="1" applyFont="1" applyFill="1" applyBorder="1" applyAlignment="1">
      <alignment horizontal="center" vertical="center" wrapText="1"/>
    </xf>
    <xf numFmtId="0" fontId="67" fillId="0" borderId="0" xfId="709" applyFont="1" applyFill="1" applyBorder="1" applyAlignment="1">
      <alignment horizontal="center" vertical="center" wrapText="1"/>
    </xf>
    <xf numFmtId="0" fontId="64" fillId="0" borderId="0" xfId="709" applyFont="1" applyFill="1" applyBorder="1" applyAlignment="1">
      <alignment horizontal="center" vertical="center"/>
    </xf>
    <xf numFmtId="0" fontId="66" fillId="0" borderId="0" xfId="709" applyFont="1" applyFill="1" applyBorder="1" applyAlignment="1">
      <alignment horizontal="center" vertical="center"/>
    </xf>
    <xf numFmtId="0" fontId="82" fillId="43" borderId="59" xfId="709" applyFont="1" applyFill="1" applyBorder="1" applyAlignment="1">
      <alignment horizontal="center" vertical="center" wrapText="1"/>
    </xf>
    <xf numFmtId="0" fontId="82" fillId="43" borderId="12" xfId="709" applyFont="1" applyFill="1" applyBorder="1" applyAlignment="1">
      <alignment horizontal="center" vertical="center" wrapText="1"/>
    </xf>
    <xf numFmtId="0" fontId="82" fillId="43" borderId="13" xfId="709" applyFont="1" applyFill="1" applyBorder="1" applyAlignment="1">
      <alignment horizontal="center" vertical="center" wrapText="1"/>
    </xf>
    <xf numFmtId="0" fontId="91" fillId="45" borderId="0" xfId="709" applyFont="1" applyFill="1" applyAlignment="1">
      <alignment horizontal="center" vertical="center" wrapText="1"/>
    </xf>
    <xf numFmtId="0" fontId="93" fillId="0" borderId="0" xfId="709" applyFont="1" applyAlignment="1">
      <alignment horizontal="left" vertical="center" wrapText="1"/>
    </xf>
    <xf numFmtId="0" fontId="82" fillId="43" borderId="59" xfId="709" applyFont="1" applyFill="1" applyBorder="1" applyAlignment="1">
      <alignment horizontal="center" vertical="center"/>
    </xf>
    <xf numFmtId="0" fontId="82" fillId="43" borderId="12" xfId="709" applyFont="1" applyFill="1" applyBorder="1" applyAlignment="1">
      <alignment horizontal="center" vertical="center"/>
    </xf>
    <xf numFmtId="0" fontId="82" fillId="43" borderId="13" xfId="709" applyFont="1" applyFill="1" applyBorder="1" applyAlignment="1">
      <alignment horizontal="center" vertical="center"/>
    </xf>
    <xf numFmtId="167" fontId="84" fillId="43" borderId="59" xfId="710" applyNumberFormat="1" applyFont="1" applyFill="1" applyBorder="1" applyAlignment="1">
      <alignment horizontal="center" vertical="center"/>
    </xf>
    <xf numFmtId="167" fontId="84" fillId="43" borderId="12" xfId="710" applyNumberFormat="1" applyFont="1" applyFill="1" applyBorder="1" applyAlignment="1">
      <alignment horizontal="center" vertical="center"/>
    </xf>
    <xf numFmtId="167" fontId="84" fillId="43" borderId="13" xfId="710" applyNumberFormat="1" applyFont="1" applyFill="1" applyBorder="1" applyAlignment="1">
      <alignment horizontal="center" vertical="center"/>
    </xf>
    <xf numFmtId="0" fontId="75" fillId="0" borderId="21" xfId="709" applyFont="1" applyFill="1" applyBorder="1" applyAlignment="1">
      <alignment horizontal="left" vertical="center" wrapText="1"/>
    </xf>
    <xf numFmtId="0" fontId="75" fillId="0" borderId="21" xfId="709" applyFont="1" applyBorder="1" applyAlignment="1">
      <alignment horizontal="center" vertical="center" wrapText="1"/>
    </xf>
    <xf numFmtId="0" fontId="75" fillId="0" borderId="21" xfId="709" applyFont="1" applyFill="1" applyBorder="1" applyAlignment="1">
      <alignment horizontal="center" vertical="center" wrapText="1"/>
    </xf>
    <xf numFmtId="0" fontId="67" fillId="39" borderId="7" xfId="176" applyFont="1" applyFill="1" applyBorder="1" applyAlignment="1">
      <alignment horizontal="center" vertical="center" wrapText="1"/>
    </xf>
    <xf numFmtId="0" fontId="73" fillId="0" borderId="0" xfId="711" applyFont="1" applyFill="1" applyBorder="1" applyAlignment="1">
      <alignment horizontal="center" vertical="center" wrapText="1"/>
    </xf>
    <xf numFmtId="0" fontId="73" fillId="0" borderId="0" xfId="711" applyFont="1" applyFill="1" applyBorder="1" applyAlignment="1">
      <alignment horizontal="center" vertical="center"/>
    </xf>
    <xf numFmtId="0" fontId="65" fillId="0" borderId="0" xfId="709" applyFont="1" applyFill="1" applyBorder="1" applyAlignment="1">
      <alignment horizontal="center" vertical="center"/>
    </xf>
    <xf numFmtId="0" fontId="43" fillId="0" borderId="0" xfId="0" applyFont="1" applyAlignment="1">
      <alignment wrapText="1"/>
    </xf>
    <xf numFmtId="0" fontId="44" fillId="0" borderId="0" xfId="0" applyFont="1" applyAlignment="1">
      <alignment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33" fillId="4" borderId="2" xfId="0" applyFont="1" applyFill="1" applyBorder="1" applyAlignment="1"/>
    <xf numFmtId="0" fontId="25" fillId="0" borderId="31" xfId="180" applyFont="1" applyFill="1" applyBorder="1" applyAlignment="1">
      <alignment horizontal="left" wrapText="1"/>
    </xf>
    <xf numFmtId="0" fontId="25" fillId="0" borderId="24" xfId="0" applyFont="1" applyBorder="1" applyAlignment="1">
      <alignment horizontal="left" wrapText="1"/>
    </xf>
    <xf numFmtId="0" fontId="25" fillId="0" borderId="25" xfId="0" applyFont="1" applyBorder="1" applyAlignment="1">
      <alignment horizontal="left" wrapText="1"/>
    </xf>
    <xf numFmtId="0" fontId="25" fillId="0" borderId="16" xfId="0" applyFont="1" applyBorder="1" applyAlignment="1">
      <alignment horizontal="left" wrapText="1"/>
    </xf>
    <xf numFmtId="0" fontId="25" fillId="0" borderId="0" xfId="0" applyFont="1" applyBorder="1" applyAlignment="1">
      <alignment horizontal="left" wrapText="1"/>
    </xf>
    <xf numFmtId="0" fontId="25" fillId="0" borderId="19" xfId="0" applyFont="1" applyBorder="1" applyAlignment="1">
      <alignment horizontal="left" wrapText="1"/>
    </xf>
    <xf numFmtId="0" fontId="25" fillId="0" borderId="11"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7" fillId="0" borderId="16" xfId="180" applyFont="1" applyFill="1" applyBorder="1" applyAlignment="1">
      <alignment horizontal="left" wrapText="1"/>
    </xf>
    <xf numFmtId="0" fontId="25" fillId="0" borderId="0" xfId="0" applyFont="1" applyAlignment="1">
      <alignment horizontal="left" wrapText="1"/>
    </xf>
    <xf numFmtId="0" fontId="33" fillId="4" borderId="0" xfId="0" applyFont="1" applyFill="1" applyAlignment="1"/>
    <xf numFmtId="49" fontId="25" fillId="0" borderId="7" xfId="179" applyNumberFormat="1" applyFont="1" applyFill="1" applyBorder="1" applyAlignment="1" applyProtection="1">
      <alignment horizontal="left" wrapText="1"/>
      <protection locked="0"/>
    </xf>
    <xf numFmtId="0" fontId="25" fillId="0" borderId="31" xfId="0" applyFont="1" applyBorder="1" applyAlignment="1"/>
    <xf numFmtId="0" fontId="25" fillId="0" borderId="24" xfId="0" applyFont="1" applyBorder="1" applyAlignment="1"/>
    <xf numFmtId="0" fontId="25" fillId="0" borderId="25" xfId="0" applyFont="1" applyBorder="1" applyAlignment="1"/>
    <xf numFmtId="0" fontId="25" fillId="0" borderId="16" xfId="0" applyFont="1" applyBorder="1" applyAlignment="1"/>
    <xf numFmtId="0" fontId="25" fillId="0" borderId="0" xfId="0" applyFont="1" applyAlignment="1"/>
    <xf numFmtId="0" fontId="25" fillId="0" borderId="19" xfId="0" applyFont="1" applyBorder="1" applyAlignment="1"/>
    <xf numFmtId="0" fontId="25" fillId="0" borderId="17" xfId="0" applyFont="1" applyBorder="1" applyAlignment="1"/>
    <xf numFmtId="0" fontId="25" fillId="0" borderId="21" xfId="0" applyFont="1" applyBorder="1" applyAlignment="1"/>
    <xf numFmtId="0" fontId="25" fillId="0" borderId="23" xfId="0" applyFont="1" applyBorder="1" applyAlignment="1"/>
    <xf numFmtId="0" fontId="25" fillId="0" borderId="26" xfId="180" applyFont="1" applyFill="1" applyBorder="1" applyAlignment="1">
      <alignment wrapText="1"/>
    </xf>
    <xf numFmtId="0" fontId="25" fillId="0" borderId="2" xfId="0" applyFont="1" applyFill="1" applyBorder="1" applyAlignment="1">
      <alignment wrapText="1"/>
    </xf>
    <xf numFmtId="0" fontId="25" fillId="0" borderId="18" xfId="0" applyFont="1" applyFill="1" applyBorder="1" applyAlignment="1">
      <alignment wrapText="1"/>
    </xf>
    <xf numFmtId="0" fontId="25" fillId="0" borderId="16" xfId="0" applyFont="1" applyFill="1" applyBorder="1" applyAlignment="1">
      <alignment wrapText="1"/>
    </xf>
    <xf numFmtId="0" fontId="25" fillId="0" borderId="0" xfId="0" applyFont="1" applyFill="1" applyBorder="1" applyAlignment="1">
      <alignment wrapText="1"/>
    </xf>
    <xf numFmtId="0" fontId="25" fillId="0" borderId="19" xfId="0" applyFont="1" applyFill="1" applyBorder="1" applyAlignment="1">
      <alignment wrapText="1"/>
    </xf>
    <xf numFmtId="0" fontId="25" fillId="0" borderId="33" xfId="0" applyFont="1" applyFill="1" applyBorder="1" applyAlignment="1">
      <alignment wrapText="1"/>
    </xf>
    <xf numFmtId="0" fontId="25" fillId="0" borderId="8" xfId="0" applyFont="1" applyFill="1" applyBorder="1" applyAlignment="1">
      <alignment wrapText="1"/>
    </xf>
    <xf numFmtId="0" fontId="25" fillId="0" borderId="30" xfId="0" applyFont="1" applyFill="1" applyBorder="1" applyAlignment="1">
      <alignment wrapText="1"/>
    </xf>
    <xf numFmtId="0" fontId="27" fillId="0" borderId="11" xfId="180" applyFont="1" applyFill="1" applyBorder="1" applyAlignment="1">
      <alignment horizontal="left" wrapText="1"/>
    </xf>
    <xf numFmtId="0" fontId="39" fillId="0" borderId="31" xfId="0" applyFont="1" applyBorder="1" applyAlignment="1"/>
    <xf numFmtId="0" fontId="39" fillId="0" borderId="24" xfId="0" applyFont="1" applyBorder="1" applyAlignment="1"/>
    <xf numFmtId="0" fontId="39" fillId="0" borderId="25" xfId="0" applyFont="1" applyBorder="1" applyAlignment="1"/>
    <xf numFmtId="0" fontId="39" fillId="0" borderId="16" xfId="0" applyFont="1" applyBorder="1" applyAlignment="1"/>
    <xf numFmtId="0" fontId="39" fillId="0" borderId="0" xfId="0" applyFont="1" applyAlignment="1"/>
    <xf numFmtId="0" fontId="39" fillId="0" borderId="19" xfId="0" applyFont="1" applyBorder="1" applyAlignment="1"/>
    <xf numFmtId="0" fontId="39" fillId="0" borderId="17" xfId="0" applyFont="1" applyBorder="1" applyAlignment="1"/>
    <xf numFmtId="0" fontId="39" fillId="0" borderId="21" xfId="0" applyFont="1" applyBorder="1" applyAlignment="1"/>
    <xf numFmtId="0" fontId="39" fillId="0" borderId="23" xfId="0" applyFont="1" applyBorder="1" applyAlignment="1"/>
    <xf numFmtId="0" fontId="40" fillId="2" borderId="11" xfId="0" applyFont="1" applyFill="1" applyBorder="1" applyAlignment="1">
      <alignment horizontal="left" wrapText="1"/>
    </xf>
    <xf numFmtId="0" fontId="40" fillId="0" borderId="12" xfId="0" applyFont="1" applyBorder="1" applyAlignment="1">
      <alignment horizontal="left" wrapText="1"/>
    </xf>
    <xf numFmtId="0" fontId="40" fillId="0" borderId="13" xfId="0" applyFont="1" applyBorder="1" applyAlignment="1">
      <alignment horizontal="left" wrapText="1"/>
    </xf>
    <xf numFmtId="0" fontId="27" fillId="0" borderId="12" xfId="180" applyFont="1" applyFill="1" applyBorder="1" applyAlignment="1">
      <alignment horizontal="left" wrapText="1"/>
    </xf>
    <xf numFmtId="0" fontId="27" fillId="0" borderId="13" xfId="180" applyFont="1" applyFill="1" applyBorder="1" applyAlignment="1">
      <alignment horizontal="left" wrapText="1"/>
    </xf>
    <xf numFmtId="0" fontId="39" fillId="0" borderId="31" xfId="0" applyFont="1" applyBorder="1" applyAlignment="1">
      <alignment horizontal="left"/>
    </xf>
    <xf numFmtId="0" fontId="39" fillId="0" borderId="24" xfId="0" applyFont="1" applyBorder="1" applyAlignment="1">
      <alignment horizontal="left"/>
    </xf>
    <xf numFmtId="0" fontId="39" fillId="0" borderId="25" xfId="0" applyFont="1" applyBorder="1" applyAlignment="1">
      <alignment horizontal="left"/>
    </xf>
    <xf numFmtId="0" fontId="39" fillId="0" borderId="16" xfId="0" applyFont="1" applyBorder="1" applyAlignment="1">
      <alignment horizontal="left"/>
    </xf>
    <xf numFmtId="0" fontId="39" fillId="0" borderId="0" xfId="0" applyFont="1" applyBorder="1" applyAlignment="1">
      <alignment horizontal="left"/>
    </xf>
    <xf numFmtId="0" fontId="39" fillId="0" borderId="19" xfId="0" applyFont="1" applyBorder="1" applyAlignment="1">
      <alignment horizontal="left"/>
    </xf>
    <xf numFmtId="0" fontId="39" fillId="0" borderId="17" xfId="0" applyFont="1" applyBorder="1" applyAlignment="1">
      <alignment horizontal="left"/>
    </xf>
    <xf numFmtId="0" fontId="39" fillId="0" borderId="21" xfId="0" applyFont="1" applyBorder="1" applyAlignment="1">
      <alignment horizontal="left"/>
    </xf>
    <xf numFmtId="0" fontId="39" fillId="0" borderId="23" xfId="0" applyFont="1" applyBorder="1" applyAlignment="1">
      <alignment horizontal="left"/>
    </xf>
    <xf numFmtId="0" fontId="27" fillId="0" borderId="31" xfId="180" applyFont="1" applyFill="1" applyBorder="1" applyAlignment="1">
      <alignment horizontal="left" wrapText="1"/>
    </xf>
    <xf numFmtId="0" fontId="27" fillId="0" borderId="24" xfId="180" applyFont="1" applyFill="1" applyBorder="1" applyAlignment="1">
      <alignment horizontal="left" wrapText="1"/>
    </xf>
    <xf numFmtId="0" fontId="27" fillId="0" borderId="25" xfId="180" applyFont="1" applyFill="1" applyBorder="1" applyAlignment="1">
      <alignment horizontal="left" wrapText="1"/>
    </xf>
    <xf numFmtId="0" fontId="27" fillId="0" borderId="0" xfId="180" applyFont="1" applyFill="1" applyBorder="1" applyAlignment="1">
      <alignment horizontal="left" wrapText="1"/>
    </xf>
    <xf numFmtId="0" fontId="27" fillId="0" borderId="19" xfId="180" applyFont="1" applyFill="1" applyBorder="1" applyAlignment="1">
      <alignment horizontal="left" wrapText="1"/>
    </xf>
    <xf numFmtId="0" fontId="27" fillId="0" borderId="17" xfId="180" applyFont="1" applyFill="1" applyBorder="1" applyAlignment="1">
      <alignment horizontal="left" wrapText="1"/>
    </xf>
    <xf numFmtId="0" fontId="27" fillId="0" borderId="21" xfId="180" applyFont="1" applyFill="1" applyBorder="1" applyAlignment="1">
      <alignment horizontal="left" wrapText="1"/>
    </xf>
    <xf numFmtId="0" fontId="27" fillId="0" borderId="23" xfId="180" applyFont="1" applyFill="1" applyBorder="1" applyAlignment="1">
      <alignment horizontal="left" wrapText="1"/>
    </xf>
    <xf numFmtId="0" fontId="25" fillId="0" borderId="31" xfId="180" applyFont="1" applyFill="1" applyBorder="1" applyAlignment="1">
      <alignment wrapText="1"/>
    </xf>
    <xf numFmtId="0" fontId="25" fillId="0" borderId="24" xfId="0" applyFont="1" applyBorder="1" applyAlignment="1">
      <alignment wrapText="1"/>
    </xf>
    <xf numFmtId="0" fontId="25" fillId="0" borderId="25" xfId="0" applyFont="1" applyBorder="1" applyAlignment="1">
      <alignment wrapText="1"/>
    </xf>
    <xf numFmtId="0" fontId="25" fillId="0" borderId="16" xfId="0" applyFont="1" applyBorder="1" applyAlignment="1">
      <alignment wrapText="1"/>
    </xf>
    <xf numFmtId="0" fontId="25" fillId="0" borderId="0" xfId="0" applyFont="1" applyAlignment="1">
      <alignment wrapText="1"/>
    </xf>
    <xf numFmtId="0" fontId="25" fillId="0" borderId="19" xfId="0" applyFont="1" applyBorder="1" applyAlignment="1">
      <alignment wrapText="1"/>
    </xf>
    <xf numFmtId="0" fontId="25" fillId="0" borderId="16" xfId="180" applyFont="1" applyFill="1" applyBorder="1" applyAlignment="1">
      <alignment horizontal="left" wrapText="1"/>
    </xf>
    <xf numFmtId="0" fontId="25" fillId="0" borderId="0" xfId="180" applyFont="1" applyFill="1" applyBorder="1" applyAlignment="1">
      <alignment horizontal="left" wrapText="1"/>
    </xf>
    <xf numFmtId="0" fontId="25" fillId="0" borderId="19" xfId="180" applyFont="1" applyFill="1" applyBorder="1" applyAlignment="1">
      <alignment horizontal="left" wrapText="1"/>
    </xf>
    <xf numFmtId="0" fontId="25" fillId="0" borderId="17" xfId="0" applyFont="1" applyBorder="1" applyAlignment="1">
      <alignment wrapText="1"/>
    </xf>
    <xf numFmtId="0" fontId="25" fillId="0" borderId="21" xfId="0" applyFont="1" applyBorder="1" applyAlignment="1">
      <alignment wrapText="1"/>
    </xf>
    <xf numFmtId="0" fontId="25" fillId="0" borderId="23" xfId="0" applyFont="1" applyBorder="1" applyAlignment="1">
      <alignment wrapText="1"/>
    </xf>
    <xf numFmtId="0" fontId="25" fillId="0" borderId="17" xfId="0" applyFont="1" applyBorder="1" applyAlignment="1">
      <alignment horizontal="left" wrapText="1"/>
    </xf>
    <xf numFmtId="0" fontId="25" fillId="0" borderId="21" xfId="0" applyFont="1" applyBorder="1" applyAlignment="1">
      <alignment horizontal="left" wrapText="1"/>
    </xf>
    <xf numFmtId="0" fontId="25" fillId="0" borderId="23" xfId="0" applyFont="1" applyBorder="1" applyAlignment="1">
      <alignment horizontal="left" wrapText="1"/>
    </xf>
    <xf numFmtId="0" fontId="25" fillId="0" borderId="0" xfId="0" applyFont="1" applyBorder="1" applyAlignment="1"/>
    <xf numFmtId="0" fontId="25" fillId="0" borderId="24" xfId="0" applyFont="1" applyFill="1" applyBorder="1" applyAlignment="1">
      <alignment horizontal="left" wrapText="1"/>
    </xf>
    <xf numFmtId="0" fontId="25" fillId="0" borderId="25" xfId="0" applyFont="1" applyFill="1" applyBorder="1" applyAlignment="1">
      <alignment horizontal="left" wrapText="1"/>
    </xf>
    <xf numFmtId="0" fontId="25" fillId="0" borderId="16" xfId="0" applyFont="1" applyFill="1" applyBorder="1" applyAlignment="1">
      <alignment horizontal="left" wrapText="1"/>
    </xf>
    <xf numFmtId="0" fontId="25" fillId="0" borderId="0" xfId="0" applyFont="1" applyFill="1" applyAlignment="1">
      <alignment horizontal="left" wrapText="1"/>
    </xf>
    <xf numFmtId="0" fontId="25" fillId="0" borderId="19" xfId="0" applyFont="1" applyFill="1" applyBorder="1" applyAlignment="1">
      <alignment horizontal="left" wrapText="1"/>
    </xf>
    <xf numFmtId="0" fontId="25" fillId="0" borderId="17" xfId="0" applyFont="1" applyFill="1" applyBorder="1" applyAlignment="1">
      <alignment horizontal="left" wrapText="1"/>
    </xf>
    <xf numFmtId="0" fontId="25" fillId="0" borderId="21" xfId="0" applyFont="1" applyFill="1" applyBorder="1" applyAlignment="1">
      <alignment horizontal="left" wrapText="1"/>
    </xf>
    <xf numFmtId="0" fontId="25" fillId="0" borderId="23" xfId="0" applyFont="1" applyFill="1" applyBorder="1" applyAlignment="1">
      <alignment horizontal="left" wrapText="1"/>
    </xf>
    <xf numFmtId="0" fontId="25" fillId="0" borderId="7" xfId="180" applyFont="1" applyFill="1" applyBorder="1" applyAlignment="1">
      <alignment horizontal="left" wrapText="1"/>
    </xf>
    <xf numFmtId="0" fontId="27" fillId="0" borderId="31" xfId="180" applyFont="1" applyFill="1" applyBorder="1" applyAlignment="1">
      <alignment wrapText="1"/>
    </xf>
    <xf numFmtId="0" fontId="27" fillId="0" borderId="24" xfId="180" applyFont="1" applyFill="1" applyBorder="1" applyAlignment="1">
      <alignment wrapText="1"/>
    </xf>
    <xf numFmtId="0" fontId="27" fillId="0" borderId="25" xfId="180" applyFont="1" applyFill="1" applyBorder="1" applyAlignment="1">
      <alignment wrapText="1"/>
    </xf>
    <xf numFmtId="0" fontId="27" fillId="0" borderId="16" xfId="180" applyFont="1" applyFill="1" applyBorder="1" applyAlignment="1">
      <alignment wrapText="1"/>
    </xf>
    <xf numFmtId="0" fontId="27" fillId="0" borderId="0" xfId="180" applyFont="1" applyFill="1" applyBorder="1" applyAlignment="1">
      <alignment wrapText="1"/>
    </xf>
    <xf numFmtId="0" fontId="27" fillId="0" borderId="19" xfId="180" applyFont="1" applyFill="1" applyBorder="1" applyAlignment="1">
      <alignment wrapText="1"/>
    </xf>
    <xf numFmtId="0" fontId="27" fillId="0" borderId="17" xfId="180" applyFont="1" applyFill="1" applyBorder="1" applyAlignment="1">
      <alignment wrapText="1"/>
    </xf>
    <xf numFmtId="0" fontId="27" fillId="0" borderId="21" xfId="180" applyFont="1" applyFill="1" applyBorder="1" applyAlignment="1">
      <alignment wrapText="1"/>
    </xf>
    <xf numFmtId="0" fontId="27" fillId="0" borderId="23" xfId="180" applyFont="1" applyFill="1" applyBorder="1" applyAlignment="1">
      <alignment wrapText="1"/>
    </xf>
    <xf numFmtId="0" fontId="25" fillId="0" borderId="24" xfId="180" applyFont="1" applyFill="1" applyBorder="1" applyAlignment="1">
      <alignment wrapText="1"/>
    </xf>
    <xf numFmtId="0" fontId="25" fillId="0" borderId="0" xfId="180" applyFont="1" applyFill="1" applyBorder="1" applyAlignment="1">
      <alignment wrapText="1"/>
    </xf>
    <xf numFmtId="0" fontId="25" fillId="0" borderId="0" xfId="0" applyFont="1" applyBorder="1" applyAlignment="1">
      <alignment wrapText="1"/>
    </xf>
    <xf numFmtId="0" fontId="25" fillId="0" borderId="11" xfId="180" applyFont="1" applyFill="1" applyBorder="1" applyAlignment="1">
      <alignment horizontal="left" wrapText="1"/>
    </xf>
    <xf numFmtId="0" fontId="25" fillId="0" borderId="12" xfId="180" applyFont="1" applyFill="1" applyBorder="1" applyAlignment="1">
      <alignment horizontal="left" wrapText="1"/>
    </xf>
    <xf numFmtId="0" fontId="25" fillId="0" borderId="13" xfId="180" applyFont="1" applyFill="1" applyBorder="1" applyAlignment="1">
      <alignment horizontal="left" wrapText="1"/>
    </xf>
    <xf numFmtId="0" fontId="25" fillId="0" borderId="11" xfId="620" applyFont="1" applyBorder="1" applyAlignment="1">
      <alignment wrapText="1"/>
    </xf>
    <xf numFmtId="0" fontId="25" fillId="0" borderId="12" xfId="620" applyFont="1" applyBorder="1" applyAlignment="1">
      <alignment wrapText="1"/>
    </xf>
    <xf numFmtId="0" fontId="25" fillId="0" borderId="13" xfId="620" applyFont="1" applyBorder="1" applyAlignment="1">
      <alignment wrapText="1"/>
    </xf>
    <xf numFmtId="0" fontId="25" fillId="0" borderId="11" xfId="179" applyFont="1" applyBorder="1" applyAlignment="1" applyProtection="1">
      <alignment horizontal="left" wrapText="1"/>
      <protection locked="0"/>
    </xf>
    <xf numFmtId="0" fontId="25" fillId="0" borderId="12" xfId="0" applyFont="1" applyBorder="1" applyAlignment="1">
      <alignment wrapText="1"/>
    </xf>
    <xf numFmtId="0" fontId="25" fillId="0" borderId="13" xfId="0" applyFont="1" applyBorder="1" applyAlignment="1">
      <alignment wrapText="1"/>
    </xf>
    <xf numFmtId="0" fontId="25" fillId="0" borderId="7" xfId="0" applyFont="1" applyBorder="1" applyAlignment="1">
      <alignment horizontal="left" wrapText="1"/>
    </xf>
    <xf numFmtId="0" fontId="25" fillId="0" borderId="31" xfId="0" applyFont="1" applyBorder="1" applyAlignment="1">
      <alignment wrapText="1"/>
    </xf>
    <xf numFmtId="166" fontId="27" fillId="0" borderId="11" xfId="180" applyNumberFormat="1" applyFont="1" applyFill="1" applyBorder="1" applyAlignment="1">
      <alignment horizontal="left" wrapText="1"/>
    </xf>
    <xf numFmtId="166" fontId="27" fillId="0" borderId="12" xfId="180" applyNumberFormat="1" applyFont="1" applyFill="1" applyBorder="1" applyAlignment="1">
      <alignment horizontal="left" wrapText="1"/>
    </xf>
    <xf numFmtId="166" fontId="27" fillId="0" borderId="13" xfId="180" applyNumberFormat="1" applyFont="1" applyFill="1" applyBorder="1" applyAlignment="1">
      <alignment horizontal="left" wrapText="1"/>
    </xf>
    <xf numFmtId="0" fontId="27" fillId="0" borderId="11" xfId="180" applyFont="1" applyFill="1" applyBorder="1" applyAlignment="1">
      <alignment horizontal="left"/>
    </xf>
    <xf numFmtId="0" fontId="27" fillId="0" borderId="12" xfId="180" applyFont="1" applyFill="1" applyBorder="1" applyAlignment="1">
      <alignment horizontal="left"/>
    </xf>
    <xf numFmtId="0" fontId="27" fillId="0" borderId="13" xfId="180" applyFont="1" applyFill="1" applyBorder="1" applyAlignment="1">
      <alignment horizontal="left"/>
    </xf>
    <xf numFmtId="0" fontId="33" fillId="4" borderId="31" xfId="0" applyFont="1" applyFill="1" applyBorder="1" applyAlignment="1">
      <alignment horizontal="left" wrapText="1"/>
    </xf>
    <xf numFmtId="0" fontId="33" fillId="4" borderId="24" xfId="0" applyFont="1" applyFill="1" applyBorder="1" applyAlignment="1">
      <alignment horizontal="left" wrapText="1"/>
    </xf>
    <xf numFmtId="0" fontId="33" fillId="4" borderId="25" xfId="0" applyFont="1" applyFill="1" applyBorder="1" applyAlignment="1">
      <alignment horizontal="left" wrapText="1"/>
    </xf>
    <xf numFmtId="0" fontId="27" fillId="0" borderId="7" xfId="180" applyFont="1" applyFill="1" applyBorder="1" applyAlignment="1">
      <alignment horizontal="left"/>
    </xf>
    <xf numFmtId="0" fontId="33" fillId="4" borderId="32" xfId="180" applyFont="1" applyFill="1" applyBorder="1" applyAlignment="1">
      <alignment horizontal="left" wrapText="1"/>
    </xf>
    <xf numFmtId="0" fontId="25" fillId="0" borderId="11" xfId="626" applyFont="1" applyBorder="1" applyAlignment="1">
      <alignment wrapText="1"/>
    </xf>
    <xf numFmtId="0" fontId="25" fillId="0" borderId="12" xfId="626" applyFont="1" applyBorder="1" applyAlignment="1">
      <alignment wrapText="1"/>
    </xf>
    <xf numFmtId="0" fontId="25" fillId="0" borderId="13" xfId="626" applyFont="1" applyBorder="1" applyAlignment="1">
      <alignment wrapText="1"/>
    </xf>
    <xf numFmtId="0" fontId="33" fillId="4" borderId="11" xfId="179" applyFont="1" applyFill="1" applyBorder="1" applyAlignment="1" applyProtection="1">
      <alignment horizontal="left"/>
      <protection locked="0"/>
    </xf>
    <xf numFmtId="0" fontId="33" fillId="4" borderId="12" xfId="179" applyFont="1" applyFill="1" applyBorder="1" applyAlignment="1" applyProtection="1">
      <alignment horizontal="left"/>
      <protection locked="0"/>
    </xf>
    <xf numFmtId="0" fontId="33" fillId="4" borderId="13" xfId="179" applyFont="1" applyFill="1" applyBorder="1" applyAlignment="1" applyProtection="1">
      <alignment horizontal="left"/>
      <protection locked="0"/>
    </xf>
    <xf numFmtId="0" fontId="32" fillId="2" borderId="37" xfId="0" applyFont="1" applyFill="1" applyBorder="1" applyAlignment="1">
      <alignment horizontal="left"/>
    </xf>
    <xf numFmtId="0" fontId="32" fillId="2" borderId="32" xfId="0" applyFont="1" applyFill="1" applyBorder="1" applyAlignment="1">
      <alignment horizontal="left"/>
    </xf>
    <xf numFmtId="0" fontId="32" fillId="2" borderId="38" xfId="0" applyFont="1" applyFill="1" applyBorder="1" applyAlignment="1">
      <alignment horizontal="left"/>
    </xf>
    <xf numFmtId="0" fontId="33" fillId="4" borderId="7" xfId="179" applyFont="1" applyFill="1" applyBorder="1" applyAlignment="1" applyProtection="1">
      <alignment horizontal="left"/>
      <protection locked="0"/>
    </xf>
    <xf numFmtId="0" fontId="33" fillId="4" borderId="11" xfId="180" applyFont="1" applyFill="1" applyBorder="1" applyAlignment="1">
      <alignment horizontal="left"/>
    </xf>
    <xf numFmtId="0" fontId="33" fillId="4" borderId="12" xfId="180" applyFont="1" applyFill="1" applyBorder="1" applyAlignment="1">
      <alignment horizontal="left"/>
    </xf>
    <xf numFmtId="0" fontId="33" fillId="4" borderId="13" xfId="180" applyFont="1" applyFill="1" applyBorder="1" applyAlignment="1">
      <alignment horizontal="left"/>
    </xf>
    <xf numFmtId="0" fontId="25" fillId="0" borderId="11" xfId="0" applyFont="1" applyBorder="1" applyAlignment="1">
      <alignment wrapText="1"/>
    </xf>
    <xf numFmtId="0" fontId="25" fillId="0" borderId="11" xfId="416" applyFont="1" applyBorder="1" applyAlignment="1">
      <alignment wrapText="1"/>
    </xf>
    <xf numFmtId="0" fontId="25" fillId="0" borderId="12" xfId="416" applyFont="1" applyBorder="1" applyAlignment="1">
      <alignment wrapText="1"/>
    </xf>
    <xf numFmtId="0" fontId="25" fillId="0" borderId="13" xfId="416" applyFont="1" applyBorder="1" applyAlignment="1">
      <alignment wrapText="1"/>
    </xf>
    <xf numFmtId="0" fontId="27" fillId="0" borderId="7" xfId="180" applyFont="1" applyFill="1" applyBorder="1" applyAlignment="1">
      <alignment horizontal="left" wrapText="1"/>
    </xf>
    <xf numFmtId="0" fontId="25" fillId="0" borderId="7" xfId="0" applyFont="1" applyFill="1" applyBorder="1" applyAlignment="1">
      <alignment horizontal="left" wrapText="1"/>
    </xf>
    <xf numFmtId="0" fontId="39" fillId="0" borderId="11" xfId="0" applyFont="1" applyFill="1" applyBorder="1" applyAlignment="1"/>
    <xf numFmtId="0" fontId="39" fillId="0" borderId="12" xfId="0" applyFont="1" applyFill="1" applyBorder="1" applyAlignment="1"/>
    <xf numFmtId="0" fontId="39" fillId="0" borderId="13" xfId="0" applyFont="1" applyFill="1" applyBorder="1" applyAlignment="1"/>
    <xf numFmtId="0" fontId="30" fillId="0" borderId="2" xfId="180" applyFont="1" applyFill="1" applyBorder="1" applyAlignment="1">
      <alignment horizontal="center"/>
    </xf>
    <xf numFmtId="166" fontId="27" fillId="0" borderId="7" xfId="180" applyNumberFormat="1" applyFont="1" applyFill="1" applyBorder="1" applyAlignment="1">
      <alignment horizontal="left" wrapText="1"/>
    </xf>
    <xf numFmtId="0" fontId="25" fillId="0" borderId="31" xfId="0" applyFont="1" applyBorder="1" applyAlignment="1">
      <alignment horizontal="left"/>
    </xf>
    <xf numFmtId="0" fontId="25" fillId="0" borderId="24" xfId="0" applyFont="1" applyBorder="1" applyAlignment="1">
      <alignment horizontal="left"/>
    </xf>
    <xf numFmtId="0" fontId="25" fillId="0" borderId="25" xfId="0" applyFont="1" applyBorder="1" applyAlignment="1">
      <alignment horizontal="left"/>
    </xf>
    <xf numFmtId="0" fontId="25" fillId="0" borderId="16" xfId="0" applyFont="1" applyBorder="1" applyAlignment="1">
      <alignment horizontal="left"/>
    </xf>
    <xf numFmtId="0" fontId="25" fillId="0" borderId="0" xfId="0" applyFont="1" applyAlignment="1">
      <alignment horizontal="left"/>
    </xf>
    <xf numFmtId="0" fontId="25" fillId="0" borderId="19" xfId="0" applyFont="1" applyBorder="1" applyAlignment="1">
      <alignment horizontal="left"/>
    </xf>
    <xf numFmtId="0" fontId="25" fillId="0" borderId="17" xfId="0" applyFont="1" applyBorder="1" applyAlignment="1">
      <alignment horizontal="left"/>
    </xf>
    <xf numFmtId="0" fontId="25" fillId="0" borderId="21" xfId="0" applyFont="1" applyBorder="1" applyAlignment="1">
      <alignment horizontal="left"/>
    </xf>
    <xf numFmtId="0" fontId="25" fillId="0" borderId="23" xfId="0" applyFont="1" applyBorder="1" applyAlignment="1">
      <alignment horizontal="left"/>
    </xf>
    <xf numFmtId="0" fontId="25" fillId="0" borderId="24" xfId="180" applyFont="1" applyFill="1" applyBorder="1" applyAlignment="1">
      <alignment horizontal="left" wrapText="1"/>
    </xf>
    <xf numFmtId="0" fontId="25" fillId="0" borderId="25" xfId="180" applyFont="1" applyFill="1" applyBorder="1" applyAlignment="1">
      <alignment horizontal="left" wrapText="1"/>
    </xf>
    <xf numFmtId="0" fontId="32" fillId="2" borderId="2" xfId="0" applyFont="1" applyFill="1" applyBorder="1" applyAlignment="1">
      <alignment horizontal="center"/>
    </xf>
    <xf numFmtId="0" fontId="32" fillId="2" borderId="0" xfId="0" applyFont="1" applyFill="1" applyBorder="1" applyAlignment="1">
      <alignment horizontal="center"/>
    </xf>
    <xf numFmtId="0" fontId="25" fillId="0" borderId="31" xfId="0" applyFont="1" applyBorder="1" applyAlignment="1">
      <alignment horizontal="left" wrapText="1"/>
    </xf>
    <xf numFmtId="0" fontId="36" fillId="2" borderId="0" xfId="180" applyFont="1" applyFill="1" applyBorder="1" applyAlignment="1">
      <alignment horizontal="left" wrapText="1"/>
    </xf>
    <xf numFmtId="0" fontId="25" fillId="0" borderId="17" xfId="179" applyFont="1" applyBorder="1" applyAlignment="1" applyProtection="1">
      <alignment horizontal="left" wrapText="1"/>
      <protection locked="0"/>
    </xf>
    <xf numFmtId="0" fontId="27" fillId="0" borderId="17" xfId="180" applyFont="1" applyFill="1" applyBorder="1" applyAlignment="1">
      <alignment horizontal="left"/>
    </xf>
    <xf numFmtId="0" fontId="27" fillId="0" borderId="21" xfId="180" applyFont="1" applyFill="1" applyBorder="1" applyAlignment="1">
      <alignment horizontal="left"/>
    </xf>
    <xf numFmtId="0" fontId="27" fillId="0" borderId="23" xfId="180" applyFont="1" applyFill="1" applyBorder="1" applyAlignment="1">
      <alignment horizontal="left"/>
    </xf>
    <xf numFmtId="166" fontId="27" fillId="0" borderId="11" xfId="180" applyNumberFormat="1" applyFont="1" applyFill="1" applyBorder="1" applyAlignment="1">
      <alignment horizontal="left"/>
    </xf>
    <xf numFmtId="166" fontId="27" fillId="0" borderId="12" xfId="180" applyNumberFormat="1" applyFont="1" applyFill="1" applyBorder="1" applyAlignment="1">
      <alignment horizontal="left"/>
    </xf>
    <xf numFmtId="166" fontId="27" fillId="0" borderId="40" xfId="180" applyNumberFormat="1" applyFont="1" applyFill="1" applyBorder="1" applyAlignment="1">
      <alignment horizontal="left"/>
    </xf>
    <xf numFmtId="166" fontId="27" fillId="0" borderId="7" xfId="180" applyNumberFormat="1" applyFont="1" applyFill="1" applyBorder="1" applyAlignment="1">
      <alignment horizontal="left"/>
    </xf>
    <xf numFmtId="0" fontId="25" fillId="0" borderId="11" xfId="180" applyFont="1" applyFill="1" applyBorder="1" applyAlignment="1">
      <alignment horizontal="left"/>
    </xf>
    <xf numFmtId="0" fontId="25" fillId="0" borderId="12" xfId="180" applyFont="1" applyFill="1" applyBorder="1" applyAlignment="1">
      <alignment horizontal="left"/>
    </xf>
    <xf numFmtId="0" fontId="25" fillId="0" borderId="13" xfId="180" applyFont="1" applyFill="1" applyBorder="1" applyAlignment="1">
      <alignment horizontal="left"/>
    </xf>
    <xf numFmtId="49" fontId="25" fillId="0" borderId="16" xfId="179" applyNumberFormat="1" applyFont="1" applyFill="1" applyBorder="1" applyAlignment="1" applyProtection="1">
      <alignment horizontal="left" wrapText="1"/>
      <protection locked="0"/>
    </xf>
    <xf numFmtId="49" fontId="25" fillId="0" borderId="0" xfId="179" applyNumberFormat="1" applyFont="1" applyFill="1" applyBorder="1" applyAlignment="1" applyProtection="1">
      <alignment horizontal="left" wrapText="1"/>
      <protection locked="0"/>
    </xf>
    <xf numFmtId="49" fontId="25" fillId="0" borderId="19" xfId="179" applyNumberFormat="1" applyFont="1" applyFill="1" applyBorder="1" applyAlignment="1" applyProtection="1">
      <alignment horizontal="left" wrapText="1"/>
      <protection locked="0"/>
    </xf>
    <xf numFmtId="49" fontId="25" fillId="0" borderId="17" xfId="179" applyNumberFormat="1" applyFont="1" applyFill="1" applyBorder="1" applyAlignment="1" applyProtection="1">
      <alignment horizontal="left" wrapText="1"/>
      <protection locked="0"/>
    </xf>
    <xf numFmtId="49" fontId="25" fillId="0" borderId="21" xfId="179" applyNumberFormat="1" applyFont="1" applyFill="1" applyBorder="1" applyAlignment="1" applyProtection="1">
      <alignment horizontal="left" wrapText="1"/>
      <protection locked="0"/>
    </xf>
    <xf numFmtId="49" fontId="25" fillId="0" borderId="23" xfId="179" applyNumberFormat="1" applyFont="1" applyFill="1" applyBorder="1" applyAlignment="1" applyProtection="1">
      <alignment horizontal="left" wrapText="1"/>
      <protection locked="0"/>
    </xf>
    <xf numFmtId="0" fontId="39" fillId="0" borderId="11" xfId="0" applyFont="1" applyBorder="1" applyAlignment="1">
      <alignment horizontal="left"/>
    </xf>
    <xf numFmtId="0" fontId="39" fillId="0" borderId="12" xfId="0" applyFont="1" applyBorder="1" applyAlignment="1">
      <alignment horizontal="left"/>
    </xf>
    <xf numFmtId="0" fontId="39" fillId="0" borderId="13" xfId="0" applyFont="1" applyBorder="1" applyAlignment="1">
      <alignment horizontal="left"/>
    </xf>
    <xf numFmtId="0" fontId="25" fillId="0" borderId="0" xfId="0" applyFont="1" applyBorder="1" applyAlignment="1">
      <alignment horizontal="left"/>
    </xf>
    <xf numFmtId="0" fontId="25" fillId="0" borderId="41" xfId="0" applyFont="1" applyBorder="1" applyAlignment="1">
      <alignment horizontal="left" wrapText="1"/>
    </xf>
    <xf numFmtId="0" fontId="25" fillId="0" borderId="5" xfId="0" applyFont="1" applyBorder="1" applyAlignment="1">
      <alignment horizontal="left" wrapText="1"/>
    </xf>
    <xf numFmtId="0" fontId="25" fillId="0" borderId="22" xfId="0" applyFont="1" applyBorder="1" applyAlignment="1">
      <alignment horizontal="left" wrapText="1"/>
    </xf>
    <xf numFmtId="49" fontId="25" fillId="0" borderId="31" xfId="0" applyNumberFormat="1" applyFont="1" applyFill="1" applyBorder="1" applyAlignment="1" applyProtection="1">
      <alignment horizontal="left" wrapText="1"/>
      <protection locked="0"/>
    </xf>
    <xf numFmtId="49" fontId="25" fillId="0" borderId="24" xfId="0" applyNumberFormat="1" applyFont="1" applyFill="1" applyBorder="1" applyAlignment="1" applyProtection="1">
      <alignment horizontal="left" wrapText="1"/>
      <protection locked="0"/>
    </xf>
    <xf numFmtId="49" fontId="25" fillId="0" borderId="41" xfId="0" applyNumberFormat="1" applyFont="1" applyFill="1" applyBorder="1" applyAlignment="1" applyProtection="1">
      <alignment horizontal="left" wrapText="1"/>
      <protection locked="0"/>
    </xf>
    <xf numFmtId="49" fontId="25" fillId="0" borderId="16" xfId="0" applyNumberFormat="1" applyFont="1" applyFill="1" applyBorder="1" applyAlignment="1" applyProtection="1">
      <alignment horizontal="left" wrapText="1"/>
      <protection locked="0"/>
    </xf>
    <xf numFmtId="49" fontId="25" fillId="0" borderId="0" xfId="0" applyNumberFormat="1" applyFont="1" applyFill="1" applyBorder="1" applyAlignment="1" applyProtection="1">
      <alignment horizontal="left" wrapText="1"/>
      <protection locked="0"/>
    </xf>
    <xf numFmtId="49" fontId="25" fillId="0" borderId="5" xfId="0" applyNumberFormat="1" applyFont="1" applyFill="1" applyBorder="1" applyAlignment="1" applyProtection="1">
      <alignment horizontal="left" wrapText="1"/>
      <protection locked="0"/>
    </xf>
    <xf numFmtId="49" fontId="25" fillId="0" borderId="17" xfId="0" applyNumberFormat="1" applyFont="1" applyFill="1" applyBorder="1" applyAlignment="1" applyProtection="1">
      <alignment horizontal="left" wrapText="1"/>
      <protection locked="0"/>
    </xf>
    <xf numFmtId="49" fontId="25" fillId="0" borderId="21" xfId="0" applyNumberFormat="1" applyFont="1" applyFill="1" applyBorder="1" applyAlignment="1" applyProtection="1">
      <alignment horizontal="left" wrapText="1"/>
      <protection locked="0"/>
    </xf>
    <xf numFmtId="49" fontId="25" fillId="0" borderId="22" xfId="0" applyNumberFormat="1" applyFont="1" applyFill="1" applyBorder="1" applyAlignment="1" applyProtection="1">
      <alignment horizontal="left" wrapText="1"/>
      <protection locked="0"/>
    </xf>
    <xf numFmtId="49" fontId="25" fillId="0" borderId="31" xfId="0" applyNumberFormat="1" applyFont="1" applyFill="1" applyBorder="1" applyAlignment="1" applyProtection="1">
      <alignment horizontal="left"/>
      <protection locked="0"/>
    </xf>
    <xf numFmtId="49" fontId="25" fillId="0" borderId="24" xfId="0" applyNumberFormat="1" applyFont="1" applyFill="1" applyBorder="1" applyAlignment="1" applyProtection="1">
      <alignment horizontal="left"/>
      <protection locked="0"/>
    </xf>
    <xf numFmtId="49" fontId="25" fillId="0" borderId="41" xfId="0" applyNumberFormat="1" applyFont="1" applyFill="1" applyBorder="1" applyAlignment="1" applyProtection="1">
      <alignment horizontal="left"/>
      <protection locked="0"/>
    </xf>
    <xf numFmtId="49" fontId="25" fillId="0" borderId="16" xfId="0" applyNumberFormat="1" applyFont="1" applyFill="1" applyBorder="1" applyAlignment="1" applyProtection="1">
      <alignment horizontal="left"/>
      <protection locked="0"/>
    </xf>
    <xf numFmtId="49" fontId="25" fillId="0" borderId="0" xfId="0" applyNumberFormat="1" applyFont="1" applyFill="1" applyBorder="1" applyAlignment="1" applyProtection="1">
      <alignment horizontal="left"/>
      <protection locked="0"/>
    </xf>
    <xf numFmtId="49" fontId="25" fillId="0" borderId="5" xfId="0" applyNumberFormat="1" applyFont="1" applyFill="1" applyBorder="1" applyAlignment="1" applyProtection="1">
      <alignment horizontal="left"/>
      <protection locked="0"/>
    </xf>
    <xf numFmtId="49" fontId="25" fillId="0" borderId="17" xfId="0" applyNumberFormat="1" applyFont="1" applyFill="1" applyBorder="1" applyAlignment="1" applyProtection="1">
      <alignment horizontal="left"/>
      <protection locked="0"/>
    </xf>
    <xf numFmtId="49" fontId="25" fillId="0" borderId="21" xfId="0" applyNumberFormat="1" applyFont="1" applyFill="1" applyBorder="1" applyAlignment="1" applyProtection="1">
      <alignment horizontal="left"/>
      <protection locked="0"/>
    </xf>
    <xf numFmtId="49" fontId="25" fillId="0" borderId="22" xfId="0" applyNumberFormat="1" applyFont="1" applyFill="1" applyBorder="1" applyAlignment="1" applyProtection="1">
      <alignment horizontal="left"/>
      <protection locked="0"/>
    </xf>
    <xf numFmtId="0" fontId="27" fillId="0" borderId="11" xfId="178" applyFont="1" applyFill="1" applyBorder="1" applyAlignment="1">
      <alignment horizontal="left"/>
    </xf>
    <xf numFmtId="0" fontId="27" fillId="0" borderId="12" xfId="178" applyFont="1" applyFill="1" applyBorder="1" applyAlignment="1">
      <alignment horizontal="left"/>
    </xf>
    <xf numFmtId="0" fontId="27" fillId="0" borderId="13" xfId="178" applyFont="1" applyFill="1" applyBorder="1" applyAlignment="1">
      <alignment horizontal="left"/>
    </xf>
    <xf numFmtId="0" fontId="25" fillId="0" borderId="7" xfId="180" applyFont="1" applyFill="1" applyBorder="1" applyAlignment="1">
      <alignment horizontal="left"/>
    </xf>
    <xf numFmtId="0" fontId="39" fillId="0" borderId="31" xfId="0" applyFont="1" applyFill="1" applyBorder="1" applyAlignment="1"/>
    <xf numFmtId="0" fontId="39" fillId="0" borderId="24" xfId="0" applyFont="1" applyFill="1" applyBorder="1" applyAlignment="1"/>
    <xf numFmtId="0" fontId="39" fillId="0" borderId="25" xfId="0" applyFont="1" applyFill="1" applyBorder="1" applyAlignment="1"/>
    <xf numFmtId="0" fontId="39" fillId="0" borderId="16" xfId="0" applyFont="1" applyFill="1" applyBorder="1" applyAlignment="1"/>
    <xf numFmtId="0" fontId="39" fillId="0" borderId="0" xfId="0" applyFont="1" applyFill="1" applyAlignment="1"/>
    <xf numFmtId="0" fontId="39" fillId="0" borderId="19" xfId="0" applyFont="1" applyFill="1" applyBorder="1" applyAlignment="1"/>
    <xf numFmtId="0" fontId="39" fillId="0" borderId="17" xfId="0" applyFont="1" applyFill="1" applyBorder="1" applyAlignment="1"/>
    <xf numFmtId="0" fontId="39" fillId="0" borderId="21" xfId="0" applyFont="1" applyFill="1" applyBorder="1" applyAlignment="1"/>
    <xf numFmtId="0" fontId="39" fillId="0" borderId="23" xfId="0" applyFont="1" applyFill="1" applyBorder="1" applyAlignment="1"/>
    <xf numFmtId="0" fontId="27" fillId="0" borderId="26" xfId="180" applyFont="1" applyFill="1" applyBorder="1" applyAlignment="1">
      <alignment horizontal="left" wrapText="1"/>
    </xf>
    <xf numFmtId="0" fontId="27" fillId="0" borderId="2" xfId="180" applyFont="1" applyFill="1" applyBorder="1" applyAlignment="1">
      <alignment horizontal="left" wrapText="1"/>
    </xf>
    <xf numFmtId="0" fontId="27" fillId="0" borderId="18" xfId="180" applyFont="1" applyFill="1" applyBorder="1" applyAlignment="1">
      <alignment horizontal="left" wrapText="1"/>
    </xf>
    <xf numFmtId="0" fontId="25" fillId="0" borderId="21" xfId="180" applyFont="1" applyFill="1" applyBorder="1" applyAlignment="1">
      <alignment horizontal="left" wrapText="1"/>
    </xf>
    <xf numFmtId="0" fontId="25" fillId="0" borderId="23" xfId="180" applyFont="1" applyFill="1" applyBorder="1" applyAlignment="1">
      <alignment horizontal="left" wrapText="1"/>
    </xf>
  </cellXfs>
  <cellStyles count="32951">
    <cellStyle name="??" xfId="720"/>
    <cellStyle name="?? [0]_??" xfId="721"/>
    <cellStyle name="?? 2" xfId="722"/>
    <cellStyle name="???[0]_~ME0858" xfId="723"/>
    <cellStyle name="???_~ME0858" xfId="724"/>
    <cellStyle name="??_?.????" xfId="725"/>
    <cellStyle name="]_EUARNEW5_EMF Reports - Shipments" xfId="726"/>
    <cellStyle name="]_Labour Efficiency" xfId="727"/>
    <cellStyle name="]_Labour Efficiency 2" xfId="728"/>
    <cellStyle name="_ABU" xfId="729"/>
    <cellStyle name="_APJ OL12 HC" xfId="730"/>
    <cellStyle name="_APJ OL12 HC 2" xfId="731"/>
    <cellStyle name="_FX qualified  DDR2 DIMM_SVC" xfId="732"/>
    <cellStyle name="_FX qualified  DDR2 DIMM_SVC_Goa RSL BOM_21FEB08" xfId="733"/>
    <cellStyle name="_FX qualified  DDR2 DIMM_SVC_Goa RSL BOM_28JAN08" xfId="734"/>
    <cellStyle name="_FX qualified  DDR2 DIMM_SVC_Sooners Arev v2.2 091407" xfId="735"/>
    <cellStyle name="_FX qualified  DDR2 DIMM_SVC_Sooners Arev v2.3 100507" xfId="736"/>
    <cellStyle name="_Goa Prelim v0.4 112207" xfId="737"/>
    <cellStyle name="_HH" xfId="738"/>
    <cellStyle name="_Japan" xfId="739"/>
    <cellStyle name="_LOB Input" xfId="740"/>
    <cellStyle name="_LOB Input 2" xfId="741"/>
    <cellStyle name="_Monitor - Weights Dims" xfId="742"/>
    <cellStyle name="_obdata (2)" xfId="743"/>
    <cellStyle name="_obdata (2) 2" xfId="744"/>
    <cellStyle name="_obdata (2)_ABU" xfId="745"/>
    <cellStyle name="_obdata (2)_APJ OL12 HC" xfId="746"/>
    <cellStyle name="_obdata (2)_APJ OL12 HC 2" xfId="747"/>
    <cellStyle name="_obdata (2)_HH" xfId="748"/>
    <cellStyle name="_obdata (2)_Japan" xfId="749"/>
    <cellStyle name="_obdata (2)_P&amp;L" xfId="750"/>
    <cellStyle name="_obdata (2)_P&amp;L 2" xfId="751"/>
    <cellStyle name="_P&amp;L" xfId="752"/>
    <cellStyle name="_P&amp;L 2" xfId="753"/>
    <cellStyle name="_Pres_OL_Seg_HSB" xfId="754"/>
    <cellStyle name="_Retail Packaging Part Number Matrix 5.19.08" xfId="755"/>
    <cellStyle name="_Sooners Configuration - 28 Jun06 Rev09_Planning Phase Exit" xfId="756"/>
    <cellStyle name="’Ê‰Ý [0.00]_Cover" xfId="757"/>
    <cellStyle name="’Ê‰Ý_Cover" xfId="758"/>
    <cellStyle name="¤@¯ë_pldt" xfId="759"/>
    <cellStyle name="¤d¤A|i[0]_RESULTS" xfId="760"/>
    <cellStyle name="¤d¤A|i_RESULTS" xfId="761"/>
    <cellStyle name="=C:\WINDOWS\SYSTEM32\COMMAND.COM" xfId="762"/>
    <cellStyle name="=C:\WINDOWS\SYSTEM32\COMMAND.COM 2" xfId="763"/>
    <cellStyle name="=C:\WINDOWS\SYSTEM32\COMMAND.COM 2 2" xfId="764"/>
    <cellStyle name="=C:\WINDOWS\SYSTEM32\COMMAND.COM 3" xfId="765"/>
    <cellStyle name="•W_Cover" xfId="766"/>
    <cellStyle name="W_margin.act.fcst.detail" xfId="767"/>
    <cellStyle name="0,0_x000d__x000a_NA_x000d__x000a_" xfId="1"/>
    <cellStyle name="0,0_x000d__x000a_NA_x000d__x000a_ 10" xfId="2"/>
    <cellStyle name="0,0_x000d__x000a_NA_x000d__x000a_ 100" xfId="326"/>
    <cellStyle name="0,0_x000d__x000a_NA_x000d__x000a_ 101" xfId="327"/>
    <cellStyle name="0,0_x000d__x000a_NA_x000d__x000a_ 102" xfId="328"/>
    <cellStyle name="0,0_x000d__x000a_NA_x000d__x000a_ 103" xfId="329"/>
    <cellStyle name="0,0_x000d__x000a_NA_x000d__x000a_ 104" xfId="330"/>
    <cellStyle name="0,0_x000d__x000a_NA_x000d__x000a_ 105" xfId="331"/>
    <cellStyle name="0,0_x000d__x000a_NA_x000d__x000a_ 106" xfId="332"/>
    <cellStyle name="0,0_x000d__x000a_NA_x000d__x000a_ 107" xfId="333"/>
    <cellStyle name="0,0_x000d__x000a_NA_x000d__x000a_ 108" xfId="334"/>
    <cellStyle name="0,0_x000d__x000a_NA_x000d__x000a_ 109" xfId="337"/>
    <cellStyle name="0,0_x000d__x000a_NA_x000d__x000a_ 11" xfId="3"/>
    <cellStyle name="0,0_x000d__x000a_NA_x000d__x000a_ 110" xfId="465"/>
    <cellStyle name="0,0_x000d__x000a_NA_x000d__x000a_ 111" xfId="354"/>
    <cellStyle name="0,0_x000d__x000a_NA_x000d__x000a_ 112" xfId="441"/>
    <cellStyle name="0,0_x000d__x000a_NA_x000d__x000a_ 113" xfId="378"/>
    <cellStyle name="0,0_x000d__x000a_NA_x000d__x000a_ 114" xfId="421"/>
    <cellStyle name="0,0_x000d__x000a_NA_x000d__x000a_ 115" xfId="389"/>
    <cellStyle name="0,0_x000d__x000a_NA_x000d__x000a_ 116" xfId="414"/>
    <cellStyle name="0,0_x000d__x000a_NA_x000d__x000a_ 117" xfId="396"/>
    <cellStyle name="0,0_x000d__x000a_NA_x000d__x000a_ 118" xfId="504"/>
    <cellStyle name="0,0_x000d__x000a_NA_x000d__x000a_ 119" xfId="487"/>
    <cellStyle name="0,0_x000d__x000a_NA_x000d__x000a_ 12" xfId="4"/>
    <cellStyle name="0,0_x000d__x000a_NA_x000d__x000a_ 120" xfId="507"/>
    <cellStyle name="0,0_x000d__x000a_NA_x000d__x000a_ 121" xfId="477"/>
    <cellStyle name="0,0_x000d__x000a_NA_x000d__x000a_ 122" xfId="559"/>
    <cellStyle name="0,0_x000d__x000a_NA_x000d__x000a_ 123" xfId="545"/>
    <cellStyle name="0,0_x000d__x000a_NA_x000d__x000a_ 124" xfId="476"/>
    <cellStyle name="0,0_x000d__x000a_NA_x000d__x000a_ 125" xfId="356"/>
    <cellStyle name="0,0_x000d__x000a_NA_x000d__x000a_ 126" xfId="527"/>
    <cellStyle name="0,0_x000d__x000a_NA_x000d__x000a_ 127" xfId="341"/>
    <cellStyle name="0,0_x000d__x000a_NA_x000d__x000a_ 128" xfId="412"/>
    <cellStyle name="0,0_x000d__x000a_NA_x000d__x000a_ 129" xfId="649"/>
    <cellStyle name="0,0_x000d__x000a_NA_x000d__x000a_ 13" xfId="5"/>
    <cellStyle name="0,0_x000d__x000a_NA_x000d__x000a_ 130" xfId="452"/>
    <cellStyle name="0,0_x000d__x000a_NA_x000d__x000a_ 131" xfId="615"/>
    <cellStyle name="0,0_x000d__x000a_NA_x000d__x000a_ 14" xfId="6"/>
    <cellStyle name="0,0_x000d__x000a_NA_x000d__x000a_ 15" xfId="7"/>
    <cellStyle name="0,0_x000d__x000a_NA_x000d__x000a_ 16" xfId="8"/>
    <cellStyle name="0,0_x000d__x000a_NA_x000d__x000a_ 17" xfId="9"/>
    <cellStyle name="0,0_x000d__x000a_NA_x000d__x000a_ 18" xfId="10"/>
    <cellStyle name="0,0_x000d__x000a_NA_x000d__x000a_ 19" xfId="11"/>
    <cellStyle name="0,0_x000d__x000a_NA_x000d__x000a_ 2" xfId="12"/>
    <cellStyle name="0,0_x000d__x000a_NA_x000d__x000a_ 20" xfId="13"/>
    <cellStyle name="0,0_x000d__x000a_NA_x000d__x000a_ 21" xfId="14"/>
    <cellStyle name="0,0_x000d__x000a_NA_x000d__x000a_ 22" xfId="15"/>
    <cellStyle name="0,0_x000d__x000a_NA_x000d__x000a_ 23" xfId="16"/>
    <cellStyle name="0,0_x000d__x000a_NA_x000d__x000a_ 24" xfId="17"/>
    <cellStyle name="0,0_x000d__x000a_NA_x000d__x000a_ 25" xfId="18"/>
    <cellStyle name="0,0_x000d__x000a_NA_x000d__x000a_ 26" xfId="19"/>
    <cellStyle name="0,0_x000d__x000a_NA_x000d__x000a_ 27" xfId="20"/>
    <cellStyle name="0,0_x000d__x000a_NA_x000d__x000a_ 28" xfId="21"/>
    <cellStyle name="0,0_x000d__x000a_NA_x000d__x000a_ 29" xfId="22"/>
    <cellStyle name="0,0_x000d__x000a_NA_x000d__x000a_ 3" xfId="23"/>
    <cellStyle name="0,0_x000d__x000a_NA_x000d__x000a_ 30" xfId="24"/>
    <cellStyle name="0,0_x000d__x000a_NA_x000d__x000a_ 31" xfId="25"/>
    <cellStyle name="0,0_x000d__x000a_NA_x000d__x000a_ 32" xfId="26"/>
    <cellStyle name="0,0_x000d__x000a_NA_x000d__x000a_ 33" xfId="27"/>
    <cellStyle name="0,0_x000d__x000a_NA_x000d__x000a_ 34" xfId="28"/>
    <cellStyle name="0,0_x000d__x000a_NA_x000d__x000a_ 35" xfId="29"/>
    <cellStyle name="0,0_x000d__x000a_NA_x000d__x000a_ 36" xfId="30"/>
    <cellStyle name="0,0_x000d__x000a_NA_x000d__x000a_ 37" xfId="31"/>
    <cellStyle name="0,0_x000d__x000a_NA_x000d__x000a_ 38" xfId="32"/>
    <cellStyle name="0,0_x000d__x000a_NA_x000d__x000a_ 39" xfId="33"/>
    <cellStyle name="0,0_x000d__x000a_NA_x000d__x000a_ 4" xfId="34"/>
    <cellStyle name="0,0_x000d__x000a_NA_x000d__x000a_ 40" xfId="35"/>
    <cellStyle name="0,0_x000d__x000a_NA_x000d__x000a_ 41" xfId="36"/>
    <cellStyle name="0,0_x000d__x000a_NA_x000d__x000a_ 42" xfId="37"/>
    <cellStyle name="0,0_x000d__x000a_NA_x000d__x000a_ 43" xfId="38"/>
    <cellStyle name="0,0_x000d__x000a_NA_x000d__x000a_ 44" xfId="39"/>
    <cellStyle name="0,0_x000d__x000a_NA_x000d__x000a_ 45" xfId="40"/>
    <cellStyle name="0,0_x000d__x000a_NA_x000d__x000a_ 46" xfId="41"/>
    <cellStyle name="0,0_x000d__x000a_NA_x000d__x000a_ 47" xfId="42"/>
    <cellStyle name="0,0_x000d__x000a_NA_x000d__x000a_ 48" xfId="43"/>
    <cellStyle name="0,0_x000d__x000a_NA_x000d__x000a_ 49" xfId="44"/>
    <cellStyle name="0,0_x000d__x000a_NA_x000d__x000a_ 5" xfId="45"/>
    <cellStyle name="0,0_x000d__x000a_NA_x000d__x000a_ 50" xfId="46"/>
    <cellStyle name="0,0_x000d__x000a_NA_x000d__x000a_ 51" xfId="47"/>
    <cellStyle name="0,0_x000d__x000a_NA_x000d__x000a_ 52" xfId="48"/>
    <cellStyle name="0,0_x000d__x000a_NA_x000d__x000a_ 53" xfId="49"/>
    <cellStyle name="0,0_x000d__x000a_NA_x000d__x000a_ 54" xfId="50"/>
    <cellStyle name="0,0_x000d__x000a_NA_x000d__x000a_ 55" xfId="51"/>
    <cellStyle name="0,0_x000d__x000a_NA_x000d__x000a_ 56" xfId="52"/>
    <cellStyle name="0,0_x000d__x000a_NA_x000d__x000a_ 57" xfId="53"/>
    <cellStyle name="0,0_x000d__x000a_NA_x000d__x000a_ 58" xfId="54"/>
    <cellStyle name="0,0_x000d__x000a_NA_x000d__x000a_ 59" xfId="55"/>
    <cellStyle name="0,0_x000d__x000a_NA_x000d__x000a_ 6" xfId="56"/>
    <cellStyle name="0,0_x000d__x000a_NA_x000d__x000a_ 60" xfId="57"/>
    <cellStyle name="0,0_x000d__x000a_NA_x000d__x000a_ 61" xfId="58"/>
    <cellStyle name="0,0_x000d__x000a_NA_x000d__x000a_ 62" xfId="59"/>
    <cellStyle name="0,0_x000d__x000a_NA_x000d__x000a_ 63" xfId="60"/>
    <cellStyle name="0,0_x000d__x000a_NA_x000d__x000a_ 64" xfId="61"/>
    <cellStyle name="0,0_x000d__x000a_NA_x000d__x000a_ 65" xfId="62"/>
    <cellStyle name="0,0_x000d__x000a_NA_x000d__x000a_ 66" xfId="63"/>
    <cellStyle name="0,0_x000d__x000a_NA_x000d__x000a_ 67" xfId="64"/>
    <cellStyle name="0,0_x000d__x000a_NA_x000d__x000a_ 68" xfId="65"/>
    <cellStyle name="0,0_x000d__x000a_NA_x000d__x000a_ 69" xfId="66"/>
    <cellStyle name="0,0_x000d__x000a_NA_x000d__x000a_ 7" xfId="67"/>
    <cellStyle name="0,0_x000d__x000a_NA_x000d__x000a_ 70" xfId="68"/>
    <cellStyle name="0,0_x000d__x000a_NA_x000d__x000a_ 71" xfId="69"/>
    <cellStyle name="0,0_x000d__x000a_NA_x000d__x000a_ 72" xfId="70"/>
    <cellStyle name="0,0_x000d__x000a_NA_x000d__x000a_ 73" xfId="71"/>
    <cellStyle name="0,0_x000d__x000a_NA_x000d__x000a_ 74" xfId="72"/>
    <cellStyle name="0,0_x000d__x000a_NA_x000d__x000a_ 75" xfId="73"/>
    <cellStyle name="0,0_x000d__x000a_NA_x000d__x000a_ 76" xfId="74"/>
    <cellStyle name="0,0_x000d__x000a_NA_x000d__x000a_ 77" xfId="75"/>
    <cellStyle name="0,0_x000d__x000a_NA_x000d__x000a_ 78" xfId="76"/>
    <cellStyle name="0,0_x000d__x000a_NA_x000d__x000a_ 79" xfId="77"/>
    <cellStyle name="0,0_x000d__x000a_NA_x000d__x000a_ 8" xfId="78"/>
    <cellStyle name="0,0_x000d__x000a_NA_x000d__x000a_ 80" xfId="79"/>
    <cellStyle name="0,0_x000d__x000a_NA_x000d__x000a_ 81" xfId="80"/>
    <cellStyle name="0,0_x000d__x000a_NA_x000d__x000a_ 82" xfId="81"/>
    <cellStyle name="0,0_x000d__x000a_NA_x000d__x000a_ 83" xfId="82"/>
    <cellStyle name="0,0_x000d__x000a_NA_x000d__x000a_ 84" xfId="83"/>
    <cellStyle name="0,0_x000d__x000a_NA_x000d__x000a_ 85" xfId="84"/>
    <cellStyle name="0,0_x000d__x000a_NA_x000d__x000a_ 86" xfId="85"/>
    <cellStyle name="0,0_x000d__x000a_NA_x000d__x000a_ 87" xfId="267"/>
    <cellStyle name="0,0_x000d__x000a_NA_x000d__x000a_ 88" xfId="314"/>
    <cellStyle name="0,0_x000d__x000a_NA_x000d__x000a_ 89" xfId="315"/>
    <cellStyle name="0,0_x000d__x000a_NA_x000d__x000a_ 9" xfId="86"/>
    <cellStyle name="0,0_x000d__x000a_NA_x000d__x000a_ 90" xfId="316"/>
    <cellStyle name="0,0_x000d__x000a_NA_x000d__x000a_ 91" xfId="318"/>
    <cellStyle name="0,0_x000d__x000a_NA_x000d__x000a_ 92" xfId="319"/>
    <cellStyle name="0,0_x000d__x000a_NA_x000d__x000a_ 93" xfId="317"/>
    <cellStyle name="0,0_x000d__x000a_NA_x000d__x000a_ 94" xfId="321"/>
    <cellStyle name="0,0_x000d__x000a_NA_x000d__x000a_ 95" xfId="322"/>
    <cellStyle name="0,0_x000d__x000a_NA_x000d__x000a_ 96" xfId="323"/>
    <cellStyle name="0,0_x000d__x000a_NA_x000d__x000a_ 97" xfId="324"/>
    <cellStyle name="0,0_x000d__x000a_NA_x000d__x000a_ 98" xfId="320"/>
    <cellStyle name="0,0_x000d__x000a_NA_x000d__x000a_ 99" xfId="325"/>
    <cellStyle name="0000" xfId="768"/>
    <cellStyle name="000000" xfId="769"/>
    <cellStyle name="¹éºÐÀ²_±âÅ¸" xfId="770"/>
    <cellStyle name="¹eºÐA²_AIAIC°AuCoE² " xfId="771"/>
    <cellStyle name="20% - Accent1 10" xfId="772"/>
    <cellStyle name="20% - Accent1 10 2" xfId="773"/>
    <cellStyle name="20% - Accent1 10 2 2" xfId="774"/>
    <cellStyle name="20% - Accent1 10 2 3" xfId="775"/>
    <cellStyle name="20% - Accent1 10 2 4" xfId="776"/>
    <cellStyle name="20% - Accent1 10 3" xfId="777"/>
    <cellStyle name="20% - Accent1 10 3 2" xfId="778"/>
    <cellStyle name="20% - Accent1 10 3 3" xfId="779"/>
    <cellStyle name="20% - Accent1 10 4" xfId="780"/>
    <cellStyle name="20% - Accent1 10 4 2" xfId="781"/>
    <cellStyle name="20% - Accent1 10 5" xfId="782"/>
    <cellStyle name="20% - Accent1 10 5 2" xfId="783"/>
    <cellStyle name="20% - Accent1 10 6" xfId="784"/>
    <cellStyle name="20% - Accent1 10 7" xfId="785"/>
    <cellStyle name="20% - Accent1 11" xfId="786"/>
    <cellStyle name="20% - Accent1 11 2" xfId="787"/>
    <cellStyle name="20% - Accent1 11 2 2" xfId="788"/>
    <cellStyle name="20% - Accent1 11 2 3" xfId="789"/>
    <cellStyle name="20% - Accent1 11 2 4" xfId="790"/>
    <cellStyle name="20% - Accent1 11 3" xfId="791"/>
    <cellStyle name="20% - Accent1 11 3 2" xfId="792"/>
    <cellStyle name="20% - Accent1 11 3 3" xfId="793"/>
    <cellStyle name="20% - Accent1 11 4" xfId="794"/>
    <cellStyle name="20% - Accent1 11 4 2" xfId="795"/>
    <cellStyle name="20% - Accent1 11 5" xfId="796"/>
    <cellStyle name="20% - Accent1 11 5 2" xfId="797"/>
    <cellStyle name="20% - Accent1 11 6" xfId="798"/>
    <cellStyle name="20% - Accent1 11 7" xfId="799"/>
    <cellStyle name="20% - Accent1 12" xfId="800"/>
    <cellStyle name="20% - Accent1 12 2" xfId="801"/>
    <cellStyle name="20% - Accent1 12 2 2" xfId="802"/>
    <cellStyle name="20% - Accent1 12 2 3" xfId="803"/>
    <cellStyle name="20% - Accent1 12 2 4" xfId="804"/>
    <cellStyle name="20% - Accent1 12 3" xfId="805"/>
    <cellStyle name="20% - Accent1 12 3 2" xfId="806"/>
    <cellStyle name="20% - Accent1 12 3 3" xfId="807"/>
    <cellStyle name="20% - Accent1 12 4" xfId="808"/>
    <cellStyle name="20% - Accent1 12 4 2" xfId="809"/>
    <cellStyle name="20% - Accent1 12 5" xfId="810"/>
    <cellStyle name="20% - Accent1 12 5 2" xfId="811"/>
    <cellStyle name="20% - Accent1 12 6" xfId="812"/>
    <cellStyle name="20% - Accent1 12 7" xfId="813"/>
    <cellStyle name="20% - Accent1 13" xfId="814"/>
    <cellStyle name="20% - Accent1 13 2" xfId="815"/>
    <cellStyle name="20% - Accent1 13 2 2" xfId="816"/>
    <cellStyle name="20% - Accent1 13 2 3" xfId="817"/>
    <cellStyle name="20% - Accent1 13 3" xfId="818"/>
    <cellStyle name="20% - Accent1 13 3 2" xfId="819"/>
    <cellStyle name="20% - Accent1 13 4" xfId="820"/>
    <cellStyle name="20% - Accent1 13 4 2" xfId="821"/>
    <cellStyle name="20% - Accent1 13 5" xfId="822"/>
    <cellStyle name="20% - Accent1 13 5 2" xfId="823"/>
    <cellStyle name="20% - Accent1 13 6" xfId="824"/>
    <cellStyle name="20% - Accent1 13 7" xfId="825"/>
    <cellStyle name="20% - Accent1 14" xfId="826"/>
    <cellStyle name="20% - Accent1 15" xfId="827"/>
    <cellStyle name="20% - Accent1 16" xfId="828"/>
    <cellStyle name="20% - Accent1 17" xfId="829"/>
    <cellStyle name="20% - Accent1 2" xfId="830"/>
    <cellStyle name="20% - Accent1 2 2" xfId="831"/>
    <cellStyle name="20% - Accent1 2 3" xfId="832"/>
    <cellStyle name="20% - Accent1 3" xfId="833"/>
    <cellStyle name="20% - Accent1 3 2" xfId="834"/>
    <cellStyle name="20% - Accent1 4" xfId="835"/>
    <cellStyle name="20% - Accent1 4 10" xfId="836"/>
    <cellStyle name="20% - Accent1 4 10 2" xfId="837"/>
    <cellStyle name="20% - Accent1 4 11" xfId="838"/>
    <cellStyle name="20% - Accent1 4 11 2" xfId="839"/>
    <cellStyle name="20% - Accent1 4 12" xfId="840"/>
    <cellStyle name="20% - Accent1 4 13" xfId="841"/>
    <cellStyle name="20% - Accent1 4 2" xfId="842"/>
    <cellStyle name="20% - Accent1 4 2 10" xfId="843"/>
    <cellStyle name="20% - Accent1 4 2 11" xfId="844"/>
    <cellStyle name="20% - Accent1 4 2 2" xfId="845"/>
    <cellStyle name="20% - Accent1 4 2 2 2" xfId="846"/>
    <cellStyle name="20% - Accent1 4 2 2 2 2" xfId="847"/>
    <cellStyle name="20% - Accent1 4 2 2 2 2 2" xfId="848"/>
    <cellStyle name="20% - Accent1 4 2 2 2 2 3" xfId="849"/>
    <cellStyle name="20% - Accent1 4 2 2 2 2 4" xfId="850"/>
    <cellStyle name="20% - Accent1 4 2 2 2 3" xfId="851"/>
    <cellStyle name="20% - Accent1 4 2 2 2 3 2" xfId="852"/>
    <cellStyle name="20% - Accent1 4 2 2 2 3 3" xfId="853"/>
    <cellStyle name="20% - Accent1 4 2 2 2 4" xfId="854"/>
    <cellStyle name="20% - Accent1 4 2 2 2 4 2" xfId="855"/>
    <cellStyle name="20% - Accent1 4 2 2 2 5" xfId="856"/>
    <cellStyle name="20% - Accent1 4 2 2 2 5 2" xfId="857"/>
    <cellStyle name="20% - Accent1 4 2 2 2 6" xfId="858"/>
    <cellStyle name="20% - Accent1 4 2 2 2 7" xfId="859"/>
    <cellStyle name="20% - Accent1 4 2 2 3" xfId="860"/>
    <cellStyle name="20% - Accent1 4 2 2 3 2" xfId="861"/>
    <cellStyle name="20% - Accent1 4 2 2 3 2 2" xfId="862"/>
    <cellStyle name="20% - Accent1 4 2 2 3 2 3" xfId="863"/>
    <cellStyle name="20% - Accent1 4 2 2 3 2 4" xfId="864"/>
    <cellStyle name="20% - Accent1 4 2 2 3 3" xfId="865"/>
    <cellStyle name="20% - Accent1 4 2 2 3 3 2" xfId="866"/>
    <cellStyle name="20% - Accent1 4 2 2 3 3 3" xfId="867"/>
    <cellStyle name="20% - Accent1 4 2 2 3 4" xfId="868"/>
    <cellStyle name="20% - Accent1 4 2 2 3 4 2" xfId="869"/>
    <cellStyle name="20% - Accent1 4 2 2 3 5" xfId="870"/>
    <cellStyle name="20% - Accent1 4 2 2 3 5 2" xfId="871"/>
    <cellStyle name="20% - Accent1 4 2 2 3 6" xfId="872"/>
    <cellStyle name="20% - Accent1 4 2 2 3 7" xfId="873"/>
    <cellStyle name="20% - Accent1 4 2 2 4" xfId="874"/>
    <cellStyle name="20% - Accent1 4 2 2 4 2" xfId="875"/>
    <cellStyle name="20% - Accent1 4 2 2 4 3" xfId="876"/>
    <cellStyle name="20% - Accent1 4 2 2 4 4" xfId="877"/>
    <cellStyle name="20% - Accent1 4 2 2 5" xfId="878"/>
    <cellStyle name="20% - Accent1 4 2 2 5 2" xfId="879"/>
    <cellStyle name="20% - Accent1 4 2 2 5 3" xfId="880"/>
    <cellStyle name="20% - Accent1 4 2 2 6" xfId="881"/>
    <cellStyle name="20% - Accent1 4 2 2 6 2" xfId="882"/>
    <cellStyle name="20% - Accent1 4 2 2 7" xfId="883"/>
    <cellStyle name="20% - Accent1 4 2 2 7 2" xfId="884"/>
    <cellStyle name="20% - Accent1 4 2 2 8" xfId="885"/>
    <cellStyle name="20% - Accent1 4 2 2 9" xfId="886"/>
    <cellStyle name="20% - Accent1 4 2 3" xfId="887"/>
    <cellStyle name="20% - Accent1 4 2 3 2" xfId="888"/>
    <cellStyle name="20% - Accent1 4 2 3 2 2" xfId="889"/>
    <cellStyle name="20% - Accent1 4 2 3 2 2 2" xfId="890"/>
    <cellStyle name="20% - Accent1 4 2 3 2 2 3" xfId="891"/>
    <cellStyle name="20% - Accent1 4 2 3 2 2 4" xfId="892"/>
    <cellStyle name="20% - Accent1 4 2 3 2 3" xfId="893"/>
    <cellStyle name="20% - Accent1 4 2 3 2 3 2" xfId="894"/>
    <cellStyle name="20% - Accent1 4 2 3 2 3 3" xfId="895"/>
    <cellStyle name="20% - Accent1 4 2 3 2 4" xfId="896"/>
    <cellStyle name="20% - Accent1 4 2 3 2 4 2" xfId="897"/>
    <cellStyle name="20% - Accent1 4 2 3 2 5" xfId="898"/>
    <cellStyle name="20% - Accent1 4 2 3 2 5 2" xfId="899"/>
    <cellStyle name="20% - Accent1 4 2 3 2 6" xfId="900"/>
    <cellStyle name="20% - Accent1 4 2 3 2 7" xfId="901"/>
    <cellStyle name="20% - Accent1 4 2 3 3" xfId="902"/>
    <cellStyle name="20% - Accent1 4 2 3 3 2" xfId="903"/>
    <cellStyle name="20% - Accent1 4 2 3 3 3" xfId="904"/>
    <cellStyle name="20% - Accent1 4 2 3 3 4" xfId="905"/>
    <cellStyle name="20% - Accent1 4 2 3 4" xfId="906"/>
    <cellStyle name="20% - Accent1 4 2 3 4 2" xfId="907"/>
    <cellStyle name="20% - Accent1 4 2 3 4 3" xfId="908"/>
    <cellStyle name="20% - Accent1 4 2 3 5" xfId="909"/>
    <cellStyle name="20% - Accent1 4 2 3 5 2" xfId="910"/>
    <cellStyle name="20% - Accent1 4 2 3 6" xfId="911"/>
    <cellStyle name="20% - Accent1 4 2 3 6 2" xfId="912"/>
    <cellStyle name="20% - Accent1 4 2 3 7" xfId="913"/>
    <cellStyle name="20% - Accent1 4 2 3 8" xfId="914"/>
    <cellStyle name="20% - Accent1 4 2 4" xfId="915"/>
    <cellStyle name="20% - Accent1 4 2 4 2" xfId="916"/>
    <cellStyle name="20% - Accent1 4 2 4 2 2" xfId="917"/>
    <cellStyle name="20% - Accent1 4 2 4 2 3" xfId="918"/>
    <cellStyle name="20% - Accent1 4 2 4 2 4" xfId="919"/>
    <cellStyle name="20% - Accent1 4 2 4 3" xfId="920"/>
    <cellStyle name="20% - Accent1 4 2 4 3 2" xfId="921"/>
    <cellStyle name="20% - Accent1 4 2 4 3 3" xfId="922"/>
    <cellStyle name="20% - Accent1 4 2 4 4" xfId="923"/>
    <cellStyle name="20% - Accent1 4 2 4 4 2" xfId="924"/>
    <cellStyle name="20% - Accent1 4 2 4 5" xfId="925"/>
    <cellStyle name="20% - Accent1 4 2 4 5 2" xfId="926"/>
    <cellStyle name="20% - Accent1 4 2 4 6" xfId="927"/>
    <cellStyle name="20% - Accent1 4 2 4 7" xfId="928"/>
    <cellStyle name="20% - Accent1 4 2 5" xfId="929"/>
    <cellStyle name="20% - Accent1 4 2 5 2" xfId="930"/>
    <cellStyle name="20% - Accent1 4 2 5 2 2" xfId="931"/>
    <cellStyle name="20% - Accent1 4 2 5 2 3" xfId="932"/>
    <cellStyle name="20% - Accent1 4 2 5 2 4" xfId="933"/>
    <cellStyle name="20% - Accent1 4 2 5 3" xfId="934"/>
    <cellStyle name="20% - Accent1 4 2 5 3 2" xfId="935"/>
    <cellStyle name="20% - Accent1 4 2 5 3 3" xfId="936"/>
    <cellStyle name="20% - Accent1 4 2 5 4" xfId="937"/>
    <cellStyle name="20% - Accent1 4 2 5 4 2" xfId="938"/>
    <cellStyle name="20% - Accent1 4 2 5 5" xfId="939"/>
    <cellStyle name="20% - Accent1 4 2 5 5 2" xfId="940"/>
    <cellStyle name="20% - Accent1 4 2 5 6" xfId="941"/>
    <cellStyle name="20% - Accent1 4 2 5 7" xfId="942"/>
    <cellStyle name="20% - Accent1 4 2 6" xfId="943"/>
    <cellStyle name="20% - Accent1 4 2 6 2" xfId="944"/>
    <cellStyle name="20% - Accent1 4 2 6 2 2" xfId="945"/>
    <cellStyle name="20% - Accent1 4 2 6 3" xfId="946"/>
    <cellStyle name="20% - Accent1 4 2 6 4" xfId="947"/>
    <cellStyle name="20% - Accent1 4 2 7" xfId="948"/>
    <cellStyle name="20% - Accent1 4 2 7 2" xfId="949"/>
    <cellStyle name="20% - Accent1 4 2 7 3" xfId="950"/>
    <cellStyle name="20% - Accent1 4 2 8" xfId="951"/>
    <cellStyle name="20% - Accent1 4 2 8 2" xfId="952"/>
    <cellStyle name="20% - Accent1 4 2 9" xfId="953"/>
    <cellStyle name="20% - Accent1 4 2 9 2" xfId="954"/>
    <cellStyle name="20% - Accent1 4 3" xfId="955"/>
    <cellStyle name="20% - Accent1 4 3 10" xfId="956"/>
    <cellStyle name="20% - Accent1 4 3 11" xfId="957"/>
    <cellStyle name="20% - Accent1 4 3 2" xfId="958"/>
    <cellStyle name="20% - Accent1 4 3 2 2" xfId="959"/>
    <cellStyle name="20% - Accent1 4 3 2 2 2" xfId="960"/>
    <cellStyle name="20% - Accent1 4 3 2 2 2 2" xfId="961"/>
    <cellStyle name="20% - Accent1 4 3 2 2 2 3" xfId="962"/>
    <cellStyle name="20% - Accent1 4 3 2 2 2 4" xfId="963"/>
    <cellStyle name="20% - Accent1 4 3 2 2 3" xfId="964"/>
    <cellStyle name="20% - Accent1 4 3 2 2 3 2" xfId="965"/>
    <cellStyle name="20% - Accent1 4 3 2 2 3 3" xfId="966"/>
    <cellStyle name="20% - Accent1 4 3 2 2 4" xfId="967"/>
    <cellStyle name="20% - Accent1 4 3 2 2 4 2" xfId="968"/>
    <cellStyle name="20% - Accent1 4 3 2 2 5" xfId="969"/>
    <cellStyle name="20% - Accent1 4 3 2 2 5 2" xfId="970"/>
    <cellStyle name="20% - Accent1 4 3 2 2 6" xfId="971"/>
    <cellStyle name="20% - Accent1 4 3 2 2 7" xfId="972"/>
    <cellStyle name="20% - Accent1 4 3 2 3" xfId="973"/>
    <cellStyle name="20% - Accent1 4 3 2 3 2" xfId="974"/>
    <cellStyle name="20% - Accent1 4 3 2 3 2 2" xfId="975"/>
    <cellStyle name="20% - Accent1 4 3 2 3 2 3" xfId="976"/>
    <cellStyle name="20% - Accent1 4 3 2 3 2 4" xfId="977"/>
    <cellStyle name="20% - Accent1 4 3 2 3 3" xfId="978"/>
    <cellStyle name="20% - Accent1 4 3 2 3 3 2" xfId="979"/>
    <cellStyle name="20% - Accent1 4 3 2 3 3 3" xfId="980"/>
    <cellStyle name="20% - Accent1 4 3 2 3 4" xfId="981"/>
    <cellStyle name="20% - Accent1 4 3 2 3 4 2" xfId="982"/>
    <cellStyle name="20% - Accent1 4 3 2 3 5" xfId="983"/>
    <cellStyle name="20% - Accent1 4 3 2 3 5 2" xfId="984"/>
    <cellStyle name="20% - Accent1 4 3 2 3 6" xfId="985"/>
    <cellStyle name="20% - Accent1 4 3 2 3 7" xfId="986"/>
    <cellStyle name="20% - Accent1 4 3 2 4" xfId="987"/>
    <cellStyle name="20% - Accent1 4 3 2 4 2" xfId="988"/>
    <cellStyle name="20% - Accent1 4 3 2 4 3" xfId="989"/>
    <cellStyle name="20% - Accent1 4 3 2 4 4" xfId="990"/>
    <cellStyle name="20% - Accent1 4 3 2 5" xfId="991"/>
    <cellStyle name="20% - Accent1 4 3 2 5 2" xfId="992"/>
    <cellStyle name="20% - Accent1 4 3 2 5 3" xfId="993"/>
    <cellStyle name="20% - Accent1 4 3 2 6" xfId="994"/>
    <cellStyle name="20% - Accent1 4 3 2 6 2" xfId="995"/>
    <cellStyle name="20% - Accent1 4 3 2 7" xfId="996"/>
    <cellStyle name="20% - Accent1 4 3 2 7 2" xfId="997"/>
    <cellStyle name="20% - Accent1 4 3 2 8" xfId="998"/>
    <cellStyle name="20% - Accent1 4 3 2 9" xfId="999"/>
    <cellStyle name="20% - Accent1 4 3 3" xfId="1000"/>
    <cellStyle name="20% - Accent1 4 3 3 2" xfId="1001"/>
    <cellStyle name="20% - Accent1 4 3 3 2 2" xfId="1002"/>
    <cellStyle name="20% - Accent1 4 3 3 2 2 2" xfId="1003"/>
    <cellStyle name="20% - Accent1 4 3 3 2 2 3" xfId="1004"/>
    <cellStyle name="20% - Accent1 4 3 3 2 2 4" xfId="1005"/>
    <cellStyle name="20% - Accent1 4 3 3 2 3" xfId="1006"/>
    <cellStyle name="20% - Accent1 4 3 3 2 3 2" xfId="1007"/>
    <cellStyle name="20% - Accent1 4 3 3 2 3 3" xfId="1008"/>
    <cellStyle name="20% - Accent1 4 3 3 2 4" xfId="1009"/>
    <cellStyle name="20% - Accent1 4 3 3 2 4 2" xfId="1010"/>
    <cellStyle name="20% - Accent1 4 3 3 2 5" xfId="1011"/>
    <cellStyle name="20% - Accent1 4 3 3 2 5 2" xfId="1012"/>
    <cellStyle name="20% - Accent1 4 3 3 2 6" xfId="1013"/>
    <cellStyle name="20% - Accent1 4 3 3 2 7" xfId="1014"/>
    <cellStyle name="20% - Accent1 4 3 3 3" xfId="1015"/>
    <cellStyle name="20% - Accent1 4 3 3 3 2" xfId="1016"/>
    <cellStyle name="20% - Accent1 4 3 3 3 3" xfId="1017"/>
    <cellStyle name="20% - Accent1 4 3 3 3 4" xfId="1018"/>
    <cellStyle name="20% - Accent1 4 3 3 4" xfId="1019"/>
    <cellStyle name="20% - Accent1 4 3 3 4 2" xfId="1020"/>
    <cellStyle name="20% - Accent1 4 3 3 4 3" xfId="1021"/>
    <cellStyle name="20% - Accent1 4 3 3 5" xfId="1022"/>
    <cellStyle name="20% - Accent1 4 3 3 5 2" xfId="1023"/>
    <cellStyle name="20% - Accent1 4 3 3 6" xfId="1024"/>
    <cellStyle name="20% - Accent1 4 3 3 6 2" xfId="1025"/>
    <cellStyle name="20% - Accent1 4 3 3 7" xfId="1026"/>
    <cellStyle name="20% - Accent1 4 3 3 8" xfId="1027"/>
    <cellStyle name="20% - Accent1 4 3 4" xfId="1028"/>
    <cellStyle name="20% - Accent1 4 3 4 2" xfId="1029"/>
    <cellStyle name="20% - Accent1 4 3 4 2 2" xfId="1030"/>
    <cellStyle name="20% - Accent1 4 3 4 2 3" xfId="1031"/>
    <cellStyle name="20% - Accent1 4 3 4 2 4" xfId="1032"/>
    <cellStyle name="20% - Accent1 4 3 4 3" xfId="1033"/>
    <cellStyle name="20% - Accent1 4 3 4 3 2" xfId="1034"/>
    <cellStyle name="20% - Accent1 4 3 4 3 3" xfId="1035"/>
    <cellStyle name="20% - Accent1 4 3 4 4" xfId="1036"/>
    <cellStyle name="20% - Accent1 4 3 4 4 2" xfId="1037"/>
    <cellStyle name="20% - Accent1 4 3 4 5" xfId="1038"/>
    <cellStyle name="20% - Accent1 4 3 4 5 2" xfId="1039"/>
    <cellStyle name="20% - Accent1 4 3 4 6" xfId="1040"/>
    <cellStyle name="20% - Accent1 4 3 4 7" xfId="1041"/>
    <cellStyle name="20% - Accent1 4 3 5" xfId="1042"/>
    <cellStyle name="20% - Accent1 4 3 5 2" xfId="1043"/>
    <cellStyle name="20% - Accent1 4 3 5 2 2" xfId="1044"/>
    <cellStyle name="20% - Accent1 4 3 5 2 3" xfId="1045"/>
    <cellStyle name="20% - Accent1 4 3 5 2 4" xfId="1046"/>
    <cellStyle name="20% - Accent1 4 3 5 3" xfId="1047"/>
    <cellStyle name="20% - Accent1 4 3 5 3 2" xfId="1048"/>
    <cellStyle name="20% - Accent1 4 3 5 3 3" xfId="1049"/>
    <cellStyle name="20% - Accent1 4 3 5 4" xfId="1050"/>
    <cellStyle name="20% - Accent1 4 3 5 4 2" xfId="1051"/>
    <cellStyle name="20% - Accent1 4 3 5 5" xfId="1052"/>
    <cellStyle name="20% - Accent1 4 3 5 5 2" xfId="1053"/>
    <cellStyle name="20% - Accent1 4 3 5 6" xfId="1054"/>
    <cellStyle name="20% - Accent1 4 3 5 7" xfId="1055"/>
    <cellStyle name="20% - Accent1 4 3 6" xfId="1056"/>
    <cellStyle name="20% - Accent1 4 3 6 2" xfId="1057"/>
    <cellStyle name="20% - Accent1 4 3 6 2 2" xfId="1058"/>
    <cellStyle name="20% - Accent1 4 3 6 3" xfId="1059"/>
    <cellStyle name="20% - Accent1 4 3 6 4" xfId="1060"/>
    <cellStyle name="20% - Accent1 4 3 7" xfId="1061"/>
    <cellStyle name="20% - Accent1 4 3 7 2" xfId="1062"/>
    <cellStyle name="20% - Accent1 4 3 7 3" xfId="1063"/>
    <cellStyle name="20% - Accent1 4 3 8" xfId="1064"/>
    <cellStyle name="20% - Accent1 4 3 8 2" xfId="1065"/>
    <cellStyle name="20% - Accent1 4 3 9" xfId="1066"/>
    <cellStyle name="20% - Accent1 4 3 9 2" xfId="1067"/>
    <cellStyle name="20% - Accent1 4 4" xfId="1068"/>
    <cellStyle name="20% - Accent1 4 4 10" xfId="1069"/>
    <cellStyle name="20% - Accent1 4 4 2" xfId="1070"/>
    <cellStyle name="20% - Accent1 4 4 2 2" xfId="1071"/>
    <cellStyle name="20% - Accent1 4 4 2 2 2" xfId="1072"/>
    <cellStyle name="20% - Accent1 4 4 2 2 3" xfId="1073"/>
    <cellStyle name="20% - Accent1 4 4 2 2 4" xfId="1074"/>
    <cellStyle name="20% - Accent1 4 4 2 3" xfId="1075"/>
    <cellStyle name="20% - Accent1 4 4 2 3 2" xfId="1076"/>
    <cellStyle name="20% - Accent1 4 4 2 3 3" xfId="1077"/>
    <cellStyle name="20% - Accent1 4 4 2 4" xfId="1078"/>
    <cellStyle name="20% - Accent1 4 4 3 4" xfId="1079"/>
    <cellStyle name="20% - Accent1 4 4 3 4 2" xfId="1080"/>
    <cellStyle name="20% - Accent1 4 4 3 5" xfId="1081"/>
    <cellStyle name="20% - Accent1 4 4 3 5 2" xfId="1082"/>
    <cellStyle name="20% - Accent1 4 4 3 6" xfId="1083"/>
    <cellStyle name="20% - Accent1 4 4 3 7" xfId="1084"/>
    <cellStyle name="20% - Accent1 4 4 4" xfId="1085"/>
    <cellStyle name="20% - Accent1 4 4 4 2" xfId="1086"/>
    <cellStyle name="20% - Accent1 4 4 4 2 2" xfId="1087"/>
    <cellStyle name="20% - Accent1 4 4 4 2 3" xfId="1088"/>
    <cellStyle name="20% - Accent1 4 4 4 2 4" xfId="1089"/>
    <cellStyle name="20% - Accent1 4 4 4 3" xfId="1090"/>
    <cellStyle name="20% - Accent1 4 4 4 3 2" xfId="1091"/>
    <cellStyle name="20% - Accent1 4 4 4 3 3" xfId="1092"/>
    <cellStyle name="20% - Accent1 4 4 4 4" xfId="1093"/>
    <cellStyle name="20% - Accent1 4 4 4 4 2" xfId="1094"/>
    <cellStyle name="20% - Accent1 4 4 4 5" xfId="1095"/>
    <cellStyle name="20% - Accent1 4 4 4 5 2" xfId="1096"/>
    <cellStyle name="20% - Accent1 4 4 4 6" xfId="1097"/>
    <cellStyle name="20% - Accent1 4 4 4 7" xfId="1098"/>
    <cellStyle name="20% - Accent1 4 4 5" xfId="1099"/>
    <cellStyle name="20% - Accent1 4 4 5 2" xfId="1100"/>
    <cellStyle name="20% - Accent1 4 4 5 3" xfId="1101"/>
    <cellStyle name="20% - Accent1 4 4 5 4" xfId="1102"/>
    <cellStyle name="20% - Accent1 4 4 6" xfId="1103"/>
    <cellStyle name="20% - Accent1 4 4 6 2" xfId="1104"/>
    <cellStyle name="20% - Accent1 4 4 6 3" xfId="1105"/>
    <cellStyle name="20% - Accent1 4 4 7" xfId="1106"/>
    <cellStyle name="20% - Accent1 4 4 7 2" xfId="1107"/>
    <cellStyle name="20% - Accent1 4 4 8" xfId="1108"/>
    <cellStyle name="20% - Accent1 4 4 8 2" xfId="1109"/>
    <cellStyle name="20% - Accent1 4 4 9" xfId="1110"/>
    <cellStyle name="20% - Accent1 4 5" xfId="1111"/>
    <cellStyle name="20% - Accent1 4 5 2" xfId="1112"/>
    <cellStyle name="20% - Accent1 4 5 2 2" xfId="1113"/>
    <cellStyle name="20% - Accent1 4 5 2 3" xfId="1114"/>
    <cellStyle name="20% - Accent1 4 5 2 4" xfId="1115"/>
    <cellStyle name="20% - Accent1 4 5 3" xfId="1116"/>
    <cellStyle name="20% - Accent1 4 5 3 2" xfId="1117"/>
    <cellStyle name="20% - Accent1 4 5 3 3" xfId="1118"/>
    <cellStyle name="20% - Accent1 4 5 4" xfId="1119"/>
    <cellStyle name="20% - Accent1 4 5 4 2" xfId="1120"/>
    <cellStyle name="20% - Accent1 4 5 5" xfId="1121"/>
    <cellStyle name="20% - Accent1 4 5 5 2" xfId="1122"/>
    <cellStyle name="20% - Accent1 4 5 6" xfId="1123"/>
    <cellStyle name="20% - Accent1 4 5 7" xfId="1124"/>
    <cellStyle name="20% - Accent1 4 6" xfId="1125"/>
    <cellStyle name="20% - Accent1 4 6 2" xfId="1126"/>
    <cellStyle name="20% - Accent1 4 6 2 2" xfId="1127"/>
    <cellStyle name="20% - Accent1 4 6 2 3" xfId="1128"/>
    <cellStyle name="20% - Accent1 4 6 2 4" xfId="1129"/>
    <cellStyle name="20% - Accent1 4 6 3" xfId="1130"/>
    <cellStyle name="20% - Accent1 4 6 3 2" xfId="1131"/>
    <cellStyle name="20% - Accent1 4 6 3 3" xfId="1132"/>
    <cellStyle name="20% - Accent1 4 6 4" xfId="1133"/>
    <cellStyle name="20% - Accent1 4 6 4 2" xfId="1134"/>
    <cellStyle name="20% - Accent1 4 6 5" xfId="1135"/>
    <cellStyle name="20% - Accent1 4 6 5 2" xfId="1136"/>
    <cellStyle name="20% - Accent1 4 6 6" xfId="1137"/>
    <cellStyle name="20% - Accent1 4 6 7" xfId="1138"/>
    <cellStyle name="20% - Accent1 4 7" xfId="1139"/>
    <cellStyle name="20% - Accent1 4 7 2" xfId="1140"/>
    <cellStyle name="20% - Accent1 4 7 2 2" xfId="1141"/>
    <cellStyle name="20% - Accent1 4 7 2 3" xfId="1142"/>
    <cellStyle name="20% - Accent1 4 7 2 4" xfId="1143"/>
    <cellStyle name="20% - Accent1 4 7 3" xfId="1144"/>
    <cellStyle name="20% - Accent1 4 7 3 2" xfId="1145"/>
    <cellStyle name="20% - Accent1 4 7 3 3" xfId="1146"/>
    <cellStyle name="20% - Accent1 4 7 4" xfId="1147"/>
    <cellStyle name="20% - Accent1 4 7 4 2" xfId="1148"/>
    <cellStyle name="20% - Accent1 4 7 5" xfId="1149"/>
    <cellStyle name="20% - Accent1 4 7 5 2" xfId="1150"/>
    <cellStyle name="20% - Accent1 4 7 6" xfId="1151"/>
    <cellStyle name="20% - Accent1 4 7 7" xfId="1152"/>
    <cellStyle name="20% - Accent1 4 8" xfId="1153"/>
    <cellStyle name="20% - Accent1 4 8 2" xfId="1154"/>
    <cellStyle name="20% - Accent1 4 8 2 2" xfId="1155"/>
    <cellStyle name="20% - Accent1 4 8 3" xfId="1156"/>
    <cellStyle name="20% - Accent1 4 8 4" xfId="1157"/>
    <cellStyle name="20% - Accent1 4 9" xfId="1158"/>
    <cellStyle name="20% - Accent1 4 9 2" xfId="1159"/>
    <cellStyle name="20% - Accent1 4 9 3" xfId="1160"/>
    <cellStyle name="20% - Accent1 5" xfId="1161"/>
    <cellStyle name="20% - Accent1 6" xfId="1162"/>
    <cellStyle name="20% - Accent1 6 10" xfId="1163"/>
    <cellStyle name="20% - Accent1 6 10 2" xfId="1164"/>
    <cellStyle name="20% - Accent1 6 11" xfId="1165"/>
    <cellStyle name="20% - Accent1 6 12" xfId="1166"/>
    <cellStyle name="20% - Accent1 6 2" xfId="1167"/>
    <cellStyle name="20% - Accent1 6 2 10" xfId="1168"/>
    <cellStyle name="20% - Accent1 6 2 2" xfId="1169"/>
    <cellStyle name="20% - Accent1 6 2 2 2" xfId="1170"/>
    <cellStyle name="20% - Accent1 6 2 2 2 2" xfId="1171"/>
    <cellStyle name="20% - Accent1 6 2 2 2 2 2" xfId="1172"/>
    <cellStyle name="20% - Accent1 6 2 2 2 2 3" xfId="1173"/>
    <cellStyle name="20% - Accent1 6 2 2 2 2 4" xfId="1174"/>
    <cellStyle name="20% - Accent1 6 2 2 2 3" xfId="1175"/>
    <cellStyle name="20% - Accent1 6 2 2 2 3 2" xfId="1176"/>
    <cellStyle name="20% - Accent1 6 2 2 2 3 3" xfId="1177"/>
    <cellStyle name="20% - Accent1 6 2 2 2 4" xfId="1178"/>
    <cellStyle name="20% - Accent1 6 2 2 2 4 2" xfId="1179"/>
    <cellStyle name="20% - Accent1 6 2 2 2 5" xfId="1180"/>
    <cellStyle name="20% - Accent1 6 2 2 2 5 2" xfId="1181"/>
    <cellStyle name="20% - Accent1 6 2 2 2 6" xfId="1182"/>
    <cellStyle name="20% - Accent1 6 2 2 2 7" xfId="1183"/>
    <cellStyle name="20% - Accent1 6 2 2 3" xfId="1184"/>
    <cellStyle name="20% - Accent1 6 2 2 3 2" xfId="1185"/>
    <cellStyle name="20% - Accent1 6 2 2 3 3" xfId="1186"/>
    <cellStyle name="20% - Accent1 6 2 2 3 4" xfId="1187"/>
    <cellStyle name="20% - Accent1 6 2 2 4" xfId="1188"/>
    <cellStyle name="20% - Accent1 6 2 2 4 2" xfId="1189"/>
    <cellStyle name="20% - Accent1 6 2 2 4 3" xfId="1190"/>
    <cellStyle name="20% - Accent1 6 2 2 5" xfId="1191"/>
    <cellStyle name="20% - Accent1 6 2 2 5 2" xfId="1192"/>
    <cellStyle name="20% - Accent1 6 2 2 6" xfId="1193"/>
    <cellStyle name="20% - Accent1 6 2 2 6 2" xfId="1194"/>
    <cellStyle name="20% - Accent1 6 2 2 7" xfId="1195"/>
    <cellStyle name="20% - Accent1 6 2 2 8" xfId="1196"/>
    <cellStyle name="20% - Accent1 6 2 3" xfId="1197"/>
    <cellStyle name="20% - Accent1 6 2 3 2" xfId="1198"/>
    <cellStyle name="20% - Accent1 6 2 3 2 2" xfId="1199"/>
    <cellStyle name="20% - Accent1 6 2 3 2 3" xfId="1200"/>
    <cellStyle name="20% - Accent1 6 2 3 2 4" xfId="1201"/>
    <cellStyle name="20% - Accent1 6 2 3 3" xfId="1202"/>
    <cellStyle name="20% - Accent1 6 2 3 3 2" xfId="1203"/>
    <cellStyle name="20% - Accent1 6 2 3 3 3" xfId="1204"/>
    <cellStyle name="20% - Accent1 6 2 3 4" xfId="1205"/>
    <cellStyle name="20% - Accent1 6 2 3 4 2" xfId="1206"/>
    <cellStyle name="20% - Accent1 6 2 3 5" xfId="1207"/>
    <cellStyle name="20% - Accent1 6 2 3 5 2" xfId="1208"/>
    <cellStyle name="20% - Accent1 6 2 3 6" xfId="1209"/>
    <cellStyle name="20% - Accent1 6 2 3 7" xfId="1210"/>
    <cellStyle name="20% - Accent1 6 2 4" xfId="1211"/>
    <cellStyle name="20% - Accent1 6 2 4 2" xfId="1212"/>
    <cellStyle name="20% - Accent1 6 2 4 2 2" xfId="1213"/>
    <cellStyle name="20% - Accent1 6 2 4 2 3" xfId="1214"/>
    <cellStyle name="20% - Accent1 6 2 4 2 4" xfId="1215"/>
    <cellStyle name="20% - Accent1 6 2 4 3" xfId="1216"/>
    <cellStyle name="20% - Accent1 6 2 4 3 2" xfId="1217"/>
    <cellStyle name="20% - Accent1 6 2 4 3 3" xfId="1218"/>
    <cellStyle name="20% - Accent1 6 2 4 4" xfId="1219"/>
    <cellStyle name="20% - Accent1 6 2 4 4 2" xfId="1220"/>
    <cellStyle name="20% - Accent1 6 2 4 5" xfId="1221"/>
    <cellStyle name="20% - Accent1 6 2 4 5 2" xfId="1222"/>
    <cellStyle name="20% - Accent1 6 2 4 6" xfId="1223"/>
    <cellStyle name="20% - Accent1 6 2 4 7" xfId="1224"/>
    <cellStyle name="20% - Accent1 6 2 5" xfId="1225"/>
    <cellStyle name="20% - Accent1 6 2 5 2" xfId="1226"/>
    <cellStyle name="20% - Accent1 6 2 5 2 2" xfId="1227"/>
    <cellStyle name="20% - Accent1 6 2 5 3" xfId="1228"/>
    <cellStyle name="20% - Accent1 6 2 5 4" xfId="1229"/>
    <cellStyle name="20% - Accent1 6 2 6" xfId="1230"/>
    <cellStyle name="20% - Accent1 6 2 6 2" xfId="1231"/>
    <cellStyle name="20% - Accent1 6 2 6 3" xfId="1232"/>
    <cellStyle name="20% - Accent1 6 2 7" xfId="1233"/>
    <cellStyle name="20% - Accent1 6 2 7 2" xfId="1234"/>
    <cellStyle name="20% - Accent1 6 2 8" xfId="1235"/>
    <cellStyle name="20% - Accent1 6 2 8 2" xfId="1236"/>
    <cellStyle name="20% - Accent1 6 2 9" xfId="1237"/>
    <cellStyle name="20% - Accent1 6 3" xfId="1238"/>
    <cellStyle name="20% - Accent1 6 3 2" xfId="1239"/>
    <cellStyle name="20% - Accent1 6 3 2 2" xfId="1240"/>
    <cellStyle name="20% - Accent1 6 3 2 2 2" xfId="1241"/>
    <cellStyle name="20% - Accent1 6 3 2 2 3" xfId="1242"/>
    <cellStyle name="20% - Accent1 6 3 2 2 4" xfId="1243"/>
    <cellStyle name="20% - Accent1 6 3 2 3" xfId="1244"/>
    <cellStyle name="20% - Accent1 6 3 2 3 2" xfId="1245"/>
    <cellStyle name="20% - Accent1 6 3 2 3 3" xfId="1246"/>
    <cellStyle name="20% - Accent1 6 3 2 4" xfId="1247"/>
    <cellStyle name="20% - Accent1 6 3 2 4 2" xfId="1248"/>
    <cellStyle name="20% - Accent1 6 3 2 5" xfId="1249"/>
    <cellStyle name="20% - Accent1 6 3 2 5 2" xfId="1250"/>
    <cellStyle name="20% - Accent1 6 3 2 6" xfId="1251"/>
    <cellStyle name="20% - Accent1 6 3 2 7" xfId="1252"/>
    <cellStyle name="20% - Accent1 6 3 3" xfId="1253"/>
    <cellStyle name="20% - Accent1 6 3 3 2" xfId="1254"/>
    <cellStyle name="20% - Accent1 6 3 3 2 2" xfId="1255"/>
    <cellStyle name="20% - Accent1 6 3 3 2 3" xfId="1256"/>
    <cellStyle name="20% - Accent1 6 3 3 2 4" xfId="1257"/>
    <cellStyle name="20% - Accent1 6 3 3 3" xfId="1258"/>
    <cellStyle name="20% - Accent1 6 3 3 3 2" xfId="1259"/>
    <cellStyle name="20% - Accent1 6 3 3 3 3" xfId="1260"/>
    <cellStyle name="20% - Accent1 6 3 3 4" xfId="1261"/>
    <cellStyle name="20% - Accent1 6 3 3 4 2" xfId="1262"/>
    <cellStyle name="20% - Accent1 6 3 3 5" xfId="1263"/>
    <cellStyle name="20% - Accent1 6 3 3 5 2" xfId="1264"/>
    <cellStyle name="20% - Accent1 6 3 3 6" xfId="1265"/>
    <cellStyle name="20% - Accent1 6 3 3 7" xfId="1266"/>
    <cellStyle name="20% - Accent1 6 3 4" xfId="1267"/>
    <cellStyle name="20% - Accent1 6 3 4 2" xfId="1268"/>
    <cellStyle name="20% - Accent1 6 3 4 3" xfId="1269"/>
    <cellStyle name="20% - Accent1 6 3 4 4" xfId="1270"/>
    <cellStyle name="20% - Accent1 6 3 5" xfId="1271"/>
    <cellStyle name="20% - Accent1 6 3 5 2" xfId="1272"/>
    <cellStyle name="20% - Accent1 6 3 5 3" xfId="1273"/>
    <cellStyle name="20% - Accent1 6 3 6" xfId="1274"/>
    <cellStyle name="20% - Accent1 6 3 6 2" xfId="1275"/>
    <cellStyle name="20% - Accent1 6 3 7" xfId="1276"/>
    <cellStyle name="20% - Accent1 6 3 7 2" xfId="1277"/>
    <cellStyle name="20% - Accent1 6 3 8" xfId="1278"/>
    <cellStyle name="20% - Accent1 6 3 9" xfId="1279"/>
    <cellStyle name="20% - Accent1 6 4" xfId="1280"/>
    <cellStyle name="20% - Accent1 6 4 2" xfId="1281"/>
    <cellStyle name="20% - Accent1 6 4 2 2" xfId="1282"/>
    <cellStyle name="20% - Accent1 6 4 2 3" xfId="1283"/>
    <cellStyle name="20% - Accent1 6 4 2 4" xfId="1284"/>
    <cellStyle name="20% - Accent1 6 4 3" xfId="1285"/>
    <cellStyle name="20% - Accent1 6 4 3 2" xfId="1286"/>
    <cellStyle name="20% - Accent1 6 4 3 3" xfId="1287"/>
    <cellStyle name="20% - Accent1 6 4 4" xfId="1288"/>
    <cellStyle name="20% - Accent1 6 4 4 2" xfId="1289"/>
    <cellStyle name="20% - Accent1 6 4 5" xfId="1290"/>
    <cellStyle name="20% - Accent1 6 4 5 2" xfId="1291"/>
    <cellStyle name="20% - Accent1 6 4 6" xfId="1292"/>
    <cellStyle name="20% - Accent1 6 4 7" xfId="1293"/>
    <cellStyle name="20% - Accent1 6 5" xfId="1294"/>
    <cellStyle name="20% - Accent1 6 5 2" xfId="1295"/>
    <cellStyle name="20% - Accent1 6 5 2 2" xfId="1296"/>
    <cellStyle name="20% - Accent1 6 5 2 3" xfId="1297"/>
    <cellStyle name="20% - Accent1 6 5 2 4" xfId="1298"/>
    <cellStyle name="20% - Accent1 6 5 3" xfId="1299"/>
    <cellStyle name="20% - Accent1 6 5 3 2" xfId="1300"/>
    <cellStyle name="20% - Accent1 6 5 3 3" xfId="1301"/>
    <cellStyle name="20% - Accent1 6 5 4" xfId="1302"/>
    <cellStyle name="20% - Accent1 6 5 4 2" xfId="1303"/>
    <cellStyle name="20% - Accent1 6 5 5" xfId="1304"/>
    <cellStyle name="20% - Accent1 6 5 5 2" xfId="1305"/>
    <cellStyle name="20% - Accent1 6 5 6" xfId="1306"/>
    <cellStyle name="20% - Accent1 6 5 7" xfId="1307"/>
    <cellStyle name="20% - Accent1 6 6" xfId="1308"/>
    <cellStyle name="20% - Accent1 6 6 2" xfId="1309"/>
    <cellStyle name="20% - Accent1 6 6 2 2" xfId="1310"/>
    <cellStyle name="20% - Accent1 6 6 2 3" xfId="1311"/>
    <cellStyle name="20% - Accent1 6 6 2 4" xfId="1312"/>
    <cellStyle name="20% - Accent1 6 6 3" xfId="1313"/>
    <cellStyle name="20% - Accent1 6 6 3 2" xfId="1314"/>
    <cellStyle name="20% - Accent1 6 6 3 3" xfId="1315"/>
    <cellStyle name="20% - Accent1 6 6 4" xfId="1316"/>
    <cellStyle name="20% - Accent1 6 6 4 2" xfId="1317"/>
    <cellStyle name="20% - Accent1 6 6 5" xfId="1318"/>
    <cellStyle name="20% - Accent1 6 6 5 2" xfId="1319"/>
    <cellStyle name="20% - Accent1 6 6 6" xfId="1320"/>
    <cellStyle name="20% - Accent1 6 6 7" xfId="1321"/>
    <cellStyle name="20% - Accent1 6 7" xfId="1322"/>
    <cellStyle name="20% - Accent1 6 7 2" xfId="1323"/>
    <cellStyle name="20% - Accent1 6 7 2 2" xfId="1324"/>
    <cellStyle name="20% - Accent1 6 7 3" xfId="1325"/>
    <cellStyle name="20% - Accent1 6 7 4" xfId="1326"/>
    <cellStyle name="20% - Accent1 6 8" xfId="1327"/>
    <cellStyle name="20% - Accent1 6 8 2" xfId="1328"/>
    <cellStyle name="20% - Accent1 6 8 3" xfId="1329"/>
    <cellStyle name="20% - Accent1 6 9" xfId="1330"/>
    <cellStyle name="20% - Accent1 6 9 2" xfId="1331"/>
    <cellStyle name="20% - Accent1 7" xfId="1332"/>
    <cellStyle name="20% - Accent1 7 10" xfId="1333"/>
    <cellStyle name="20% - Accent1 7 11" xfId="1334"/>
    <cellStyle name="20% - Accent1 7 2" xfId="1335"/>
    <cellStyle name="20% - Accent1 7 2 2" xfId="1336"/>
    <cellStyle name="20% - Accent1 7 2 2 2" xfId="1337"/>
    <cellStyle name="20% - Accent1 7 2 2 2 2" xfId="1338"/>
    <cellStyle name="20% - Accent1 7 2 2 2 3" xfId="1339"/>
    <cellStyle name="20% - Accent1 7 2 2 2 4" xfId="1340"/>
    <cellStyle name="20% - Accent1 7 2 2 3" xfId="1341"/>
    <cellStyle name="20% - Accent1 7 2 2 3 2" xfId="1342"/>
    <cellStyle name="20% - Accent1 7 2 2 3 3" xfId="1343"/>
    <cellStyle name="20% - Accent1 7 2 2 4" xfId="1344"/>
    <cellStyle name="20% - Accent1 7 2 2 4 2" xfId="1345"/>
    <cellStyle name="20% - Accent1 7 2 2 5" xfId="1346"/>
    <cellStyle name="20% - Accent1 7 2 2 5 2" xfId="1347"/>
    <cellStyle name="20% - Accent1 7 2 2 6" xfId="1348"/>
    <cellStyle name="20% - Accent1 7 2 2 7" xfId="1349"/>
    <cellStyle name="20% - Accent1 7 2 3" xfId="1350"/>
    <cellStyle name="20% - Accent1 7 2 3 2" xfId="1351"/>
    <cellStyle name="20% - Accent1 7 2 3 2 2" xfId="1352"/>
    <cellStyle name="20% - Accent1 7 2 3 2 3" xfId="1353"/>
    <cellStyle name="20% - Accent1 7 2 3 2 4" xfId="1354"/>
    <cellStyle name="20% - Accent1 7 2 3 3" xfId="1355"/>
    <cellStyle name="20% - Accent1 7 2 3 3 2" xfId="1356"/>
    <cellStyle name="20% - Accent1 7 2 3 3 3" xfId="1357"/>
    <cellStyle name="20% - Accent1 7 2 3 4" xfId="1358"/>
    <cellStyle name="20% - Accent1 7 2 3 4 2" xfId="1359"/>
    <cellStyle name="20% - Accent1 7 2 3 5" xfId="1360"/>
    <cellStyle name="20% - Accent1 7 2 3 5 2" xfId="1361"/>
    <cellStyle name="20% - Accent1 7 2 3 6" xfId="1362"/>
    <cellStyle name="20% - Accent1 7 2 3 7" xfId="1363"/>
    <cellStyle name="20% - Accent1 7 2 4" xfId="1364"/>
    <cellStyle name="20% - Accent1 7 2 4 2" xfId="1365"/>
    <cellStyle name="20% - Accent1 7 2 4 3" xfId="1366"/>
    <cellStyle name="20% - Accent1 7 2 4 4" xfId="1367"/>
    <cellStyle name="20% - Accent1 7 2 5" xfId="1368"/>
    <cellStyle name="20% - Accent1 7 2 5 2" xfId="1369"/>
    <cellStyle name="20% - Accent1 7 2 5 3" xfId="1370"/>
    <cellStyle name="20% - Accent1 7 2 6" xfId="1371"/>
    <cellStyle name="20% - Accent1 7 2 6 2" xfId="1372"/>
    <cellStyle name="20% - Accent1 7 2 7" xfId="1373"/>
    <cellStyle name="20% - Accent1 7 2 7 2" xfId="1374"/>
    <cellStyle name="20% - Accent1 7 2 8" xfId="1375"/>
    <cellStyle name="20% - Accent1 7 2 9" xfId="1376"/>
    <cellStyle name="20% - Accent1 7 3" xfId="1377"/>
    <cellStyle name="20% - Accent1 7 3 2" xfId="1378"/>
    <cellStyle name="20% - Accent1 7 3 2 2" xfId="1379"/>
    <cellStyle name="20% - Accent1 7 3 2 2 2" xfId="1380"/>
    <cellStyle name="20% - Accent1 7 3 2 2 3" xfId="1381"/>
    <cellStyle name="20% - Accent1 7 3 2 2 4" xfId="1382"/>
    <cellStyle name="20% - Accent1 7 3 2 3" xfId="1383"/>
    <cellStyle name="20% - Accent1 7 3 2 3 2" xfId="1384"/>
    <cellStyle name="20% - Accent1 7 3 2 3 3" xfId="1385"/>
    <cellStyle name="20% - Accent1 7 3 2 4" xfId="1386"/>
    <cellStyle name="20% - Accent1 7 3 2 4 2" xfId="1387"/>
    <cellStyle name="20% - Accent1 7 3 2 5" xfId="1388"/>
    <cellStyle name="20% - Accent1 7 3 2 5 2" xfId="1389"/>
    <cellStyle name="20% - Accent1 7 3 2 6" xfId="1390"/>
    <cellStyle name="20% - Accent1 7 3 2 7" xfId="1391"/>
    <cellStyle name="20% - Accent1 7 3 3" xfId="1392"/>
    <cellStyle name="20% - Accent1 7 3 3 2" xfId="1393"/>
    <cellStyle name="20% - Accent1 7 3 3 3" xfId="1394"/>
    <cellStyle name="20% - Accent1 7 3 3 4" xfId="1395"/>
    <cellStyle name="20% - Accent1 7 3 4" xfId="1396"/>
    <cellStyle name="20% - Accent1 7 3 4 2" xfId="1397"/>
    <cellStyle name="20% - Accent1 7 3 4 3" xfId="1398"/>
    <cellStyle name="20% - Accent1 7 3 5" xfId="1399"/>
    <cellStyle name="20% - Accent1 7 3 5 2" xfId="1400"/>
    <cellStyle name="20% - Accent1 7 3 6" xfId="1401"/>
    <cellStyle name="20% - Accent1 7 3 6 2" xfId="1402"/>
    <cellStyle name="20% - Accent1 7 3 7" xfId="1403"/>
    <cellStyle name="20% - Accent1 7 3 8" xfId="1404"/>
    <cellStyle name="20% - Accent1 7 4" xfId="1405"/>
    <cellStyle name="20% - Accent1 7 4 2" xfId="1406"/>
    <cellStyle name="20% - Accent1 7 4 2 2" xfId="1407"/>
    <cellStyle name="20% - Accent1 7 4 2 3" xfId="1408"/>
    <cellStyle name="20% - Accent1 7 4 2 4" xfId="1409"/>
    <cellStyle name="20% - Accent1 7 4 3" xfId="1410"/>
    <cellStyle name="20% - Accent1 7 4 3 2" xfId="1411"/>
    <cellStyle name="20% - Accent1 7 4 3 3" xfId="1412"/>
    <cellStyle name="20% - Accent1 7 4 4" xfId="1413"/>
    <cellStyle name="20% - Accent1 7 4 4 2" xfId="1414"/>
    <cellStyle name="20% - Accent1 7 4 5" xfId="1415"/>
    <cellStyle name="20% - Accent1 7 4 5 2" xfId="1416"/>
    <cellStyle name="20% - Accent1 7 4 6" xfId="1417"/>
    <cellStyle name="20% - Accent1 7 4 7" xfId="1418"/>
    <cellStyle name="20% - Accent1 7 5" xfId="1419"/>
    <cellStyle name="20% - Accent1 7 5 2" xfId="1420"/>
    <cellStyle name="20% - Accent1 7 5 2 2" xfId="1421"/>
    <cellStyle name="20% - Accent1 7 5 2 3" xfId="1422"/>
    <cellStyle name="20% - Accent1 7 5 2 4" xfId="1423"/>
    <cellStyle name="20% - Accent1 7 5 3" xfId="1424"/>
    <cellStyle name="20% - Accent1 7 5 3 2" xfId="1425"/>
    <cellStyle name="20% - Accent1 7 5 3 3" xfId="1426"/>
    <cellStyle name="20% - Accent1 7 5 4" xfId="1427"/>
    <cellStyle name="20% - Accent1 7 5 4 2" xfId="1428"/>
    <cellStyle name="20% - Accent1 7 5 5" xfId="1429"/>
    <cellStyle name="20% - Accent1 7 5 5 2" xfId="1430"/>
    <cellStyle name="20% - Accent1 7 5 6" xfId="1431"/>
    <cellStyle name="20% - Accent1 7 5 7" xfId="1432"/>
    <cellStyle name="20% - Accent1 7 6" xfId="1433"/>
    <cellStyle name="20% - Accent1 7 6 2" xfId="1434"/>
    <cellStyle name="20% - Accent1 7 6 2 2" xfId="1435"/>
    <cellStyle name="20% - Accent1 7 6 3" xfId="1436"/>
    <cellStyle name="20% - Accent1 7 6 4" xfId="1437"/>
    <cellStyle name="20% - Accent1 7 7" xfId="1438"/>
    <cellStyle name="20% - Accent1 7 7 2" xfId="1439"/>
    <cellStyle name="20% - Accent1 7 7 3" xfId="1440"/>
    <cellStyle name="20% - Accent1 7 8" xfId="1441"/>
    <cellStyle name="20% - Accent1 7 8 2" xfId="1442"/>
    <cellStyle name="20% - Accent1 7 9" xfId="1443"/>
    <cellStyle name="20% - Accent1 7 9 2" xfId="1444"/>
    <cellStyle name="20% - Accent1 8" xfId="1445"/>
    <cellStyle name="20% - Accent1 8 10" xfId="1446"/>
    <cellStyle name="20% - Accent1 8 2" xfId="1447"/>
    <cellStyle name="20% - Accent1 8 3" xfId="1448"/>
    <cellStyle name="20% - Accent1 8 3 2" xfId="1449"/>
    <cellStyle name="20% - Accent1 8 3 2 2" xfId="1450"/>
    <cellStyle name="20% - Accent1 8 3 2 2 2" xfId="1451"/>
    <cellStyle name="20% - Accent1 8 3 2 2 3" xfId="1452"/>
    <cellStyle name="20% - Accent1 8 3 2 2 4" xfId="1453"/>
    <cellStyle name="20% - Accent1 8 3 2 3" xfId="1454"/>
    <cellStyle name="20% - Accent1 8 3 2 3 2" xfId="1455"/>
    <cellStyle name="20% - Accent1 8 3 2 3 3" xfId="1456"/>
    <cellStyle name="20% - Accent1 8 3 2 4" xfId="1457"/>
    <cellStyle name="20% - Accent1 8 3 2 4 2" xfId="1458"/>
    <cellStyle name="20% - Accent1 8 3 2 5" xfId="1459"/>
    <cellStyle name="20% - Accent1 8 3 2 5 2" xfId="1460"/>
    <cellStyle name="20% - Accent1 8 3 2 6" xfId="1461"/>
    <cellStyle name="20% - Accent1 8 3 2 7" xfId="1462"/>
    <cellStyle name="20% - Accent1 8 3 3" xfId="1463"/>
    <cellStyle name="20% - Accent1 8 3 3 2" xfId="1464"/>
    <cellStyle name="20% - Accent1 8 3 3 3" xfId="1465"/>
    <cellStyle name="20% - Accent1 8 3 3 4" xfId="1466"/>
    <cellStyle name="20% - Accent1 8 3 4" xfId="1467"/>
    <cellStyle name="20% - Accent1 8 3 4 2" xfId="1468"/>
    <cellStyle name="20% - Accent1 8 3 4 3" xfId="1469"/>
    <cellStyle name="20% - Accent1 8 3 5" xfId="1470"/>
    <cellStyle name="20% - Accent1 8 3 5 2" xfId="1471"/>
    <cellStyle name="20% - Accent1 8 3 6" xfId="1472"/>
    <cellStyle name="20% - Accent1 8 3 6 2" xfId="1473"/>
    <cellStyle name="20% - Accent1 8 3 7" xfId="1474"/>
    <cellStyle name="20% - Accent1 8 3 8" xfId="1475"/>
    <cellStyle name="20% - Accent1 8 4" xfId="1476"/>
    <cellStyle name="20% - Accent1 8 4 2" xfId="1477"/>
    <cellStyle name="20% - Accent1 8 4 2 2" xfId="1478"/>
    <cellStyle name="20% - Accent1 8 4 2 3" xfId="1479"/>
    <cellStyle name="20% - Accent1 8 4 2 4" xfId="1480"/>
    <cellStyle name="20% - Accent1 8 4 3" xfId="1481"/>
    <cellStyle name="20% - Accent1 8 4 3 2" xfId="1482"/>
    <cellStyle name="20% - Accent1 8 4 3 3" xfId="1483"/>
    <cellStyle name="20% - Accent1 8 4 4" xfId="1484"/>
    <cellStyle name="20% - Accent1 8 4 4 2" xfId="1485"/>
    <cellStyle name="20% - Accent1 8 4 5" xfId="1486"/>
    <cellStyle name="20% - Accent1 8 4 5 2" xfId="1487"/>
    <cellStyle name="20% - Accent1 8 4 6" xfId="1488"/>
    <cellStyle name="20% - Accent1 8 4 7" xfId="1489"/>
    <cellStyle name="20% - Accent1 8 5" xfId="1490"/>
    <cellStyle name="20% - Accent1 8 5 2" xfId="1491"/>
    <cellStyle name="20% - Accent1 8 5 2 2" xfId="1492"/>
    <cellStyle name="20% - Accent1 8 5 2 3" xfId="1493"/>
    <cellStyle name="20% - Accent1 8 5 2 4" xfId="1494"/>
    <cellStyle name="20% - Accent1 8 5 3" xfId="1495"/>
    <cellStyle name="20% - Accent1 8 5 3 2" xfId="1496"/>
    <cellStyle name="20% - Accent1 8 5 3 3" xfId="1497"/>
    <cellStyle name="20% - Accent1 8 5 4" xfId="1498"/>
    <cellStyle name="20% - Accent1 8 5 4 2" xfId="1499"/>
    <cellStyle name="20% - Accent1 8 5 5" xfId="1500"/>
    <cellStyle name="20% - Accent1 8 5 5 2" xfId="1501"/>
    <cellStyle name="20% - Accent1 8 5 6" xfId="1502"/>
    <cellStyle name="20% - Accent1 8 5 7" xfId="1503"/>
    <cellStyle name="20% - Accent1 8 6" xfId="1504"/>
    <cellStyle name="20% - Accent1 8 6 2" xfId="1505"/>
    <cellStyle name="20% - Accent1 8 6 3" xfId="1506"/>
    <cellStyle name="20% - Accent1 8 6 4" xfId="1507"/>
    <cellStyle name="20% - Accent1 8 7" xfId="1508"/>
    <cellStyle name="20% - Accent1 8 7 2" xfId="1509"/>
    <cellStyle name="20% - Accent1 8 7 3" xfId="1510"/>
    <cellStyle name="20% - Accent1 8 8" xfId="1511"/>
    <cellStyle name="20% - Accent1 8 8 2" xfId="1512"/>
    <cellStyle name="20% - Accent1 8 9" xfId="1513"/>
    <cellStyle name="20% - Accent1 8 9 2" xfId="1514"/>
    <cellStyle name="20% - Accent1 9" xfId="1515"/>
    <cellStyle name="20% - Accent1 9 10" xfId="1516"/>
    <cellStyle name="20% - Accent1 9 2" xfId="1517"/>
    <cellStyle name="20% - Accent1 9 2 2" xfId="1518"/>
    <cellStyle name="20% - Accent1 9 2 2 2" xfId="1519"/>
    <cellStyle name="20% - Accent1 9 2 2 3" xfId="1520"/>
    <cellStyle name="20% - Accent1 9 2 2 4" xfId="1521"/>
    <cellStyle name="20% - Accent1 9 2 3" xfId="1522"/>
    <cellStyle name="20% - Accent1 9 2 3 2" xfId="1523"/>
    <cellStyle name="20% - Accent1 9 2 3 3" xfId="1524"/>
    <cellStyle name="20% - Accent1 9 2 4" xfId="1525"/>
    <cellStyle name="20% - Accent1 9 2 4 2" xfId="1526"/>
    <cellStyle name="20% - Accent1 9 2 5" xfId="1527"/>
    <cellStyle name="20% - Accent1 9 2 5 2" xfId="1528"/>
    <cellStyle name="20% - Accent1 9 2 6" xfId="1529"/>
    <cellStyle name="20% - Accent1 9 2 7" xfId="1530"/>
    <cellStyle name="20% - Accent1 9 3" xfId="1531"/>
    <cellStyle name="20% - Accent1 9 3 2" xfId="1532"/>
    <cellStyle name="20% - Accent1 9 3 2 2" xfId="1533"/>
    <cellStyle name="20% - Accent1 9 3 2 3" xfId="1534"/>
    <cellStyle name="20% - Accent1 9 3 2 4" xfId="1535"/>
    <cellStyle name="20% - Accent1 9 3 3" xfId="1536"/>
    <cellStyle name="20% - Accent1 9 3 3 2" xfId="1537"/>
    <cellStyle name="20% - Accent1 9 3 3 3" xfId="1538"/>
    <cellStyle name="20% - Accent1 9 3 4" xfId="1539"/>
    <cellStyle name="20% - Accent1 9 3 4 2" xfId="1540"/>
    <cellStyle name="20% - Accent1 9 3 5" xfId="1541"/>
    <cellStyle name="20% - Accent1 9 3 5 2" xfId="1542"/>
    <cellStyle name="20% - Accent1 9 3 6" xfId="1543"/>
    <cellStyle name="20% - Accent1 9 3 7" xfId="1544"/>
    <cellStyle name="20% - Accent1 9 4" xfId="1545"/>
    <cellStyle name="20% - Accent1 9 4 2" xfId="1546"/>
    <cellStyle name="20% - Accent1 9 4 2 2" xfId="1547"/>
    <cellStyle name="20% - Accent1 9 4 2 3" xfId="1548"/>
    <cellStyle name="20% - Accent1 9 4 2 4" xfId="1549"/>
    <cellStyle name="20% - Accent1 9 4 3" xfId="1550"/>
    <cellStyle name="20% - Accent1 9 4 3 2" xfId="1551"/>
    <cellStyle name="20% - Accent1 9 4 3 3" xfId="1552"/>
    <cellStyle name="20% - Accent1 9 4 4" xfId="1553"/>
    <cellStyle name="20% - Accent1 9 4 4 2" xfId="1554"/>
    <cellStyle name="20% - Accent1 9 4 5" xfId="1555"/>
    <cellStyle name="20% - Accent1 9 4 5 2" xfId="1556"/>
    <cellStyle name="20% - Accent1 9 4 6" xfId="1557"/>
    <cellStyle name="20% - Accent1 9 4 7" xfId="1558"/>
    <cellStyle name="20% - Accent1 9 5" xfId="1559"/>
    <cellStyle name="20% - Accent1 9 5 2" xfId="1560"/>
    <cellStyle name="20% - Accent1 9 5 3" xfId="1561"/>
    <cellStyle name="20% - Accent1 9 5 4" xfId="1562"/>
    <cellStyle name="20% - Accent1 9 6" xfId="1563"/>
    <cellStyle name="20% - Accent1 9 6 2" xfId="1564"/>
    <cellStyle name="20% - Accent1 9 6 3" xfId="1565"/>
    <cellStyle name="20% - Accent1 9 7" xfId="1566"/>
    <cellStyle name="20% - Accent1 9 7 2" xfId="1567"/>
    <cellStyle name="20% - Accent1 9 8" xfId="1568"/>
    <cellStyle name="20% - Accent1 9 8 2" xfId="1569"/>
    <cellStyle name="20% - Accent1 9 9" xfId="1570"/>
    <cellStyle name="20% - Accent2 10" xfId="1571"/>
    <cellStyle name="20% - Accent2 10 2" xfId="1572"/>
    <cellStyle name="20% - Accent2 10 2 2" xfId="1573"/>
    <cellStyle name="20% - Accent2 10 2 3" xfId="1574"/>
    <cellStyle name="20% - Accent2 10 2 4" xfId="1575"/>
    <cellStyle name="20% - Accent2 10 3" xfId="1576"/>
    <cellStyle name="20% - Accent2 10 3 2" xfId="1577"/>
    <cellStyle name="20% - Accent2 10 3 3" xfId="1578"/>
    <cellStyle name="20% - Accent2 10 4" xfId="1579"/>
    <cellStyle name="20% - Accent2 10 4 2" xfId="1580"/>
    <cellStyle name="20% - Accent2 10 5" xfId="1581"/>
    <cellStyle name="20% - Accent2 10 5 2" xfId="1582"/>
    <cellStyle name="20% - Accent2 10 6" xfId="1583"/>
    <cellStyle name="20% - Accent2 10 7" xfId="1584"/>
    <cellStyle name="20% - Accent2 11" xfId="1585"/>
    <cellStyle name="20% - Accent2 11 2" xfId="1586"/>
    <cellStyle name="20% - Accent2 11 2 2" xfId="1587"/>
    <cellStyle name="20% - Accent2 11 2 3" xfId="1588"/>
    <cellStyle name="20% - Accent2 11 2 4" xfId="1589"/>
    <cellStyle name="20% - Accent2 11 3" xfId="1590"/>
    <cellStyle name="20% - Accent2 11 3 2" xfId="1591"/>
    <cellStyle name="20% - Accent2 11 3 3" xfId="1592"/>
    <cellStyle name="20% - Accent2 11 4" xfId="1593"/>
    <cellStyle name="20% - Accent2 11 4 2" xfId="1594"/>
    <cellStyle name="20% - Accent2 11 5" xfId="1595"/>
    <cellStyle name="20% - Accent2 11 5 2" xfId="1596"/>
    <cellStyle name="20% - Accent2 11 6" xfId="1597"/>
    <cellStyle name="20% - Accent2 11 7" xfId="1598"/>
    <cellStyle name="20% - Accent2 12" xfId="1599"/>
    <cellStyle name="20% - Accent2 12 2" xfId="1600"/>
    <cellStyle name="20% - Accent2 12 2 2" xfId="1601"/>
    <cellStyle name="20% - Accent2 12 2 3" xfId="1602"/>
    <cellStyle name="20% - Accent2 12 2 4" xfId="1603"/>
    <cellStyle name="20% - Accent2 12 3" xfId="1604"/>
    <cellStyle name="20% - Accent2 12 3 2" xfId="1605"/>
    <cellStyle name="20% - Accent2 12 3 3" xfId="1606"/>
    <cellStyle name="20% - Accent2 12 4" xfId="1607"/>
    <cellStyle name="20% - Accent2 12 4 2" xfId="1608"/>
    <cellStyle name="20% - Accent2 12 5" xfId="1609"/>
    <cellStyle name="20% - Accent2 12 5 2" xfId="1610"/>
    <cellStyle name="20% - Accent2 12 6" xfId="1611"/>
    <cellStyle name="20% - Accent2 12 7" xfId="1612"/>
    <cellStyle name="20% - Accent2 13" xfId="1613"/>
    <cellStyle name="20% - Accent2 13 2" xfId="1614"/>
    <cellStyle name="20% - Accent2 13 2 2" xfId="1615"/>
    <cellStyle name="20% - Accent2 13 2 3" xfId="1616"/>
    <cellStyle name="20% - Accent2 13 3" xfId="1617"/>
    <cellStyle name="20% - Accent2 13 3 2" xfId="1618"/>
    <cellStyle name="20% - Accent2 13 4" xfId="1619"/>
    <cellStyle name="20% - Accent2 13 4 2" xfId="1620"/>
    <cellStyle name="20% - Accent2 13 5" xfId="1621"/>
    <cellStyle name="20% - Accent2 13 5 2" xfId="1622"/>
    <cellStyle name="20% - Accent2 13 6" xfId="1623"/>
    <cellStyle name="20% - Accent2 13 7" xfId="1624"/>
    <cellStyle name="20% - Accent2 14" xfId="1625"/>
    <cellStyle name="20% - Accent2 15" xfId="1626"/>
    <cellStyle name="20% - Accent2 16" xfId="1627"/>
    <cellStyle name="20% - Accent2 17" xfId="1628"/>
    <cellStyle name="20% - Accent2 2" xfId="1629"/>
    <cellStyle name="20% - Accent2 2 2" xfId="1630"/>
    <cellStyle name="20% - Accent2 2 3" xfId="1631"/>
    <cellStyle name="20% - Accent2 3" xfId="1632"/>
    <cellStyle name="20% - Accent2 3 2" xfId="1633"/>
    <cellStyle name="20% - Accent2 4" xfId="1634"/>
    <cellStyle name="20% - Accent2 4 10" xfId="1635"/>
    <cellStyle name="20% - Accent2 4 10 2" xfId="1636"/>
    <cellStyle name="20% - Accent2 4 11" xfId="1637"/>
    <cellStyle name="20% - Accent2 4 11 2" xfId="1638"/>
    <cellStyle name="20% - Accent2 4 12" xfId="1639"/>
    <cellStyle name="20% - Accent2 4 13" xfId="1640"/>
    <cellStyle name="20% - Accent2 4 2" xfId="1641"/>
    <cellStyle name="20% - Accent2 4 2 10" xfId="1642"/>
    <cellStyle name="20% - Accent2 4 2 11" xfId="1643"/>
    <cellStyle name="20% - Accent2 4 2 2" xfId="1644"/>
    <cellStyle name="20% - Accent2 4 2 2 2" xfId="1645"/>
    <cellStyle name="20% - Accent2 4 2 2 2 2" xfId="1646"/>
    <cellStyle name="20% - Accent2 4 2 2 2 2 2" xfId="1647"/>
    <cellStyle name="20% - Accent2 4 2 2 2 2 3" xfId="1648"/>
    <cellStyle name="20% - Accent2 4 2 2 2 2 4" xfId="1649"/>
    <cellStyle name="20% - Accent2 4 2 2 2 3" xfId="1650"/>
    <cellStyle name="20% - Accent2 4 2 2 2 3 2" xfId="1651"/>
    <cellStyle name="20% - Accent2 4 2 2 2 3 3" xfId="1652"/>
    <cellStyle name="20% - Accent2 4 2 2 2 4" xfId="1653"/>
    <cellStyle name="20% - Accent2 4 2 2 2 4 2" xfId="1654"/>
    <cellStyle name="20% - Accent2 4 2 2 2 5" xfId="1655"/>
    <cellStyle name="20% - Accent2 4 2 2 2 5 2" xfId="1656"/>
    <cellStyle name="20% - Accent2 4 2 2 2 6" xfId="1657"/>
    <cellStyle name="20% - Accent2 4 2 2 2 7" xfId="1658"/>
    <cellStyle name="20% - Accent2 4 2 2 3" xfId="1659"/>
    <cellStyle name="20% - Accent2 4 2 2 3 2" xfId="1660"/>
    <cellStyle name="20% - Accent2 4 2 2 3 2 2" xfId="1661"/>
    <cellStyle name="20% - Accent2 4 2 2 3 2 3" xfId="1662"/>
    <cellStyle name="20% - Accent2 4 2 2 3 2 4" xfId="1663"/>
    <cellStyle name="20% - Accent2 4 2 2 3 3" xfId="1664"/>
    <cellStyle name="20% - Accent2 4 2 2 3 3 2" xfId="1665"/>
    <cellStyle name="20% - Accent2 4 2 2 3 4" xfId="1666"/>
    <cellStyle name="20% - Accent2 4 2 2 3 4 2" xfId="1667"/>
    <cellStyle name="20% - Accent2 4 2 2 3 5" xfId="1668"/>
    <cellStyle name="20% - Accent2 4 2 2 3 5 2" xfId="1669"/>
    <cellStyle name="20% - Accent2 4 2 2 3 6" xfId="1670"/>
    <cellStyle name="20% - Accent2 4 2 2 3 7" xfId="1671"/>
    <cellStyle name="20% - Accent2 4 2 2 4" xfId="1672"/>
    <cellStyle name="20% - Accent2 4 2 2 4 2" xfId="1673"/>
    <cellStyle name="20% - Accent2 4 2 2 4 3" xfId="1674"/>
    <cellStyle name="20% - Accent2 4 2 2 4 4" xfId="1675"/>
    <cellStyle name="20% - Accent2 4 2 2 5" xfId="1676"/>
    <cellStyle name="20% - Accent2 4 2 2 5 2" xfId="1677"/>
    <cellStyle name="20% - Accent2 4 2 2 5 3" xfId="1678"/>
    <cellStyle name="20% - Accent2 4 2 2 6" xfId="1679"/>
    <cellStyle name="20% - Accent2 4 2 2 6 2" xfId="1680"/>
    <cellStyle name="20% - Accent2 4 2 2 7" xfId="1681"/>
    <cellStyle name="20% - Accent2 4 2 2 7 2" xfId="1682"/>
    <cellStyle name="20% - Accent2 4 2 2 8" xfId="1683"/>
    <cellStyle name="20% - Accent2 4 2 2 9" xfId="1684"/>
    <cellStyle name="20% - Accent2 4 2 3" xfId="1685"/>
    <cellStyle name="20% - Accent2 4 2 3 2" xfId="1686"/>
    <cellStyle name="20% - Accent2 4 2 3 2 2" xfId="1687"/>
    <cellStyle name="20% - Accent2 4 2 3 2 2 2" xfId="1688"/>
    <cellStyle name="20% - Accent2 4 2 3 2 2 3" xfId="1689"/>
    <cellStyle name="20% - Accent2 4 2 3 2 2 4" xfId="1690"/>
    <cellStyle name="20% - Accent2 4 2 3 2 3" xfId="1691"/>
    <cellStyle name="20% - Accent2 4 2 3 2 3 2" xfId="1692"/>
    <cellStyle name="20% - Accent2 4 2 3 2 3 3" xfId="1693"/>
    <cellStyle name="20% - Accent2 4 2 3 2 4" xfId="1694"/>
    <cellStyle name="20% - Accent2 4 2 3 2 4 2" xfId="1695"/>
    <cellStyle name="20% - Accent2 4 2 3 2 5" xfId="1696"/>
    <cellStyle name="20% - Accent2 4 2 3 2 5 2" xfId="1697"/>
    <cellStyle name="20% - Accent2 4 2 3 2 6" xfId="1698"/>
    <cellStyle name="20% - Accent2 4 2 3 2 7" xfId="1699"/>
    <cellStyle name="20% - Accent2 4 2 3 3" xfId="1700"/>
    <cellStyle name="20% - Accent2 4 2 3 3 2" xfId="1701"/>
    <cellStyle name="20% - Accent2 4 2 3 3 3" xfId="1702"/>
    <cellStyle name="20% - Accent2 4 2 3 3 4" xfId="1703"/>
    <cellStyle name="20% - Accent2 4 2 4 2 4" xfId="1704"/>
    <cellStyle name="20% - Accent2 4 2 4 3" xfId="1705"/>
    <cellStyle name="20% - Accent2 4 2 4 3 2" xfId="1706"/>
    <cellStyle name="20% - Accent2 4 2 4 3 3" xfId="1707"/>
    <cellStyle name="20% - Accent2 4 2 4 4" xfId="1708"/>
    <cellStyle name="20% - Accent2 4 2 4 4 2" xfId="1709"/>
    <cellStyle name="20% - Accent2 4 2 4 5" xfId="1710"/>
    <cellStyle name="20% - Accent2 4 2 4 5 2" xfId="1711"/>
    <cellStyle name="20% - Accent2 4 2 4 6" xfId="1712"/>
    <cellStyle name="20% - Accent2 4 2 4 7" xfId="1713"/>
    <cellStyle name="20% - Accent2 4 2 5" xfId="1714"/>
    <cellStyle name="20% - Accent2 4 2 5 2" xfId="1715"/>
    <cellStyle name="20% - Accent2 4 2 5 2 2" xfId="1716"/>
    <cellStyle name="20% - Accent2 4 2 5 2 3" xfId="1717"/>
    <cellStyle name="20% - Accent2 4 2 5 2 4" xfId="1718"/>
    <cellStyle name="20% - Accent2 4 2 5 3" xfId="1719"/>
    <cellStyle name="20% - Accent2 4 2 5 3 2" xfId="1720"/>
    <cellStyle name="20% - Accent2 4 2 5 3 3" xfId="1721"/>
    <cellStyle name="20% - Accent2 4 2 5 4" xfId="1722"/>
    <cellStyle name="20% - Accent2 4 2 5 4 2" xfId="1723"/>
    <cellStyle name="20% - Accent2 4 2 5 5" xfId="1724"/>
    <cellStyle name="20% - Accent2 4 2 5 5 2" xfId="1725"/>
    <cellStyle name="20% - Accent2 4 2 5 6" xfId="1726"/>
    <cellStyle name="20% - Accent2 4 2 5 7" xfId="1727"/>
    <cellStyle name="20% - Accent2 4 2 6" xfId="1728"/>
    <cellStyle name="20% - Accent2 4 2 6 2" xfId="1729"/>
    <cellStyle name="20% - Accent2 4 2 6 2 2" xfId="1730"/>
    <cellStyle name="20% - Accent2 4 2 6 3" xfId="1731"/>
    <cellStyle name="20% - Accent2 4 2 6 4" xfId="1732"/>
    <cellStyle name="20% - Accent2 4 2 7" xfId="1733"/>
    <cellStyle name="20% - Accent2 4 2 7 2" xfId="1734"/>
    <cellStyle name="20% - Accent2 4 2 7 3" xfId="1735"/>
    <cellStyle name="20% - Accent2 4 2 8" xfId="1736"/>
    <cellStyle name="20% - Accent2 4 2 8 2" xfId="1737"/>
    <cellStyle name="20% - Accent2 4 2 9" xfId="1738"/>
    <cellStyle name="20% - Accent2 4 2 9 2" xfId="1739"/>
    <cellStyle name="20% - Accent2 4 3" xfId="1740"/>
    <cellStyle name="20% - Accent2 4 3 10" xfId="1741"/>
    <cellStyle name="20% - Accent2 4 3 11" xfId="1742"/>
    <cellStyle name="20% - Accent2 4 3 2" xfId="1743"/>
    <cellStyle name="20% - Accent2 4 3 2 2" xfId="1744"/>
    <cellStyle name="20% - Accent2 4 3 2 2 2" xfId="1745"/>
    <cellStyle name="20% - Accent2 4 3 2 2 2 2" xfId="1746"/>
    <cellStyle name="20% - Accent2 4 3 2 2 2 3" xfId="1747"/>
    <cellStyle name="20% - Accent2 4 3 2 2 2 4" xfId="1748"/>
    <cellStyle name="20% - Accent2 4 3 2 2 3" xfId="1749"/>
    <cellStyle name="20% - Accent2 4 3 2 2 3 2" xfId="1750"/>
    <cellStyle name="20% - Accent2 4 3 2 2 3 3" xfId="1751"/>
    <cellStyle name="20% - Accent2 4 3 2 2 4" xfId="1752"/>
    <cellStyle name="20% - Accent2 4 3 2 2 4 2" xfId="1753"/>
    <cellStyle name="20% - Accent2 4 3 2 2 5" xfId="1754"/>
    <cellStyle name="20% - Accent2 4 3 2 2 5 2" xfId="1755"/>
    <cellStyle name="20% - Accent2 4 3 2 2 6" xfId="1756"/>
    <cellStyle name="20% - Accent2 4 3 2 2 7" xfId="1757"/>
    <cellStyle name="20% - Accent2 4 3 2 3" xfId="1758"/>
    <cellStyle name="20% - Accent2 4 3 2 3 2" xfId="1759"/>
    <cellStyle name="20% - Accent2 4 3 2 3 2 2" xfId="1760"/>
    <cellStyle name="20% - Accent2 4 3 2 3 2 3" xfId="1761"/>
    <cellStyle name="20% - Accent2 4 3 2 3 2 4" xfId="1762"/>
    <cellStyle name="20% - Accent2 4 3 2 3 3" xfId="1763"/>
    <cellStyle name="20% - Accent2 4 3 2 3 3 2" xfId="1764"/>
    <cellStyle name="20% - Accent2 4 3 2 3 3 3" xfId="1765"/>
    <cellStyle name="20% - Accent2 4 3 2 3 4" xfId="1766"/>
    <cellStyle name="20% - Accent2 4 3 2 3 4 2" xfId="1767"/>
    <cellStyle name="20% - Accent2 4 3 2 3 5" xfId="1768"/>
    <cellStyle name="20% - Accent2 4 3 2 3 5 2" xfId="1769"/>
    <cellStyle name="20% - Accent2 4 3 2 3 6" xfId="1770"/>
    <cellStyle name="20% - Accent2 4 3 2 3 7" xfId="1771"/>
    <cellStyle name="20% - Accent2 4 3 2 4" xfId="1772"/>
    <cellStyle name="20% - Accent2 4 3 2 4 2" xfId="1773"/>
    <cellStyle name="20% - Accent2 4 3 2 4 3" xfId="1774"/>
    <cellStyle name="20% - Accent2 4 3 2 4 4" xfId="1775"/>
    <cellStyle name="20% - Accent2 4 3 2 5" xfId="1776"/>
    <cellStyle name="20% - Accent2 4 3 2 5 2" xfId="1777"/>
    <cellStyle name="20% - Accent2 4 3 2 5 3" xfId="1778"/>
    <cellStyle name="20% - Accent2 4 3 2 6" xfId="1779"/>
    <cellStyle name="20% - Accent2 4 3 2 6 2" xfId="1780"/>
    <cellStyle name="20% - Accent2 4 3 2 7" xfId="1781"/>
    <cellStyle name="20% - Accent2 4 3 2 7 2" xfId="1782"/>
    <cellStyle name="20% - Accent2 4 3 2 8" xfId="1783"/>
    <cellStyle name="20% - Accent2 4 3 2 9" xfId="1784"/>
    <cellStyle name="20% - Accent2 4 3 3" xfId="1785"/>
    <cellStyle name="20% - Accent2 4 3 3 2" xfId="1786"/>
    <cellStyle name="20% - Accent2 4 3 3 2 2" xfId="1787"/>
    <cellStyle name="20% - Accent2 4 3 3 2 2 2" xfId="1788"/>
    <cellStyle name="20% - Accent2 4 3 3 2 2 3" xfId="1789"/>
    <cellStyle name="20% - Accent2 4 3 3 2 2 4" xfId="1790"/>
    <cellStyle name="20% - Accent2 4 3 3 2 3" xfId="1791"/>
    <cellStyle name="20% - Accent2 4 3 3 2 3 2" xfId="1792"/>
    <cellStyle name="20% - Accent2 4 3 3 2 3 3" xfId="1793"/>
    <cellStyle name="20% - Accent2 4 3 3 2 4" xfId="1794"/>
    <cellStyle name="20% - Accent2 4 3 3 2 4 2" xfId="1795"/>
    <cellStyle name="20% - Accent2 4 3 3 2 5" xfId="1796"/>
    <cellStyle name="20% - Accent2 4 3 3 2 5 2" xfId="1797"/>
    <cellStyle name="20% - Accent2 4 3 3 2 6" xfId="1798"/>
    <cellStyle name="20% - Accent2 4 3 3 2 7" xfId="1799"/>
    <cellStyle name="20% - Accent2 4 3 3 3" xfId="1800"/>
    <cellStyle name="20% - Accent2 4 3 3 3 2" xfId="1801"/>
    <cellStyle name="20% - Accent2 4 3 3 3 3" xfId="1802"/>
    <cellStyle name="20% - Accent2 4 3 3 3 4" xfId="1803"/>
    <cellStyle name="20% - Accent2 4 3 3 4" xfId="1804"/>
    <cellStyle name="20% - Accent2 4 3 3 4 2" xfId="1805"/>
    <cellStyle name="20% - Accent2 4 3 3 4 3" xfId="1806"/>
    <cellStyle name="20% - Accent2 4 3 3 5" xfId="1807"/>
    <cellStyle name="20% - Accent2 4 3 3 5 2" xfId="1808"/>
    <cellStyle name="20% - Accent2 4 3 3 6" xfId="1809"/>
    <cellStyle name="20% - Accent2 4 3 3 6 2" xfId="1810"/>
    <cellStyle name="20% - Accent2 4 3 3 7" xfId="1811"/>
    <cellStyle name="20% - Accent2 4 3 3 8" xfId="1812"/>
    <cellStyle name="20% - Accent2 4 3 4" xfId="1813"/>
    <cellStyle name="20% - Accent2 4 3 4 2" xfId="1814"/>
    <cellStyle name="20% - Accent2 4 3 4 2 2" xfId="1815"/>
    <cellStyle name="20% - Accent2 4 3 4 2 3" xfId="1816"/>
    <cellStyle name="20% - Accent2 4 3 4 2 4" xfId="1817"/>
    <cellStyle name="20% - Accent2 4 3 4 3" xfId="1818"/>
    <cellStyle name="20% - Accent2 4 3 4 3 2" xfId="1819"/>
    <cellStyle name="20% - Accent2 4 3 4 3 3" xfId="1820"/>
    <cellStyle name="20% - Accent2 4 3 4 4" xfId="1821"/>
    <cellStyle name="20% - Accent2 4 3 4 4 2" xfId="1822"/>
    <cellStyle name="20% - Accent2 4 3 4 5" xfId="1823"/>
    <cellStyle name="20% - Accent2 4 3 4 5 2" xfId="1824"/>
    <cellStyle name="20% - Accent2 4 3 4 6" xfId="1825"/>
    <cellStyle name="20% - Accent2 4 3 4 7" xfId="1826"/>
    <cellStyle name="20% - Accent2 4 3 5" xfId="1827"/>
    <cellStyle name="20% - Accent2 4 3 5 2" xfId="1828"/>
    <cellStyle name="20% - Accent2 4 3 5 2 2" xfId="1829"/>
    <cellStyle name="20% - Accent2 4 3 5 2 3" xfId="1830"/>
    <cellStyle name="20% - Accent2 4 3 5 2 4" xfId="1831"/>
    <cellStyle name="20% - Accent2 4 3 5 3" xfId="1832"/>
    <cellStyle name="20% - Accent2 4 3 5 3 2" xfId="1833"/>
    <cellStyle name="20% - Accent2 4 3 5 3 3" xfId="1834"/>
    <cellStyle name="20% - Accent2 4 3 5 4" xfId="1835"/>
    <cellStyle name="20% - Accent2 4 3 5 4 2" xfId="1836"/>
    <cellStyle name="20% - Accent2 4 3 5 5" xfId="1837"/>
    <cellStyle name="20% - Accent2 4 3 5 5 2" xfId="1838"/>
    <cellStyle name="20% - Accent2 4 3 5 6" xfId="1839"/>
    <cellStyle name="20% - Accent2 4 3 5 7" xfId="1840"/>
    <cellStyle name="20% - Accent2 4 3 6" xfId="1841"/>
    <cellStyle name="20% - Accent2 4 3 6 2" xfId="1842"/>
    <cellStyle name="20% - Accent2 4 3 6 2 2" xfId="1843"/>
    <cellStyle name="20% - Accent2 4 3 6 3" xfId="1844"/>
    <cellStyle name="20% - Accent2 4 3 6 4" xfId="1845"/>
    <cellStyle name="20% - Accent2 4 3 7" xfId="1846"/>
    <cellStyle name="20% - Accent2 4 3 7 2" xfId="1847"/>
    <cellStyle name="20% - Accent2 4 3 7 3" xfId="1848"/>
    <cellStyle name="20% - Accent2 4 3 8" xfId="1849"/>
    <cellStyle name="20% - Accent2 4 3 8 2" xfId="1850"/>
    <cellStyle name="20% - Accent2 4 3 9" xfId="1851"/>
    <cellStyle name="20% - Accent2 4 3 9 2" xfId="1852"/>
    <cellStyle name="20% - Accent2 4 4" xfId="1853"/>
    <cellStyle name="20% - Accent2 4 4 10" xfId="1854"/>
    <cellStyle name="20% - Accent2 4 4 2" xfId="1855"/>
    <cellStyle name="20% - Accent2 4 4 2 2" xfId="1856"/>
    <cellStyle name="20% - Accent2 4 4 2 2 2" xfId="1857"/>
    <cellStyle name="20% - Accent2 4 4 2 2 3" xfId="1858"/>
    <cellStyle name="20% - Accent2 4 4 2 2 4" xfId="1859"/>
    <cellStyle name="20% - Accent2 4 4 2 3" xfId="1860"/>
    <cellStyle name="20% - Accent2 4 4 2 3 2" xfId="1861"/>
    <cellStyle name="20% - Accent2 4 4 2 3 3" xfId="1862"/>
    <cellStyle name="20% - Accent2 4 4 2 4" xfId="1863"/>
    <cellStyle name="20% - Accent2 4 4 2 4 2" xfId="1864"/>
    <cellStyle name="20% - Accent2 4 4 2 5" xfId="1865"/>
    <cellStyle name="20% - Accent2 4 4 2 5 2" xfId="1866"/>
    <cellStyle name="20% - Accent2 4 4 2 6" xfId="1867"/>
    <cellStyle name="20% - Accent2 4 4 2 7" xfId="1868"/>
    <cellStyle name="20% - Accent2 4 4 3" xfId="1869"/>
    <cellStyle name="20% - Accent2 4 4 3 2" xfId="1870"/>
    <cellStyle name="20% - Accent2 4 4 3 2 2" xfId="1871"/>
    <cellStyle name="20% - Accent2 4 4 3 2 3" xfId="1872"/>
    <cellStyle name="20% - Accent2 4 4 3 2 4" xfId="1873"/>
    <cellStyle name="20% - Accent2 4 4 3 3" xfId="1874"/>
    <cellStyle name="20% - Accent2 4 4 3 3 2" xfId="1875"/>
    <cellStyle name="20% - Accent2 4 4 3 3 3" xfId="1876"/>
    <cellStyle name="20% - Accent2 4 4 3 4" xfId="1877"/>
    <cellStyle name="20% - Accent2 4 4 3 4 2" xfId="1878"/>
    <cellStyle name="20% - Accent2 4 4 3 5" xfId="1879"/>
    <cellStyle name="20% - Accent2 4 4 3 5 2" xfId="1880"/>
    <cellStyle name="20% - Accent2 4 4 3 6" xfId="1881"/>
    <cellStyle name="20% - Accent2 4 4 3 7" xfId="1882"/>
    <cellStyle name="20% - Accent2 4 4 4" xfId="1883"/>
    <cellStyle name="20% - Accent2 4 4 4 2" xfId="1884"/>
    <cellStyle name="20% - Accent2 4 4 4 2 2" xfId="1885"/>
    <cellStyle name="20% - Accent2 4 4 4 2 3" xfId="1886"/>
    <cellStyle name="20% - Accent2 4 4 4 2 4" xfId="1887"/>
    <cellStyle name="20% - Accent2 4 4 4 3" xfId="1888"/>
    <cellStyle name="20% - Accent2 4 4 4 3 2" xfId="1889"/>
    <cellStyle name="20% - Accent2 4 4 4 3 3" xfId="1890"/>
    <cellStyle name="20% - Accent2 4 4 4 4" xfId="1891"/>
    <cellStyle name="20% - Accent2 4 4 4 4 2" xfId="1892"/>
    <cellStyle name="20% - Accent2 4 4 4 5" xfId="1893"/>
    <cellStyle name="20% - Accent2 4 4 4 5 2" xfId="1894"/>
    <cellStyle name="20% - Accent2 4 4 4 6" xfId="1895"/>
    <cellStyle name="20% - Accent2 4 4 4 7" xfId="1896"/>
    <cellStyle name="20% - Accent2 4 4 5" xfId="1897"/>
    <cellStyle name="20% - Accent2 4 4 5 2" xfId="1898"/>
    <cellStyle name="20% - Accent2 4 4 5 3" xfId="1899"/>
    <cellStyle name="20% - Accent2 4 4 5 4" xfId="1900"/>
    <cellStyle name="20% - Accent2 4 4 6" xfId="1901"/>
    <cellStyle name="20% - Accent2 4 4 6 2" xfId="1902"/>
    <cellStyle name="20% - Accent2 4 4 6 3" xfId="1903"/>
    <cellStyle name="20% - Accent2 4 4 7" xfId="1904"/>
    <cellStyle name="20% - Accent2 4 4 7 2" xfId="1905"/>
    <cellStyle name="20% - Accent2 4 4 8" xfId="1906"/>
    <cellStyle name="20% - Accent2 4 4 8 2" xfId="1907"/>
    <cellStyle name="20% - Accent2 4 4 9" xfId="1908"/>
    <cellStyle name="20% - Accent2 4 5" xfId="1909"/>
    <cellStyle name="20% - Accent2 4 5 2" xfId="1910"/>
    <cellStyle name="20% - Accent2 4 5 2 2" xfId="1911"/>
    <cellStyle name="20% - Accent2 4 5 2 3" xfId="1912"/>
    <cellStyle name="20% - Accent2 4 5 2 4" xfId="1913"/>
    <cellStyle name="20% - Accent2 4 5 3" xfId="1914"/>
    <cellStyle name="20% - Accent2 4 5 3 2" xfId="1915"/>
    <cellStyle name="20% - Accent2 4 5 3 3" xfId="1916"/>
    <cellStyle name="20% - Accent2 4 5 4" xfId="1917"/>
    <cellStyle name="20% - Accent2 4 5 4 2" xfId="1918"/>
    <cellStyle name="20% - Accent2 4 5 5" xfId="1919"/>
    <cellStyle name="20% - Accent2 4 5 5 2" xfId="1920"/>
    <cellStyle name="20% - Accent2 4 5 6" xfId="1921"/>
    <cellStyle name="20% - Accent2 4 5 7" xfId="1922"/>
    <cellStyle name="20% - Accent2 4 6" xfId="1923"/>
    <cellStyle name="20% - Accent2 4 6 2" xfId="1924"/>
    <cellStyle name="20% - Accent2 4 6 2 2" xfId="1925"/>
    <cellStyle name="20% - Accent2 4 6 2 3" xfId="1926"/>
    <cellStyle name="20% - Accent2 4 6 2 4" xfId="1927"/>
    <cellStyle name="20% - Accent2 4 6 3" xfId="1928"/>
    <cellStyle name="20% - Accent2 4 6 3 2" xfId="1929"/>
    <cellStyle name="20% - Accent2 4 6 3 3" xfId="1930"/>
    <cellStyle name="20% - Accent2 4 6 4" xfId="1931"/>
    <cellStyle name="20% - Accent2 4 6 4 2" xfId="1932"/>
    <cellStyle name="20% - Accent2 4 6 5" xfId="1933"/>
    <cellStyle name="20% - Accent2 4 6 5 2" xfId="1934"/>
    <cellStyle name="20% - Accent2 4 6 6" xfId="1935"/>
    <cellStyle name="20% - Accent2 4 6 7" xfId="1936"/>
    <cellStyle name="20% - Accent2 4 7" xfId="1937"/>
    <cellStyle name="20% - Accent2 4 7 2" xfId="1938"/>
    <cellStyle name="20% - Accent2 4 7 2 2" xfId="1939"/>
    <cellStyle name="20% - Accent2 4 7 2 3" xfId="1940"/>
    <cellStyle name="20% - Accent2 4 7 2 4" xfId="1941"/>
    <cellStyle name="20% - Accent2 4 7 3" xfId="1942"/>
    <cellStyle name="20% - Accent2 4 7 3 2" xfId="1943"/>
    <cellStyle name="20% - Accent2 4 7 3 3" xfId="1944"/>
    <cellStyle name="20% - Accent2 4 7 4" xfId="1945"/>
    <cellStyle name="20% - Accent2 4 7 4 2" xfId="1946"/>
    <cellStyle name="20% - Accent2 4 7 5" xfId="1947"/>
    <cellStyle name="20% - Accent2 4 7 5 2" xfId="1948"/>
    <cellStyle name="20% - Accent2 4 7 6" xfId="1949"/>
    <cellStyle name="20% - Accent2 4 7 7" xfId="1950"/>
    <cellStyle name="20% - Accent2 4 8" xfId="1951"/>
    <cellStyle name="20% - Accent2 4 8 2" xfId="1952"/>
    <cellStyle name="20% - Accent2 4 8 2 2" xfId="1953"/>
    <cellStyle name="20% - Accent2 4 8 3" xfId="1954"/>
    <cellStyle name="20% - Accent2 4 8 4" xfId="1955"/>
    <cellStyle name="20% - Accent2 4 9" xfId="1956"/>
    <cellStyle name="20% - Accent2 4 9 2" xfId="1957"/>
    <cellStyle name="20% - Accent2 4 9 3" xfId="1958"/>
    <cellStyle name="20% - Accent2 5" xfId="1959"/>
    <cellStyle name="20% - Accent2 6" xfId="1960"/>
    <cellStyle name="20% - Accent2 6 10" xfId="1961"/>
    <cellStyle name="20% - Accent2 6 10 2" xfId="1962"/>
    <cellStyle name="20% - Accent2 6 11" xfId="1963"/>
    <cellStyle name="20% - Accent2 6 12" xfId="1964"/>
    <cellStyle name="20% - Accent2 6 2" xfId="1965"/>
    <cellStyle name="20% - Accent2 6 2 10" xfId="1966"/>
    <cellStyle name="20% - Accent2 6 2 2" xfId="1967"/>
    <cellStyle name="20% - Accent2 6 2 2 2" xfId="1968"/>
    <cellStyle name="20% - Accent2 6 2 2 2 2" xfId="1969"/>
    <cellStyle name="20% - Accent2 6 2 2 2 2 2" xfId="1970"/>
    <cellStyle name="20% - Accent2 6 2 2 2 2 3" xfId="1971"/>
    <cellStyle name="20% - Accent2 6 2 2 2 2 4" xfId="1972"/>
    <cellStyle name="20% - Accent2 6 2 2 2 3" xfId="1973"/>
    <cellStyle name="20% - Accent2 6 2 2 2 3 2" xfId="1974"/>
    <cellStyle name="20% - Accent2 6 2 2 2 3 3" xfId="1975"/>
    <cellStyle name="20% - Accent2 6 2 2 2 4" xfId="1976"/>
    <cellStyle name="20% - Accent2 6 2 2 2 4 2" xfId="1977"/>
    <cellStyle name="20% - Accent2 6 2 2 2 5" xfId="1978"/>
    <cellStyle name="20% - Accent2 6 2 2 2 5 2" xfId="1979"/>
    <cellStyle name="20% - Accent2 6 2 2 2 6" xfId="1980"/>
    <cellStyle name="20% - Accent2 6 2 2 2 7" xfId="1981"/>
    <cellStyle name="20% - Accent2 6 2 2 3" xfId="1982"/>
    <cellStyle name="20% - Accent2 6 2 2 3 2" xfId="1983"/>
    <cellStyle name="20% - Accent2 6 2 2 3 3" xfId="1984"/>
    <cellStyle name="20% - Accent2 6 2 2 3 4" xfId="1985"/>
    <cellStyle name="20% - Accent2 6 2 2 4" xfId="1986"/>
    <cellStyle name="20% - Accent2 6 2 2 4 2" xfId="1987"/>
    <cellStyle name="20% - Accent2 6 2 2 4 3" xfId="1988"/>
    <cellStyle name="20% - Accent2 6 2 2 5" xfId="1989"/>
    <cellStyle name="20% - Accent2 6 2 2 5 2" xfId="1990"/>
    <cellStyle name="20% - Accent2 6 2 2 6" xfId="1991"/>
    <cellStyle name="20% - Accent2 6 2 2 6 2" xfId="1992"/>
    <cellStyle name="20% - Accent2 6 2 2 7" xfId="1993"/>
    <cellStyle name="20% - Accent2 6 2 2 8" xfId="1994"/>
    <cellStyle name="20% - Accent2 6 2 3" xfId="1995"/>
    <cellStyle name="20% - Accent2 6 2 3 2" xfId="1996"/>
    <cellStyle name="20% - Accent2 6 2 3 2 2" xfId="1997"/>
    <cellStyle name="20% - Accent2 6 2 3 2 3" xfId="1998"/>
    <cellStyle name="20% - Accent2 6 2 3 2 4" xfId="1999"/>
    <cellStyle name="20% - Accent2 6 2 3 3" xfId="2000"/>
    <cellStyle name="20% - Accent2 6 2 3 3 2" xfId="2001"/>
    <cellStyle name="20% - Accent2 6 2 3 3 3" xfId="2002"/>
    <cellStyle name="20% - Accent2 6 2 3 4" xfId="2003"/>
    <cellStyle name="20% - Accent2 6 2 3 4 2" xfId="2004"/>
    <cellStyle name="20% - Accent2 6 2 3 5" xfId="2005"/>
    <cellStyle name="20% - Accent2 6 2 3 5 2" xfId="2006"/>
    <cellStyle name="20% - Accent2 6 2 3 6" xfId="2007"/>
    <cellStyle name="20% - Accent2 6 2 3 7" xfId="2008"/>
    <cellStyle name="20% - Accent2 6 2 4" xfId="2009"/>
    <cellStyle name="20% - Accent2 6 2 4 2" xfId="2010"/>
    <cellStyle name="20% - Accent2 6 2 4 2 2" xfId="2011"/>
    <cellStyle name="20% - Accent2 6 2 4 2 3" xfId="2012"/>
    <cellStyle name="20% - Accent2 6 2 4 2 4" xfId="2013"/>
    <cellStyle name="20% - Accent2 6 2 4 3" xfId="2014"/>
    <cellStyle name="20% - Accent2 6 2 4 3 2" xfId="2015"/>
    <cellStyle name="20% - Accent2 6 2 4 3 3" xfId="2016"/>
    <cellStyle name="20% - Accent2 6 2 4 4" xfId="2017"/>
    <cellStyle name="20% - Accent2 6 2 4 4 2" xfId="2018"/>
    <cellStyle name="20% - Accent2 6 2 4 5" xfId="2019"/>
    <cellStyle name="20% - Accent2 6 2 4 5 2" xfId="2020"/>
    <cellStyle name="20% - Accent2 6 2 4 6" xfId="2021"/>
    <cellStyle name="20% - Accent2 6 2 4 7" xfId="2022"/>
    <cellStyle name="20% - Accent2 6 2 5" xfId="2023"/>
    <cellStyle name="20% - Accent2 6 2 5 2" xfId="2024"/>
    <cellStyle name="20% - Accent2 6 2 5 2 2" xfId="2025"/>
    <cellStyle name="20% - Accent2 6 2 5 3" xfId="2026"/>
    <cellStyle name="20% - Accent2 6 2 5 4" xfId="2027"/>
    <cellStyle name="20% - Accent2 6 2 6" xfId="2028"/>
    <cellStyle name="20% - Accent2 6 2 6 2" xfId="2029"/>
    <cellStyle name="20% - Accent2 6 2 6 3" xfId="2030"/>
    <cellStyle name="20% - Accent2 6 2 7" xfId="2031"/>
    <cellStyle name="20% - Accent2 6 2 7 2" xfId="2032"/>
    <cellStyle name="20% - Accent2 6 2 8" xfId="2033"/>
    <cellStyle name="20% - Accent2 6 2 8 2" xfId="2034"/>
    <cellStyle name="20% - Accent2 6 2 9" xfId="2035"/>
    <cellStyle name="20% - Accent2 6 3" xfId="2036"/>
    <cellStyle name="20% - Accent2 6 3 2" xfId="2037"/>
    <cellStyle name="20% - Accent2 6 3 2 2" xfId="2038"/>
    <cellStyle name="20% - Accent2 6 3 2 2 2" xfId="2039"/>
    <cellStyle name="20% - Accent2 6 3 2 2 3" xfId="2040"/>
    <cellStyle name="20% - Accent2 6 3 2 2 4" xfId="2041"/>
    <cellStyle name="20% - Accent2 6 3 2 3" xfId="2042"/>
    <cellStyle name="20% - Accent2 6 3 2 3 2" xfId="2043"/>
    <cellStyle name="20% - Accent2 6 3 2 3 3" xfId="2044"/>
    <cellStyle name="20% - Accent2 6 3 2 4" xfId="2045"/>
    <cellStyle name="20% - Accent2 6 3 2 4 2" xfId="2046"/>
    <cellStyle name="20% - Accent2 6 3 2 5" xfId="2047"/>
    <cellStyle name="20% - Accent2 6 3 2 5 2" xfId="2048"/>
    <cellStyle name="20% - Accent2 6 3 2 6" xfId="2049"/>
    <cellStyle name="20% - Accent2 6 3 2 7" xfId="2050"/>
    <cellStyle name="20% - Accent2 6 3 3" xfId="2051"/>
    <cellStyle name="20% - Accent2 6 3 3 2" xfId="2052"/>
    <cellStyle name="20% - Accent2 6 3 3 2 2" xfId="2053"/>
    <cellStyle name="20% - Accent2 6 3 3 2 3" xfId="2054"/>
    <cellStyle name="20% - Accent2 6 3 3 2 4" xfId="2055"/>
    <cellStyle name="20% - Accent2 6 3 3 3" xfId="2056"/>
    <cellStyle name="20% - Accent2 6 3 3 3 2" xfId="2057"/>
    <cellStyle name="20% - Accent2 6 3 3 3 3" xfId="2058"/>
    <cellStyle name="20% - Accent2 6 3 3 4" xfId="2059"/>
    <cellStyle name="20% - Accent2 6 3 3 4 2" xfId="2060"/>
    <cellStyle name="20% - Accent2 6 3 3 5" xfId="2061"/>
    <cellStyle name="20% - Accent2 6 3 3 5 2" xfId="2062"/>
    <cellStyle name="20% - Accent2 6 3 3 6" xfId="2063"/>
    <cellStyle name="20% - Accent2 6 3 3 7" xfId="2064"/>
    <cellStyle name="20% - Accent2 6 3 4" xfId="2065"/>
    <cellStyle name="20% - Accent2 6 3 4 2" xfId="2066"/>
    <cellStyle name="20% - Accent2 6 3 4 3" xfId="2067"/>
    <cellStyle name="20% - Accent2 6 3 4 4" xfId="2068"/>
    <cellStyle name="20% - Accent2 6 3 5" xfId="2069"/>
    <cellStyle name="20% - Accent2 6 3 5 2" xfId="2070"/>
    <cellStyle name="20% - Accent2 6 3 5 3" xfId="2071"/>
    <cellStyle name="20% - Accent2 6 3 6" xfId="2072"/>
    <cellStyle name="20% - Accent2 6 3 6 2" xfId="2073"/>
    <cellStyle name="20% - Accent2 6 3 7" xfId="2074"/>
    <cellStyle name="20% - Accent2 6 3 7 2" xfId="2075"/>
    <cellStyle name="20% - Accent2 6 3 8" xfId="2076"/>
    <cellStyle name="20% - Accent2 6 3 9" xfId="2077"/>
    <cellStyle name="20% - Accent2 6 4" xfId="2078"/>
    <cellStyle name="20% - Accent2 6 4 2" xfId="2079"/>
    <cellStyle name="20% - Accent2 6 4 2 2" xfId="2080"/>
    <cellStyle name="20% - Accent2 6 4 2 3" xfId="2081"/>
    <cellStyle name="20% - Accent2 6 4 2 4" xfId="2082"/>
    <cellStyle name="20% - Accent2 6 4 3" xfId="2083"/>
    <cellStyle name="20% - Accent2 6 4 3 2" xfId="2084"/>
    <cellStyle name="20% - Accent2 6 4 3 3" xfId="2085"/>
    <cellStyle name="20% - Accent2 6 4 4" xfId="2086"/>
    <cellStyle name="20% - Accent2 6 4 4 2" xfId="2087"/>
    <cellStyle name="20% - Accent2 6 4 5" xfId="2088"/>
    <cellStyle name="20% - Accent2 6 4 5 2" xfId="2089"/>
    <cellStyle name="20% - Accent2 6 4 6" xfId="2090"/>
    <cellStyle name="20% - Accent2 6 4 7" xfId="2091"/>
    <cellStyle name="20% - Accent2 6 5" xfId="2092"/>
    <cellStyle name="20% - Accent2 6 5 2" xfId="2093"/>
    <cellStyle name="20% - Accent2 6 5 2 2" xfId="2094"/>
    <cellStyle name="20% - Accent2 6 5 2 3" xfId="2095"/>
    <cellStyle name="20% - Accent2 6 5 2 4" xfId="2096"/>
    <cellStyle name="20% - Accent2 6 5 3" xfId="2097"/>
    <cellStyle name="20% - Accent2 6 5 3 2" xfId="2098"/>
    <cellStyle name="20% - Accent2 6 5 3 3" xfId="2099"/>
    <cellStyle name="20% - Accent2 6 5 4" xfId="2100"/>
    <cellStyle name="20% - Accent2 6 5 4 2" xfId="2101"/>
    <cellStyle name="20% - Accent2 6 5 5" xfId="2102"/>
    <cellStyle name="20% - Accent2 6 5 5 2" xfId="2103"/>
    <cellStyle name="20% - Accent2 6 5 6" xfId="2104"/>
    <cellStyle name="20% - Accent2 6 5 7" xfId="2105"/>
    <cellStyle name="20% - Accent2 6 6" xfId="2106"/>
    <cellStyle name="20% - Accent2 6 6 2" xfId="2107"/>
    <cellStyle name="20% - Accent2 6 6 2 2" xfId="2108"/>
    <cellStyle name="20% - Accent2 6 6 2 3" xfId="2109"/>
    <cellStyle name="20% - Accent2 6 6 2 4" xfId="2110"/>
    <cellStyle name="20% - Accent2 6 6 3" xfId="2111"/>
    <cellStyle name="20% - Accent2 6 6 3 2" xfId="2112"/>
    <cellStyle name="20% - Accent2 6 6 3 3" xfId="2113"/>
    <cellStyle name="20% - Accent2 6 6 4" xfId="2114"/>
    <cellStyle name="20% - Accent2 6 6 4 2" xfId="2115"/>
    <cellStyle name="20% - Accent2 6 6 5" xfId="2116"/>
    <cellStyle name="20% - Accent2 6 6 5 2" xfId="2117"/>
    <cellStyle name="20% - Accent2 6 6 6" xfId="2118"/>
    <cellStyle name="20% - Accent2 6 6 7" xfId="2119"/>
    <cellStyle name="20% - Accent2 6 7" xfId="2120"/>
    <cellStyle name="20% - Accent2 6 7 2" xfId="2121"/>
    <cellStyle name="20% - Accent2 6 7 2 2" xfId="2122"/>
    <cellStyle name="20% - Accent2 6 7 3" xfId="2123"/>
    <cellStyle name="20% - Accent2 6 7 4" xfId="2124"/>
    <cellStyle name="20% - Accent2 6 8" xfId="2125"/>
    <cellStyle name="20% - Accent2 6 8 2" xfId="2126"/>
    <cellStyle name="20% - Accent2 6 8 3" xfId="2127"/>
    <cellStyle name="20% - Accent2 6 9" xfId="2128"/>
    <cellStyle name="20% - Accent2 6 9 2" xfId="2129"/>
    <cellStyle name="20% - Accent2 7" xfId="2130"/>
    <cellStyle name="20% - Accent2 7 10" xfId="2131"/>
    <cellStyle name="20% - Accent2 7 11" xfId="2132"/>
    <cellStyle name="20% - Accent2 7 2" xfId="2133"/>
    <cellStyle name="20% - Accent2 7 2 2" xfId="2134"/>
    <cellStyle name="20% - Accent2 7 2 2 2" xfId="2135"/>
    <cellStyle name="20% - Accent2 7 2 2 2 2" xfId="2136"/>
    <cellStyle name="20% - Accent2 7 2 2 2 3" xfId="2137"/>
    <cellStyle name="20% - Accent2 7 2 2 2 4" xfId="2138"/>
    <cellStyle name="20% - Accent2 7 2 2 3" xfId="2139"/>
    <cellStyle name="20% - Accent2 7 2 2 3 2" xfId="2140"/>
    <cellStyle name="20% - Accent2 7 2 2 3 3" xfId="2141"/>
    <cellStyle name="20% - Accent2 7 2 2 4" xfId="2142"/>
    <cellStyle name="20% - Accent2 7 2 2 4 2" xfId="2143"/>
    <cellStyle name="20% - Accent2 7 2 2 5" xfId="2144"/>
    <cellStyle name="20% - Accent2 7 2 2 5 2" xfId="2145"/>
    <cellStyle name="20% - Accent2 7 2 2 6" xfId="2146"/>
    <cellStyle name="20% - Accent2 7 2 2 7" xfId="2147"/>
    <cellStyle name="20% - Accent2 7 2 3" xfId="2148"/>
    <cellStyle name="20% - Accent2 7 2 3 2" xfId="2149"/>
    <cellStyle name="20% - Accent2 7 2 3 2 2" xfId="2150"/>
    <cellStyle name="20% - Accent2 7 2 3 2 3" xfId="2151"/>
    <cellStyle name="20% - Accent2 7 2 3 2 4" xfId="2152"/>
    <cellStyle name="20% - Accent2 7 2 3 3" xfId="2153"/>
    <cellStyle name="20% - Accent2 7 2 3 3 2" xfId="2154"/>
    <cellStyle name="20% - Accent2 7 2 3 3 3" xfId="2155"/>
    <cellStyle name="20% - Accent2 7 2 3 4" xfId="2156"/>
    <cellStyle name="20% - Accent2 7 2 3 4 2" xfId="2157"/>
    <cellStyle name="20% - Accent2 7 2 3 5" xfId="2158"/>
    <cellStyle name="20% - Accent2 7 2 3 5 2" xfId="2159"/>
    <cellStyle name="20% - Accent2 7 2 3 6" xfId="2160"/>
    <cellStyle name="20% - Accent2 7 2 3 7" xfId="2161"/>
    <cellStyle name="20% - Accent2 7 2 4" xfId="2162"/>
    <cellStyle name="20% - Accent2 7 2 4 2" xfId="2163"/>
    <cellStyle name="20% - Accent2 7 2 4 3" xfId="2164"/>
    <cellStyle name="20% - Accent2 7 2 4 4" xfId="2165"/>
    <cellStyle name="20% - Accent2 7 2 5" xfId="2166"/>
    <cellStyle name="20% - Accent2 7 2 5 2" xfId="2167"/>
    <cellStyle name="20% - Accent2 7 2 5 3" xfId="2168"/>
    <cellStyle name="20% - Accent2 7 2 6" xfId="2169"/>
    <cellStyle name="20% - Accent2 7 2 6 2" xfId="2170"/>
    <cellStyle name="20% - Accent2 7 2 7" xfId="2171"/>
    <cellStyle name="20% - Accent2 7 2 7 2" xfId="2172"/>
    <cellStyle name="20% - Accent2 7 2 8" xfId="2173"/>
    <cellStyle name="20% - Accent2 7 2 9" xfId="2174"/>
    <cellStyle name="20% - Accent2 7 3" xfId="2175"/>
    <cellStyle name="20% - Accent2 7 3 2" xfId="2176"/>
    <cellStyle name="20% - Accent2 7 3 2 2" xfId="2177"/>
    <cellStyle name="20% - Accent2 7 3 2 2 2" xfId="2178"/>
    <cellStyle name="20% - Accent2 7 3 2 2 3" xfId="2179"/>
    <cellStyle name="20% - Accent2 7 3 2 2 4" xfId="2180"/>
    <cellStyle name="20% - Accent2 7 3 2 3" xfId="2181"/>
    <cellStyle name="20% - Accent2 7 3 2 3 2" xfId="2182"/>
    <cellStyle name="20% - Accent2 7 3 2 3 3" xfId="2183"/>
    <cellStyle name="20% - Accent2 7 3 2 4" xfId="2184"/>
    <cellStyle name="20% - Accent2 7 3 2 4 2" xfId="2185"/>
    <cellStyle name="20% - Accent2 7 3 2 5" xfId="2186"/>
    <cellStyle name="20% - Accent2 7 3 2 5 2" xfId="2187"/>
    <cellStyle name="20% - Accent2 7 3 2 6" xfId="2188"/>
    <cellStyle name="20% - Accent2 7 3 2 7" xfId="2189"/>
    <cellStyle name="20% - Accent2 7 3 3" xfId="2190"/>
    <cellStyle name="20% - Accent2 7 3 3 2" xfId="2191"/>
    <cellStyle name="20% - Accent2 7 3 3 3" xfId="2192"/>
    <cellStyle name="20% - Accent2 7 3 3 4" xfId="2193"/>
    <cellStyle name="20% - Accent2 7 3 4" xfId="2194"/>
    <cellStyle name="20% - Accent2 7 3 4 2" xfId="2195"/>
    <cellStyle name="20% - Accent2 7 3 4 3" xfId="2196"/>
    <cellStyle name="20% - Accent2 7 3 5" xfId="2197"/>
    <cellStyle name="20% - Accent2 7 3 5 2" xfId="2198"/>
    <cellStyle name="20% - Accent2 7 3 6" xfId="2199"/>
    <cellStyle name="20% - Accent2 7 3 6 2" xfId="2200"/>
    <cellStyle name="20% - Accent2 7 3 7" xfId="2201"/>
    <cellStyle name="20% - Accent2 7 3 8" xfId="2202"/>
    <cellStyle name="20% - Accent2 7 4" xfId="2203"/>
    <cellStyle name="20% - Accent2 7 4 2" xfId="2204"/>
    <cellStyle name="20% - Accent2 7 4 2 2" xfId="2205"/>
    <cellStyle name="20% - Accent2 7 4 2 3" xfId="2206"/>
    <cellStyle name="20% - Accent2 7 4 2 4" xfId="2207"/>
    <cellStyle name="20% - Accent2 7 4 3" xfId="2208"/>
    <cellStyle name="20% - Accent2 7 4 3 2" xfId="2209"/>
    <cellStyle name="20% - Accent2 7 4 3 3" xfId="2210"/>
    <cellStyle name="20% - Accent2 7 4 4" xfId="2211"/>
    <cellStyle name="20% - Accent2 7 4 4 2" xfId="2212"/>
    <cellStyle name="20% - Accent2 7 4 5" xfId="2213"/>
    <cellStyle name="20% - Accent2 7 4 5 2" xfId="2214"/>
    <cellStyle name="20% - Accent2 7 4 6" xfId="2215"/>
    <cellStyle name="20% - Accent2 7 4 7" xfId="2216"/>
    <cellStyle name="20% - Accent2 7 5" xfId="2217"/>
    <cellStyle name="20% - Accent2 7 5 2" xfId="2218"/>
    <cellStyle name="20% - Accent2 7 5 2 2" xfId="2219"/>
    <cellStyle name="20% - Accent2 7 5 2 3" xfId="2220"/>
    <cellStyle name="20% - Accent2 7 5 2 4" xfId="2221"/>
    <cellStyle name="20% - Accent2 7 5 3" xfId="2222"/>
    <cellStyle name="20% - Accent2 7 5 3 2" xfId="2223"/>
    <cellStyle name="20% - Accent2 7 5 3 3" xfId="2224"/>
    <cellStyle name="20% - Accent2 7 5 4" xfId="2225"/>
    <cellStyle name="20% - Accent2 7 5 4 2" xfId="2226"/>
    <cellStyle name="20% - Accent2 7 5 5" xfId="2227"/>
    <cellStyle name="20% - Accent2 7 5 5 2" xfId="2228"/>
    <cellStyle name="20% - Accent2 7 5 6" xfId="2229"/>
    <cellStyle name="20% - Accent2 7 5 7" xfId="2230"/>
    <cellStyle name="20% - Accent2 7 6" xfId="2231"/>
    <cellStyle name="20% - Accent2 7 6 2" xfId="2232"/>
    <cellStyle name="20% - Accent2 7 6 2 2" xfId="2233"/>
    <cellStyle name="20% - Accent2 7 6 3" xfId="2234"/>
    <cellStyle name="20% - Accent2 7 6 4" xfId="2235"/>
    <cellStyle name="20% - Accent2 7 7" xfId="2236"/>
    <cellStyle name="20% - Accent2 7 7 2" xfId="2237"/>
    <cellStyle name="20% - Accent2 7 7 3" xfId="2238"/>
    <cellStyle name="20% - Accent2 7 8" xfId="2239"/>
    <cellStyle name="20% - Accent2 7 8 2" xfId="2240"/>
    <cellStyle name="20% - Accent2 7 9" xfId="2241"/>
    <cellStyle name="20% - Accent2 7 9 2" xfId="2242"/>
    <cellStyle name="20% - Accent2 8" xfId="2243"/>
    <cellStyle name="20% - Accent2 8 10" xfId="2244"/>
    <cellStyle name="20% - Accent2 8 2" xfId="2245"/>
    <cellStyle name="20% - Accent2 8 3" xfId="2246"/>
    <cellStyle name="20% - Accent2 8 3 2" xfId="2247"/>
    <cellStyle name="20% - Accent2 8 3 2 2" xfId="2248"/>
    <cellStyle name="20% - Accent2 8 3 2 2 2" xfId="2249"/>
    <cellStyle name="20% - Accent2 8 3 2 2 3" xfId="2250"/>
    <cellStyle name="20% - Accent2 8 3 2 2 4" xfId="2251"/>
    <cellStyle name="20% - Accent2 8 3 2 3" xfId="2252"/>
    <cellStyle name="20% - Accent2 8 3 2 3 2" xfId="2253"/>
    <cellStyle name="20% - Accent2 8 3 2 3 3" xfId="2254"/>
    <cellStyle name="20% - Accent2 8 3 2 4" xfId="2255"/>
    <cellStyle name="20% - Accent2 8 3 2 4 2" xfId="2256"/>
    <cellStyle name="20% - Accent2 8 3 2 5" xfId="2257"/>
    <cellStyle name="20% - Accent2 8 3 2 5 2" xfId="2258"/>
    <cellStyle name="20% - Accent2 8 3 2 6" xfId="2259"/>
    <cellStyle name="20% - Accent2 8 3 2 7" xfId="2260"/>
    <cellStyle name="20% - Accent2 8 3 3" xfId="2261"/>
    <cellStyle name="20% - Accent2 8 3 3 2" xfId="2262"/>
    <cellStyle name="20% - Accent2 8 3 3 3" xfId="2263"/>
    <cellStyle name="20% - Accent2 8 3 3 4" xfId="2264"/>
    <cellStyle name="20% - Accent2 8 3 4" xfId="2265"/>
    <cellStyle name="20% - Accent2 8 3 4 2" xfId="2266"/>
    <cellStyle name="20% - Accent2 8 3 4 3" xfId="2267"/>
    <cellStyle name="20% - Accent2 8 3 5" xfId="2268"/>
    <cellStyle name="20% - Accent2 8 3 5 2" xfId="2269"/>
    <cellStyle name="20% - Accent2 8 3 6" xfId="2270"/>
    <cellStyle name="20% - Accent2 8 3 6 2" xfId="2271"/>
    <cellStyle name="20% - Accent2 8 3 7" xfId="2272"/>
    <cellStyle name="20% - Accent2 8 3 8" xfId="2273"/>
    <cellStyle name="20% - Accent2 8 4" xfId="2274"/>
    <cellStyle name="20% - Accent2 8 4 2" xfId="2275"/>
    <cellStyle name="20% - Accent2 8 4 2 2" xfId="2276"/>
    <cellStyle name="20% - Accent2 8 4 2 3" xfId="2277"/>
    <cellStyle name="20% - Accent2 8 4 2 4" xfId="2278"/>
    <cellStyle name="20% - Accent2 8 4 3" xfId="2279"/>
    <cellStyle name="20% - Accent2 8 4 3 2" xfId="2280"/>
    <cellStyle name="20% - Accent2 8 4 3 3" xfId="2281"/>
    <cellStyle name="20% - Accent2 8 4 4" xfId="2282"/>
    <cellStyle name="20% - Accent2 8 4 4 2" xfId="2283"/>
    <cellStyle name="20% - Accent2 8 4 5" xfId="2284"/>
    <cellStyle name="20% - Accent2 8 4 5 2" xfId="2285"/>
    <cellStyle name="20% - Accent2 8 4 6" xfId="2286"/>
    <cellStyle name="20% - Accent2 8 4 7" xfId="2287"/>
    <cellStyle name="20% - Accent2 8 5" xfId="2288"/>
    <cellStyle name="20% - Accent2 8 5 2" xfId="2289"/>
    <cellStyle name="20% - Accent2 8 5 2 2" xfId="2290"/>
    <cellStyle name="20% - Accent2 8 5 2 3" xfId="2291"/>
    <cellStyle name="20% - Accent2 8 5 2 4" xfId="2292"/>
    <cellStyle name="20% - Accent2 8 5 3" xfId="2293"/>
    <cellStyle name="20% - Accent2 8 5 3 2" xfId="2294"/>
    <cellStyle name="20% - Accent2 8 5 3 3" xfId="2295"/>
    <cellStyle name="20% - Accent2 8 5 4" xfId="2296"/>
    <cellStyle name="20% - Accent2 8 5 4 2" xfId="2297"/>
    <cellStyle name="20% - Accent2 8 5 5" xfId="2298"/>
    <cellStyle name="20% - Accent2 8 5 5 2" xfId="2299"/>
    <cellStyle name="20% - Accent2 8 5 6" xfId="2300"/>
    <cellStyle name="20% - Accent2 8 5 7" xfId="2301"/>
    <cellStyle name="20% - Accent2 8 6" xfId="2302"/>
    <cellStyle name="20% - Accent2 8 6 2" xfId="2303"/>
    <cellStyle name="20% - Accent2 8 6 3" xfId="2304"/>
    <cellStyle name="20% - Accent2 8 6 4" xfId="2305"/>
    <cellStyle name="20% - Accent2 8 7" xfId="2306"/>
    <cellStyle name="20% - Accent2 8 7 2" xfId="2307"/>
    <cellStyle name="20% - Accent2 8 7 3" xfId="2308"/>
    <cellStyle name="20% - Accent2 8 8" xfId="2309"/>
    <cellStyle name="20% - Accent2 8 8 2" xfId="2310"/>
    <cellStyle name="20% - Accent2 8 9" xfId="2311"/>
    <cellStyle name="20% - Accent2 8 9 2" xfId="2312"/>
    <cellStyle name="20% - Accent2 9" xfId="2313"/>
    <cellStyle name="20% - Accent2 9 10" xfId="2314"/>
    <cellStyle name="20% - Accent2 9 2" xfId="2315"/>
    <cellStyle name="20% - Accent2 9 2 2" xfId="2316"/>
    <cellStyle name="20% - Accent2 9 2 2 2" xfId="2317"/>
    <cellStyle name="20% - Accent2 9 2 2 3" xfId="2318"/>
    <cellStyle name="20% - Accent2 9 2 2 4" xfId="2319"/>
    <cellStyle name="20% - Accent2 9 2 3" xfId="2320"/>
    <cellStyle name="20% - Accent2 9 2 3 2" xfId="2321"/>
    <cellStyle name="20% - Accent2 9 2 3 3" xfId="2322"/>
    <cellStyle name="20% - Accent2 9 2 4" xfId="2323"/>
    <cellStyle name="20% - Accent2 9 2 4 2" xfId="2324"/>
    <cellStyle name="20% - Accent2 9 2 5" xfId="2325"/>
    <cellStyle name="20% - Accent2 9 2 5 2" xfId="2326"/>
    <cellStyle name="20% - Accent2 9 2 6" xfId="2327"/>
    <cellStyle name="20% - Accent2 9 2 7" xfId="2328"/>
    <cellStyle name="20% - Accent2 9 3" xfId="2329"/>
    <cellStyle name="20% - Accent2 9 3 2" xfId="2330"/>
    <cellStyle name="20% - Accent2 9 3 2 2" xfId="2331"/>
    <cellStyle name="20% - Accent2 9 3 2 3" xfId="2332"/>
    <cellStyle name="20% - Accent2 9 3 2 4" xfId="2333"/>
    <cellStyle name="20% - Accent2 9 3 3" xfId="2334"/>
    <cellStyle name="20% - Accent2 9 3 3 2" xfId="2335"/>
    <cellStyle name="20% - Accent2 9 3 3 3" xfId="2336"/>
    <cellStyle name="20% - Accent2 9 3 4" xfId="2337"/>
    <cellStyle name="20% - Accent2 9 3 4 2" xfId="2338"/>
    <cellStyle name="20% - Accent2 9 3 5" xfId="2339"/>
    <cellStyle name="20% - Accent2 9 3 5 2" xfId="2340"/>
    <cellStyle name="20% - Accent2 9 3 6" xfId="2341"/>
    <cellStyle name="20% - Accent2 9 3 7" xfId="2342"/>
    <cellStyle name="20% - Accent2 9 4" xfId="2343"/>
    <cellStyle name="20% - Accent2 9 4 2" xfId="2344"/>
    <cellStyle name="20% - Accent2 9 4 2 2" xfId="2345"/>
    <cellStyle name="20% - Accent2 9 4 2 3" xfId="2346"/>
    <cellStyle name="20% - Accent2 9 4 2 4" xfId="2347"/>
    <cellStyle name="20% - Accent2 9 4 3" xfId="2348"/>
    <cellStyle name="20% - Accent2 9 4 3 2" xfId="2349"/>
    <cellStyle name="20% - Accent2 9 4 3 3" xfId="2350"/>
    <cellStyle name="20% - Accent2 9 4 4" xfId="2351"/>
    <cellStyle name="20% - Accent2 9 4 4 2" xfId="2352"/>
    <cellStyle name="20% - Accent2 9 4 5" xfId="2353"/>
    <cellStyle name="20% - Accent2 9 4 5 2" xfId="2354"/>
    <cellStyle name="20% - Accent2 9 4 6" xfId="2355"/>
    <cellStyle name="20% - Accent2 9 4 7" xfId="2356"/>
    <cellStyle name="20% - Accent2 9 5" xfId="2357"/>
    <cellStyle name="20% - Accent2 9 5 2" xfId="2358"/>
    <cellStyle name="20% - Accent2 9 5 3" xfId="2359"/>
    <cellStyle name="20% - Accent2 9 5 4" xfId="2360"/>
    <cellStyle name="20% - Accent2 9 6" xfId="2361"/>
    <cellStyle name="20% - Accent2 9 6 2" xfId="2362"/>
    <cellStyle name="20% - Accent2 9 6 3" xfId="2363"/>
    <cellStyle name="20% - Accent2 9 7" xfId="2364"/>
    <cellStyle name="20% - Accent2 9 7 2" xfId="2365"/>
    <cellStyle name="20% - Accent2 9 8" xfId="2366"/>
    <cellStyle name="20% - Accent2 9 8 2" xfId="2367"/>
    <cellStyle name="20% - Accent2 9 9" xfId="2368"/>
    <cellStyle name="20% - Accent3 10" xfId="2369"/>
    <cellStyle name="20% - Accent3 10 2" xfId="2370"/>
    <cellStyle name="20% - Accent3 10 2 2" xfId="2371"/>
    <cellStyle name="20% - Accent3 10 2 3" xfId="2372"/>
    <cellStyle name="20% - Accent3 10 2 4" xfId="2373"/>
    <cellStyle name="20% - Accent3 10 3" xfId="2374"/>
    <cellStyle name="20% - Accent3 10 3 2" xfId="2375"/>
    <cellStyle name="20% - Accent3 10 3 3" xfId="2376"/>
    <cellStyle name="20% - Accent3 10 4" xfId="2377"/>
    <cellStyle name="20% - Accent3 10 4 2" xfId="2378"/>
    <cellStyle name="20% - Accent3 10 5" xfId="2379"/>
    <cellStyle name="20% - Accent3 10 5 2" xfId="2380"/>
    <cellStyle name="20% - Accent3 10 6" xfId="2381"/>
    <cellStyle name="20% - Accent3 10 7" xfId="2382"/>
    <cellStyle name="20% - Accent3 11" xfId="2383"/>
    <cellStyle name="20% - Accent3 11 2" xfId="2384"/>
    <cellStyle name="20% - Accent3 11 2 2" xfId="2385"/>
    <cellStyle name="20% - Accent3 11 2 3" xfId="2386"/>
    <cellStyle name="20% - Accent3 11 2 4" xfId="2387"/>
    <cellStyle name="20% - Accent3 11 3" xfId="2388"/>
    <cellStyle name="20% - Accent3 11 3 2" xfId="2389"/>
    <cellStyle name="20% - Accent3 11 3 3" xfId="2390"/>
    <cellStyle name="20% - Accent3 11 4" xfId="2391"/>
    <cellStyle name="20% - Accent3 11 4 2" xfId="2392"/>
    <cellStyle name="20% - Accent3 11 5" xfId="2393"/>
    <cellStyle name="20% - Accent3 11 5 2" xfId="2394"/>
    <cellStyle name="20% - Accent3 11 6" xfId="2395"/>
    <cellStyle name="20% - Accent3 11 7" xfId="2396"/>
    <cellStyle name="20% - Accent3 12" xfId="2397"/>
    <cellStyle name="20% - Accent3 12 2" xfId="2398"/>
    <cellStyle name="20% - Accent3 12 2 2" xfId="2399"/>
    <cellStyle name="20% - Accent3 12 2 3" xfId="2400"/>
    <cellStyle name="20% - Accent3 12 2 4" xfId="2401"/>
    <cellStyle name="20% - Accent3 12 3" xfId="2402"/>
    <cellStyle name="20% - Accent3 12 3 2" xfId="2403"/>
    <cellStyle name="20% - Accent3 12 3 3" xfId="2404"/>
    <cellStyle name="20% - Accent3 12 4" xfId="2405"/>
    <cellStyle name="20% - Accent3 12 4 2" xfId="2406"/>
    <cellStyle name="20% - Accent3 12 5" xfId="2407"/>
    <cellStyle name="20% - Accent3 12 5 2" xfId="2408"/>
    <cellStyle name="20% - Accent3 12 6" xfId="2409"/>
    <cellStyle name="20% - Accent3 12 7" xfId="2410"/>
    <cellStyle name="20% - Accent3 13" xfId="2411"/>
    <cellStyle name="20% - Accent3 13 2" xfId="2412"/>
    <cellStyle name="20% - Accent3 13 2 2" xfId="2413"/>
    <cellStyle name="20% - Accent3 13 2 3" xfId="2414"/>
    <cellStyle name="20% - Accent3 13 3" xfId="2415"/>
    <cellStyle name="20% - Accent3 13 3 2" xfId="2416"/>
    <cellStyle name="20% - Accent3 13 4" xfId="2417"/>
    <cellStyle name="20% - Accent3 13 4 2" xfId="2418"/>
    <cellStyle name="20% - Accent3 13 5" xfId="2419"/>
    <cellStyle name="20% - Accent3 13 5 2" xfId="2420"/>
    <cellStyle name="20% - Accent3 13 6" xfId="2421"/>
    <cellStyle name="20% - Accent3 13 7" xfId="2422"/>
    <cellStyle name="20% - Accent3 14" xfId="2423"/>
    <cellStyle name="20% - Accent3 15" xfId="2424"/>
    <cellStyle name="20% - Accent3 16" xfId="2425"/>
    <cellStyle name="20% - Accent3 17" xfId="2426"/>
    <cellStyle name="20% - Accent3 2" xfId="2427"/>
    <cellStyle name="20% - Accent3 2 2" xfId="2428"/>
    <cellStyle name="20% - Accent3 2 3" xfId="2429"/>
    <cellStyle name="20% - Accent3 3" xfId="2430"/>
    <cellStyle name="20% - Accent3 3 2" xfId="2431"/>
    <cellStyle name="20% - Accent3 4" xfId="2432"/>
    <cellStyle name="20% - Accent3 4 10" xfId="2433"/>
    <cellStyle name="20% - Accent3 4 10 2" xfId="2434"/>
    <cellStyle name="20% - Accent3 4 11" xfId="2435"/>
    <cellStyle name="20% - Accent3 4 11 2" xfId="2436"/>
    <cellStyle name="20% - Accent3 4 12" xfId="2437"/>
    <cellStyle name="20% - Accent3 4 13" xfId="2438"/>
    <cellStyle name="20% - Accent3 4 2" xfId="2439"/>
    <cellStyle name="20% - Accent3 4 2 10" xfId="2440"/>
    <cellStyle name="20% - Accent3 4 2 11" xfId="2441"/>
    <cellStyle name="20% - Accent3 4 2 2" xfId="2442"/>
    <cellStyle name="20% - Accent3 4 2 2 2" xfId="2443"/>
    <cellStyle name="20% - Accent3 4 2 2 2 2" xfId="2444"/>
    <cellStyle name="20% - Accent3 4 2 2 2 2 2" xfId="2445"/>
    <cellStyle name="20% - Accent3 4 2 2 2 2 3" xfId="2446"/>
    <cellStyle name="20% - Accent3 4 2 2 2 2 4" xfId="2447"/>
    <cellStyle name="20% - Accent3 4 2 2 2 3" xfId="2448"/>
    <cellStyle name="20% - Accent3 4 2 2 2 3 2" xfId="2449"/>
    <cellStyle name="20% - Accent3 4 2 2 2 3 3" xfId="2450"/>
    <cellStyle name="20% - Accent3 4 2 2 2 4" xfId="2451"/>
    <cellStyle name="20% - Accent3 4 2 2 2 4 2" xfId="2452"/>
    <cellStyle name="20% - Accent3 4 2 2 2 5" xfId="2453"/>
    <cellStyle name="20% - Accent3 4 2 2 2 5 2" xfId="2454"/>
    <cellStyle name="20% - Accent3 4 2 2 2 6" xfId="2455"/>
    <cellStyle name="20% - Accent3 4 2 2 2 7" xfId="2456"/>
    <cellStyle name="20% - Accent3 4 2 2 3" xfId="2457"/>
    <cellStyle name="20% - Accent3 4 2 2 3 2" xfId="2458"/>
    <cellStyle name="20% - Accent3 4 2 2 3 2 2" xfId="2459"/>
    <cellStyle name="20% - Accent3 4 2 2 3 2 3" xfId="2460"/>
    <cellStyle name="20% - Accent3 4 2 2 3 2 4" xfId="2461"/>
    <cellStyle name="20% - Accent3 4 2 2 3 3" xfId="2462"/>
    <cellStyle name="20% - Accent3 4 2 2 3 3 2" xfId="2463"/>
    <cellStyle name="20% - Accent3 4 2 2 3 3 3" xfId="2464"/>
    <cellStyle name="20% - Accent3 4 2 2 3 4" xfId="2465"/>
    <cellStyle name="20% - Accent3 4 2 2 3 4 2" xfId="2466"/>
    <cellStyle name="20% - Accent3 4 2 2 3 5" xfId="2467"/>
    <cellStyle name="20% - Accent3 4 2 2 3 5 2" xfId="2468"/>
    <cellStyle name="20% - Accent3 4 2 2 3 6" xfId="2469"/>
    <cellStyle name="20% - Accent3 4 2 2 3 7" xfId="2470"/>
    <cellStyle name="20% - Accent3 4 2 2 4" xfId="2471"/>
    <cellStyle name="20% - Accent3 4 2 2 4 2" xfId="2472"/>
    <cellStyle name="20% - Accent3 4 2 2 4 3" xfId="2473"/>
    <cellStyle name="20% - Accent3 4 2 2 4 4" xfId="2474"/>
    <cellStyle name="20% - Accent3 4 2 2 5" xfId="2475"/>
    <cellStyle name="20% - Accent3 4 2 2 5 2" xfId="2476"/>
    <cellStyle name="20% - Accent3 4 2 2 5 3" xfId="2477"/>
    <cellStyle name="20% - Accent3 4 2 2 6" xfId="2478"/>
    <cellStyle name="20% - Accent3 4 2 2 6 2" xfId="2479"/>
    <cellStyle name="20% - Accent3 4 2 2 7" xfId="2480"/>
    <cellStyle name="20% - Accent3 4 2 2 7 2" xfId="2481"/>
    <cellStyle name="20% - Accent3 4 2 2 8" xfId="2482"/>
    <cellStyle name="20% - Accent3 4 2 2 9" xfId="2483"/>
    <cellStyle name="20% - Accent3 4 2 3" xfId="2484"/>
    <cellStyle name="20% - Accent3 4 2 3 2" xfId="2485"/>
    <cellStyle name="20% - Accent3 4 2 3 2 2" xfId="2486"/>
    <cellStyle name="20% - Accent3 4 2 3 2 2 2" xfId="2487"/>
    <cellStyle name="20% - Accent3 4 2 3 2 2 3" xfId="2488"/>
    <cellStyle name="20% - Accent3 4 2 3 2 2 4" xfId="2489"/>
    <cellStyle name="20% - Accent3 4 2 3 2 3" xfId="2490"/>
    <cellStyle name="20% - Accent3 4 2 3 2 3 2" xfId="2491"/>
    <cellStyle name="20% - Accent3 4 2 3 2 3 3" xfId="2492"/>
    <cellStyle name="20% - Accent3 4 2 3 2 4" xfId="2493"/>
    <cellStyle name="20% - Accent3 4 2 3 2 4 2" xfId="2494"/>
    <cellStyle name="20% - Accent3 4 2 3 2 5" xfId="2495"/>
    <cellStyle name="20% - Accent3 4 2 3 2 5 2" xfId="2496"/>
    <cellStyle name="20% - Accent3 4 2 3 2 6" xfId="2497"/>
    <cellStyle name="20% - Accent3 4 2 3 2 7" xfId="2498"/>
    <cellStyle name="20% - Accent3 4 2 3 3" xfId="2499"/>
    <cellStyle name="20% - Accent3 4 2 3 3 2" xfId="2500"/>
    <cellStyle name="20% - Accent3 4 2 3 3 3" xfId="2501"/>
    <cellStyle name="20% - Accent3 4 2 3 3 4" xfId="2502"/>
    <cellStyle name="20% - Accent3 4 2 3 4" xfId="2503"/>
    <cellStyle name="20% - Accent3 4 2 3 4 2" xfId="2504"/>
    <cellStyle name="20% - Accent3 4 2 3 4 3" xfId="2505"/>
    <cellStyle name="20% - Accent3 4 2 3 5" xfId="2506"/>
    <cellStyle name="20% - Accent3 4 2 3 5 2" xfId="2507"/>
    <cellStyle name="20% - Accent3 4 2 3 6" xfId="2508"/>
    <cellStyle name="20% - Accent3 4 2 3 6 2" xfId="2509"/>
    <cellStyle name="20% - Accent3 4 2 3 7" xfId="2510"/>
    <cellStyle name="20% - Accent3 4 2 3 8" xfId="2511"/>
    <cellStyle name="20% - Accent3 4 2 4" xfId="2512"/>
    <cellStyle name="20% - Accent3 4 2 4 2" xfId="2513"/>
    <cellStyle name="20% - Accent3 4 2 4 2 2" xfId="2514"/>
    <cellStyle name="20% - Accent3 4 2 4 2 3" xfId="2515"/>
    <cellStyle name="20% - Accent3 4 2 4 2 4" xfId="2516"/>
    <cellStyle name="20% - Accent3 4 2 4 3" xfId="2517"/>
    <cellStyle name="20% - Accent3 4 2 4 3 2" xfId="2518"/>
    <cellStyle name="20% - Accent3 4 2 4 3 3" xfId="2519"/>
    <cellStyle name="20% - Accent3 4 2 4 4" xfId="2520"/>
    <cellStyle name="20% - Accent3 4 2 4 4 2" xfId="2521"/>
    <cellStyle name="20% - Accent3 4 2 4 5" xfId="2522"/>
    <cellStyle name="20% - Accent3 4 2 4 5 2" xfId="2523"/>
    <cellStyle name="20% - Accent3 4 2 4 6" xfId="2524"/>
    <cellStyle name="20% - Accent3 4 2 4 7" xfId="2525"/>
    <cellStyle name="20% - Accent3 4 2 5" xfId="2526"/>
    <cellStyle name="20% - Accent3 4 2 5 2" xfId="2527"/>
    <cellStyle name="20% - Accent3 4 2 5 2 2" xfId="2528"/>
    <cellStyle name="20% - Accent3 4 2 5 2 3" xfId="2529"/>
    <cellStyle name="20% - Accent3 4 2 5 2 4" xfId="2530"/>
    <cellStyle name="20% - Accent3 4 2 5 3" xfId="2531"/>
    <cellStyle name="20% - Accent3 4 2 5 3 2" xfId="2532"/>
    <cellStyle name="20% - Accent3 4 2 5 3 3" xfId="2533"/>
    <cellStyle name="20% - Accent3 4 2 5 4" xfId="2534"/>
    <cellStyle name="20% - Accent3 4 2 5 4 2" xfId="2535"/>
    <cellStyle name="20% - Accent3 4 2 5 5" xfId="2536"/>
    <cellStyle name="20% - Accent3 4 2 5 5 2" xfId="2537"/>
    <cellStyle name="20% - Accent3 4 2 5 6" xfId="2538"/>
    <cellStyle name="20% - Accent3 4 2 5 7" xfId="2539"/>
    <cellStyle name="20% - Accent3 4 2 6" xfId="2540"/>
    <cellStyle name="20% - Accent3 4 2 6 2" xfId="2541"/>
    <cellStyle name="20% - Accent3 4 2 6 2 2" xfId="2542"/>
    <cellStyle name="20% - Accent3 4 2 6 3" xfId="2543"/>
    <cellStyle name="20% - Accent3 4 2 6 4" xfId="2544"/>
    <cellStyle name="20% - Accent3 4 2 7" xfId="2545"/>
    <cellStyle name="20% - Accent3 4 2 7 2" xfId="2546"/>
    <cellStyle name="20% - Accent3 4 2 7 3" xfId="2547"/>
    <cellStyle name="20% - Accent3 4 2 8" xfId="2548"/>
    <cellStyle name="20% - Accent3 4 2 8 2" xfId="2549"/>
    <cellStyle name="20% - Accent3 4 2 9" xfId="2550"/>
    <cellStyle name="20% - Accent3 4 2 9 2" xfId="2551"/>
    <cellStyle name="20% - Accent3 4 3" xfId="2552"/>
    <cellStyle name="20% - Accent3 4 3 10" xfId="2553"/>
    <cellStyle name="20% - Accent3 4 3 11" xfId="2554"/>
    <cellStyle name="20% - Accent3 4 3 2" xfId="2555"/>
    <cellStyle name="20% - Accent3 4 3 2 2" xfId="2556"/>
    <cellStyle name="20% - Accent3 4 3 2 2 2" xfId="2557"/>
    <cellStyle name="20% - Accent3 4 3 2 2 2 2" xfId="2558"/>
    <cellStyle name="20% - Accent3 4 3 2 2 2 3" xfId="2559"/>
    <cellStyle name="20% - Accent3 4 3 2 2 2 4" xfId="2560"/>
    <cellStyle name="20% - Accent3 4 3 2 2 3" xfId="2561"/>
    <cellStyle name="20% - Accent3 4 3 2 2 3 2" xfId="2562"/>
    <cellStyle name="20% - Accent3 4 3 2 2 3 3" xfId="2563"/>
    <cellStyle name="20% - Accent3 4 3 2 2 4" xfId="2564"/>
    <cellStyle name="20% - Accent3 4 3 2 2 4 2" xfId="2565"/>
    <cellStyle name="20% - Accent3 4 3 2 2 5" xfId="2566"/>
    <cellStyle name="20% - Accent3 4 3 2 2 5 2" xfId="2567"/>
    <cellStyle name="20% - Accent3 4 3 2 2 6" xfId="2568"/>
    <cellStyle name="20% - Accent3 4 3 2 2 7" xfId="2569"/>
    <cellStyle name="20% - Accent3 4 3 2 3" xfId="2570"/>
    <cellStyle name="20% - Accent3 4 3 2 3 2" xfId="2571"/>
    <cellStyle name="20% - Accent3 4 3 2 3 2 2" xfId="2572"/>
    <cellStyle name="20% - Accent3 4 3 2 3 2 3" xfId="2573"/>
    <cellStyle name="20% - Accent3 4 3 2 3 2 4" xfId="2574"/>
    <cellStyle name="20% - Accent3 4 3 2 3 3" xfId="2575"/>
    <cellStyle name="20% - Accent3 4 3 2 3 3 2" xfId="2576"/>
    <cellStyle name="20% - Accent3 4 3 2 3 3 3" xfId="2577"/>
    <cellStyle name="20% - Accent3 4 3 2 3 4" xfId="2578"/>
    <cellStyle name="20% - Accent3 4 3 2 3 4 2" xfId="2579"/>
    <cellStyle name="20% - Accent3 4 3 2 3 5" xfId="2580"/>
    <cellStyle name="20% - Accent3 4 3 2 3 5 2" xfId="2581"/>
    <cellStyle name="20% - Accent3 4 3 2 3 6" xfId="2582"/>
    <cellStyle name="20% - Accent3 4 3 2 3 7" xfId="2583"/>
    <cellStyle name="20% - Accent3 4 3 2 4" xfId="2584"/>
    <cellStyle name="20% - Accent3 4 3 2 4 2" xfId="2585"/>
    <cellStyle name="20% - Accent3 4 3 2 4 3" xfId="2586"/>
    <cellStyle name="20% - Accent3 4 3 2 4 4" xfId="2587"/>
    <cellStyle name="20% - Accent3 4 3 2 5" xfId="2588"/>
    <cellStyle name="20% - Accent3 4 3 2 5 2" xfId="2589"/>
    <cellStyle name="20% - Accent3 4 3 2 5 3" xfId="2590"/>
    <cellStyle name="20% - Accent3 4 3 2 6" xfId="2591"/>
    <cellStyle name="20% - Accent3 4 3 2 6 2" xfId="2592"/>
    <cellStyle name="20% - Accent3 4 3 2 7" xfId="2593"/>
    <cellStyle name="20% - Accent3 4 3 2 7 2" xfId="2594"/>
    <cellStyle name="20% - Accent3 4 3 2 8" xfId="2595"/>
    <cellStyle name="20% - Accent3 4 3 2 9" xfId="2596"/>
    <cellStyle name="20% - Accent3 4 3 3" xfId="2597"/>
    <cellStyle name="20% - Accent3 4 3 3 2" xfId="2598"/>
    <cellStyle name="20% - Accent3 4 3 3 2 2" xfId="2599"/>
    <cellStyle name="20% - Accent3 4 3 3 2 2 2" xfId="2600"/>
    <cellStyle name="20% - Accent3 4 3 3 2 2 3" xfId="2601"/>
    <cellStyle name="20% - Accent3 4 3 3 2 2 4" xfId="2602"/>
    <cellStyle name="20% - Accent3 4 3 3 2 3" xfId="2603"/>
    <cellStyle name="20% - Accent3 4 3 3 2 3 2" xfId="2604"/>
    <cellStyle name="20% - Accent3 4 3 3 2 3 3" xfId="2605"/>
    <cellStyle name="20% - Accent3 4 3 3 2 4" xfId="2606"/>
    <cellStyle name="20% - Accent3 4 3 3 2 4 2" xfId="2607"/>
    <cellStyle name="20% - Accent3 4 3 3 2 5" xfId="2608"/>
    <cellStyle name="20% - Accent3 4 3 3 2 5 2" xfId="2609"/>
    <cellStyle name="20% - Accent3 4 3 3 2 6" xfId="2610"/>
    <cellStyle name="20% - Accent3 4 3 3 2 7" xfId="2611"/>
    <cellStyle name="20% - Accent3 4 3 3 3" xfId="2612"/>
    <cellStyle name="20% - Accent3 4 3 3 3 2" xfId="2613"/>
    <cellStyle name="20% - Accent3 4 3 3 3 3" xfId="2614"/>
    <cellStyle name="20% - Accent3 4 3 3 3 4" xfId="2615"/>
    <cellStyle name="20% - Accent3 4 3 3 4" xfId="2616"/>
    <cellStyle name="20% - Accent3 4 3 3 4 2" xfId="2617"/>
    <cellStyle name="20% - Accent3 4 3 3 4 3" xfId="2618"/>
    <cellStyle name="20% - Accent3 4 3 3 5" xfId="2619"/>
    <cellStyle name="20% - Accent3 4 3 3 5 2" xfId="2620"/>
    <cellStyle name="20% - Accent3 4 3 3 6" xfId="2621"/>
    <cellStyle name="20% - Accent3 4 3 3 6 2" xfId="2622"/>
    <cellStyle name="20% - Accent3 4 3 3 7" xfId="2623"/>
    <cellStyle name="20% - Accent3 4 3 3 8" xfId="2624"/>
    <cellStyle name="20% - Accent3 4 3 4" xfId="2625"/>
    <cellStyle name="20% - Accent3 4 3 4 2" xfId="2626"/>
    <cellStyle name="20% - Accent3 4 3 4 2 2" xfId="2627"/>
    <cellStyle name="20% - Accent3 4 3 4 2 3" xfId="2628"/>
    <cellStyle name="20% - Accent3 4 3 4 2 4" xfId="2629"/>
    <cellStyle name="20% - Accent3 4 3 4 3" xfId="2630"/>
    <cellStyle name="20% - Accent3 4 3 4 3 2" xfId="2631"/>
    <cellStyle name="20% - Accent3 4 3 4 3 3" xfId="2632"/>
    <cellStyle name="20% - Accent3 4 3 4 4" xfId="2633"/>
    <cellStyle name="20% - Accent3 4 3 4 4 2" xfId="2634"/>
    <cellStyle name="20% - Accent3 4 3 4 5" xfId="2635"/>
    <cellStyle name="20% - Accent3 4 3 4 5 2" xfId="2636"/>
    <cellStyle name="20% - Accent3 4 3 4 6" xfId="2637"/>
    <cellStyle name="20% - Accent3 4 3 4 7" xfId="2638"/>
    <cellStyle name="20% - Accent3 4 3 5" xfId="2639"/>
    <cellStyle name="20% - Accent3 4 3 5 2" xfId="2640"/>
    <cellStyle name="20% - Accent3 4 3 5 2 2" xfId="2641"/>
    <cellStyle name="20% - Accent3 4 3 5 2 3" xfId="2642"/>
    <cellStyle name="20% - Accent3 4 3 5 2 4" xfId="2643"/>
    <cellStyle name="20% - Accent3 4 3 5 3" xfId="2644"/>
    <cellStyle name="20% - Accent3 4 3 5 3 2" xfId="2645"/>
    <cellStyle name="20% - Accent3 4 3 5 3 3" xfId="2646"/>
    <cellStyle name="20% - Accent3 4 3 5 4" xfId="2647"/>
    <cellStyle name="20% - Accent3 4 3 5 4 2" xfId="2648"/>
    <cellStyle name="20% - Accent3 4 3 5 5" xfId="2649"/>
    <cellStyle name="20% - Accent3 4 3 5 5 2" xfId="2650"/>
    <cellStyle name="20% - Accent3 4 3 5 6" xfId="2651"/>
    <cellStyle name="20% - Accent3 4 3 5 7" xfId="2652"/>
    <cellStyle name="20% - Accent3 4 3 6" xfId="2653"/>
    <cellStyle name="20% - Accent3 4 3 6 2" xfId="2654"/>
    <cellStyle name="20% - Accent3 4 3 6 2 2" xfId="2655"/>
    <cellStyle name="20% - Accent3 4 3 6 3" xfId="2656"/>
    <cellStyle name="20% - Accent3 4 3 6 4" xfId="2657"/>
    <cellStyle name="20% - Accent3 4 3 7" xfId="2658"/>
    <cellStyle name="20% - Accent3 4 3 7 2" xfId="2659"/>
    <cellStyle name="20% - Accent3 4 3 7 3" xfId="2660"/>
    <cellStyle name="20% - Accent3 4 3 8" xfId="2661"/>
    <cellStyle name="20% - Accent3 4 3 8 2" xfId="2662"/>
    <cellStyle name="20% - Accent3 4 3 9" xfId="2663"/>
    <cellStyle name="20% - Accent3 4 3 9 2" xfId="2664"/>
    <cellStyle name="20% - Accent3 4 4" xfId="2665"/>
    <cellStyle name="20% - Accent3 4 4 10" xfId="2666"/>
    <cellStyle name="20% - Accent3 4 4 2" xfId="2667"/>
    <cellStyle name="20% - Accent3 4 4 2 2" xfId="2668"/>
    <cellStyle name="20% - Accent3 4 4 2 2 2" xfId="2669"/>
    <cellStyle name="20% - Accent3 4 4 2 2 3" xfId="2670"/>
    <cellStyle name="20% - Accent3 4 4 2 2 4" xfId="2671"/>
    <cellStyle name="20% - Accent3 4 4 2 3" xfId="2672"/>
    <cellStyle name="20% - Accent3 4 4 2 3 2" xfId="2673"/>
    <cellStyle name="20% - Accent3 4 4 2 3 3" xfId="2674"/>
    <cellStyle name="20% - Accent3 4 4 2 4" xfId="2675"/>
    <cellStyle name="20% - Accent3 4 4 2 4 2" xfId="2676"/>
    <cellStyle name="20% - Accent3 4 4 2 5" xfId="2677"/>
    <cellStyle name="20% - Accent3 4 4 2 5 2" xfId="2678"/>
    <cellStyle name="20% - Accent3 4 4 2 6" xfId="2679"/>
    <cellStyle name="20% - Accent3 4 4 2 7" xfId="2680"/>
    <cellStyle name="20% - Accent3 4 4 3" xfId="2681"/>
    <cellStyle name="20% - Accent3 4 4 3 2" xfId="2682"/>
    <cellStyle name="20% - Accent3 4 4 3 2 2" xfId="2683"/>
    <cellStyle name="20% - Accent3 4 4 3 2 3" xfId="2684"/>
    <cellStyle name="20% - Accent3 4 4 3 2 4" xfId="2685"/>
    <cellStyle name="20% - Accent3 4 4 3 3" xfId="2686"/>
    <cellStyle name="20% - Accent3 4 4 3 3 2" xfId="2687"/>
    <cellStyle name="20% - Accent3 4 4 3 3 3" xfId="2688"/>
    <cellStyle name="20% - Accent3 4 4 3 4" xfId="2689"/>
    <cellStyle name="20% - Accent3 4 4 3 4 2" xfId="2690"/>
    <cellStyle name="20% - Accent3 4 4 3 5" xfId="2691"/>
    <cellStyle name="20% - Accent3 4 4 3 5 2" xfId="2692"/>
    <cellStyle name="20% - Accent3 4 4 3 6" xfId="2693"/>
    <cellStyle name="20% - Accent3 4 4 3 7" xfId="2694"/>
    <cellStyle name="20% - Accent3 4 4 4" xfId="2695"/>
    <cellStyle name="20% - Accent3 4 4 4 2" xfId="2696"/>
    <cellStyle name="20% - Accent3 4 4 4 2 2" xfId="2697"/>
    <cellStyle name="20% - Accent3 4 4 4 2 3" xfId="2698"/>
    <cellStyle name="20% - Accent3 4 4 4 2 4" xfId="2699"/>
    <cellStyle name="20% - Accent3 4 4 4 3" xfId="2700"/>
    <cellStyle name="20% - Accent3 4 4 4 3 2" xfId="2701"/>
    <cellStyle name="20% - Accent3 4 4 4 3 3" xfId="2702"/>
    <cellStyle name="20% - Accent3 4 4 4 4" xfId="2703"/>
    <cellStyle name="20% - Accent3 4 4 4 4 2" xfId="2704"/>
    <cellStyle name="20% - Accent3 4 4 4 5" xfId="2705"/>
    <cellStyle name="20% - Accent3 4 4 4 5 2" xfId="2706"/>
    <cellStyle name="20% - Accent3 4 4 4 6" xfId="2707"/>
    <cellStyle name="20% - Accent3 4 4 4 7" xfId="2708"/>
    <cellStyle name="20% - Accent3 4 4 5" xfId="2709"/>
    <cellStyle name="20% - Accent3 4 4 5 2" xfId="2710"/>
    <cellStyle name="20% - Accent3 4 4 5 3" xfId="2711"/>
    <cellStyle name="20% - Accent3 4 4 5 4" xfId="2712"/>
    <cellStyle name="20% - Accent3 4 4 6" xfId="2713"/>
    <cellStyle name="20% - Accent3 4 4 6 2" xfId="2714"/>
    <cellStyle name="20% - Accent3 4 4 6 3" xfId="2715"/>
    <cellStyle name="20% - Accent3 4 4 7" xfId="2716"/>
    <cellStyle name="20% - Accent3 4 4 7 2" xfId="2717"/>
    <cellStyle name="20% - Accent3 4 4 8" xfId="2718"/>
    <cellStyle name="20% - Accent3 4 4 8 2" xfId="2719"/>
    <cellStyle name="20% - Accent3 4 4 9" xfId="2720"/>
    <cellStyle name="20% - Accent3 4 5" xfId="2721"/>
    <cellStyle name="20% - Accent3 4 5 2" xfId="2722"/>
    <cellStyle name="20% - Accent3 4 5 2 2" xfId="2723"/>
    <cellStyle name="20% - Accent3 4 5 2 3" xfId="2724"/>
    <cellStyle name="20% - Accent3 4 5 2 4" xfId="2725"/>
    <cellStyle name="20% - Accent3 4 5 3" xfId="2726"/>
    <cellStyle name="20% - Accent3 4 5 3 2" xfId="2727"/>
    <cellStyle name="20% - Accent3 4 5 3 3" xfId="2728"/>
    <cellStyle name="20% - Accent3 4 5 4" xfId="2729"/>
    <cellStyle name="20% - Accent3 4 5 4 2" xfId="2730"/>
    <cellStyle name="20% - Accent3 4 5 5" xfId="2731"/>
    <cellStyle name="20% - Accent3 4 5 5 2" xfId="2732"/>
    <cellStyle name="20% - Accent3 4 5 6" xfId="2733"/>
    <cellStyle name="20% - Accent3 4 5 7" xfId="2734"/>
    <cellStyle name="20% - Accent3 4 6" xfId="2735"/>
    <cellStyle name="20% - Accent3 4 6 2" xfId="2736"/>
    <cellStyle name="20% - Accent3 4 6 2 2" xfId="2737"/>
    <cellStyle name="20% - Accent3 4 6 2 3" xfId="2738"/>
    <cellStyle name="20% - Accent3 4 6 2 4" xfId="2739"/>
    <cellStyle name="20% - Accent3 4 6 3" xfId="2740"/>
    <cellStyle name="20% - Accent3 4 6 3 2" xfId="2741"/>
    <cellStyle name="20% - Accent3 4 6 3 3" xfId="2742"/>
    <cellStyle name="20% - Accent3 4 6 4" xfId="2743"/>
    <cellStyle name="20% - Accent3 4 6 4 2" xfId="2744"/>
    <cellStyle name="20% - Accent3 4 6 5" xfId="2745"/>
    <cellStyle name="20% - Accent3 4 6 5 2" xfId="2746"/>
    <cellStyle name="20% - Accent3 4 6 6" xfId="2747"/>
    <cellStyle name="20% - Accent3 4 6 7" xfId="2748"/>
    <cellStyle name="20% - Accent3 4 7" xfId="2749"/>
    <cellStyle name="20% - Accent3 4 7 2" xfId="2750"/>
    <cellStyle name="20% - Accent3 4 7 2 2" xfId="2751"/>
    <cellStyle name="20% - Accent3 4 7 2 3" xfId="2752"/>
    <cellStyle name="20% - Accent3 4 7 2 4" xfId="2753"/>
    <cellStyle name="20% - Accent3 4 7 3" xfId="2754"/>
    <cellStyle name="20% - Accent3 4 7 3 2" xfId="2755"/>
    <cellStyle name="20% - Accent3 4 7 3 3" xfId="2756"/>
    <cellStyle name="20% - Accent3 4 7 4" xfId="2757"/>
    <cellStyle name="20% - Accent3 4 7 4 2" xfId="2758"/>
    <cellStyle name="20% - Accent3 4 7 5" xfId="2759"/>
    <cellStyle name="20% - Accent3 4 7 5 2" xfId="2760"/>
    <cellStyle name="20% - Accent3 4 7 6" xfId="2761"/>
    <cellStyle name="20% - Accent3 4 7 7" xfId="2762"/>
    <cellStyle name="20% - Accent3 4 8" xfId="2763"/>
    <cellStyle name="20% - Accent3 4 8 2" xfId="2764"/>
    <cellStyle name="20% - Accent3 4 8 2 2" xfId="2765"/>
    <cellStyle name="20% - Accent3 4 8 3" xfId="2766"/>
    <cellStyle name="20% - Accent3 4 8 4" xfId="2767"/>
    <cellStyle name="20% - Accent3 4 9" xfId="2768"/>
    <cellStyle name="20% - Accent3 4 9 2" xfId="2769"/>
    <cellStyle name="20% - Accent3 4 9 3" xfId="2770"/>
    <cellStyle name="20% - Accent3 5" xfId="2771"/>
    <cellStyle name="20% - Accent3 6" xfId="2772"/>
    <cellStyle name="20% - Accent3 6 10" xfId="2773"/>
    <cellStyle name="20% - Accent3 6 10 2" xfId="2774"/>
    <cellStyle name="20% - Accent3 6 11" xfId="2775"/>
    <cellStyle name="20% - Accent3 6 12" xfId="2776"/>
    <cellStyle name="20% - Accent3 6 2" xfId="2777"/>
    <cellStyle name="20% - Accent3 6 2 10" xfId="2778"/>
    <cellStyle name="20% - Accent3 6 2 2" xfId="2779"/>
    <cellStyle name="20% - Accent3 6 2 2 2" xfId="2780"/>
    <cellStyle name="20% - Accent3 6 2 2 2 2" xfId="2781"/>
    <cellStyle name="20% - Accent3 6 2 2 2 2 2" xfId="2782"/>
    <cellStyle name="20% - Accent3 6 2 2 2 2 3" xfId="2783"/>
    <cellStyle name="20% - Accent3 6 2 2 2 2 4" xfId="2784"/>
    <cellStyle name="20% - Accent3 6 2 2 2 3" xfId="2785"/>
    <cellStyle name="20% - Accent3 6 2 2 2 3 2" xfId="2786"/>
    <cellStyle name="20% - Accent3 6 2 2 2 3 3" xfId="2787"/>
    <cellStyle name="20% - Accent3 6 2 2 2 4" xfId="2788"/>
    <cellStyle name="20% - Accent3 6 2 2 2 4 2" xfId="2789"/>
    <cellStyle name="20% - Accent3 6 2 2 2 5" xfId="2790"/>
    <cellStyle name="20% - Accent3 6 2 2 2 5 2" xfId="2791"/>
    <cellStyle name="20% - Accent3 6 2 2 2 6" xfId="2792"/>
    <cellStyle name="20% - Accent3 6 2 2 2 7" xfId="2793"/>
    <cellStyle name="20% - Accent3 6 2 2 3" xfId="2794"/>
    <cellStyle name="20% - Accent3 6 2 2 3 2" xfId="2795"/>
    <cellStyle name="20% - Accent3 6 2 2 3 3" xfId="2796"/>
    <cellStyle name="20% - Accent3 6 2 2 3 4" xfId="2797"/>
    <cellStyle name="20% - Accent3 6 2 2 4" xfId="2798"/>
    <cellStyle name="20% - Accent3 6 2 2 4 2" xfId="2799"/>
    <cellStyle name="20% - Accent3 6 2 2 4 3" xfId="2800"/>
    <cellStyle name="20% - Accent3 6 2 2 5" xfId="2801"/>
    <cellStyle name="20% - Accent3 6 2 2 5 2" xfId="2802"/>
    <cellStyle name="20% - Accent3 6 2 2 6" xfId="2803"/>
    <cellStyle name="20% - Accent3 6 2 2 6 2" xfId="2804"/>
    <cellStyle name="20% - Accent3 6 2 2 7" xfId="2805"/>
    <cellStyle name="20% - Accent3 6 2 2 8" xfId="2806"/>
    <cellStyle name="20% - Accent3 6 2 3" xfId="2807"/>
    <cellStyle name="20% - Accent3 6 2 3 2" xfId="2808"/>
    <cellStyle name="20% - Accent3 6 2 3 2 2" xfId="2809"/>
    <cellStyle name="20% - Accent3 6 2 3 2 3" xfId="2810"/>
    <cellStyle name="20% - Accent3 6 2 3 2 4" xfId="2811"/>
    <cellStyle name="20% - Accent3 6 2 3 3" xfId="2812"/>
    <cellStyle name="20% - Accent3 6 2 3 3 2" xfId="2813"/>
    <cellStyle name="20% - Accent3 6 2 3 3 3" xfId="2814"/>
    <cellStyle name="20% - Accent3 6 2 3 4" xfId="2815"/>
    <cellStyle name="20% - Accent3 6 2 3 4 2" xfId="2816"/>
    <cellStyle name="20% - Accent3 6 2 3 5" xfId="2817"/>
    <cellStyle name="20% - Accent3 6 2 3 5 2" xfId="2818"/>
    <cellStyle name="20% - Accent3 6 2 3 6" xfId="2819"/>
    <cellStyle name="20% - Accent3 6 2 3 7" xfId="2820"/>
    <cellStyle name="20% - Accent3 6 2 4" xfId="2821"/>
    <cellStyle name="20% - Accent3 6 2 4 2" xfId="2822"/>
    <cellStyle name="20% - Accent3 6 2 4 2 2" xfId="2823"/>
    <cellStyle name="20% - Accent3 6 2 4 2 3" xfId="2824"/>
    <cellStyle name="20% - Accent3 6 2 4 2 4" xfId="2825"/>
    <cellStyle name="20% - Accent3 6 2 4 3" xfId="2826"/>
    <cellStyle name="20% - Accent3 6 2 4 3 2" xfId="2827"/>
    <cellStyle name="20% - Accent3 6 2 4 3 3" xfId="2828"/>
    <cellStyle name="20% - Accent3 6 2 4 4" xfId="2829"/>
    <cellStyle name="20% - Accent3 6 2 4 4 2" xfId="2830"/>
    <cellStyle name="20% - Accent3 6 2 4 5" xfId="2831"/>
    <cellStyle name="20% - Accent3 6 2 4 5 2" xfId="2832"/>
    <cellStyle name="20% - Accent3 6 2 4 6" xfId="2833"/>
    <cellStyle name="20% - Accent3 6 2 4 7" xfId="2834"/>
    <cellStyle name="20% - Accent3 6 2 5" xfId="2835"/>
    <cellStyle name="20% - Accent3 6 2 5 2" xfId="2836"/>
    <cellStyle name="20% - Accent3 6 2 5 2 2" xfId="2837"/>
    <cellStyle name="20% - Accent3 6 2 5 3" xfId="2838"/>
    <cellStyle name="20% - Accent3 6 2 5 4" xfId="2839"/>
    <cellStyle name="20% - Accent3 6 2 6" xfId="2840"/>
    <cellStyle name="20% - Accent3 6 2 6 2" xfId="2841"/>
    <cellStyle name="20% - Accent3 6 2 6 3" xfId="2842"/>
    <cellStyle name="20% - Accent3 6 2 7" xfId="2843"/>
    <cellStyle name="20% - Accent3 6 2 7 2" xfId="2844"/>
    <cellStyle name="20% - Accent3 6 2 8" xfId="2845"/>
    <cellStyle name="20% - Accent3 6 2 8 2" xfId="2846"/>
    <cellStyle name="20% - Accent3 6 2 9" xfId="2847"/>
    <cellStyle name="20% - Accent3 6 3" xfId="2848"/>
    <cellStyle name="20% - Accent3 6 3 2" xfId="2849"/>
    <cellStyle name="20% - Accent3 6 3 2 2" xfId="2850"/>
    <cellStyle name="20% - Accent3 6 3 2 2 2" xfId="2851"/>
    <cellStyle name="20% - Accent3 6 3 2 2 3" xfId="2852"/>
    <cellStyle name="20% - Accent3 6 3 2 2 4" xfId="2853"/>
    <cellStyle name="20% - Accent3 6 3 2 3" xfId="2854"/>
    <cellStyle name="20% - Accent3 6 3 2 3 2" xfId="2855"/>
    <cellStyle name="20% - Accent3 6 3 2 3 3" xfId="2856"/>
    <cellStyle name="20% - Accent3 6 3 2 4" xfId="2857"/>
    <cellStyle name="20% - Accent3 6 3 2 4 2" xfId="2858"/>
    <cellStyle name="20% - Accent3 6 3 2 5" xfId="2859"/>
    <cellStyle name="20% - Accent3 6 3 2 5 2" xfId="2860"/>
    <cellStyle name="20% - Accent3 6 3 2 6" xfId="2861"/>
    <cellStyle name="20% - Accent3 6 3 2 7" xfId="2862"/>
    <cellStyle name="20% - Accent3 6 3 3" xfId="2863"/>
    <cellStyle name="20% - Accent3 6 3 3 2" xfId="2864"/>
    <cellStyle name="20% - Accent3 6 3 3 2 2" xfId="2865"/>
    <cellStyle name="20% - Accent3 6 3 3 2 3" xfId="2866"/>
    <cellStyle name="20% - Accent3 6 3 3 2 4" xfId="2867"/>
    <cellStyle name="20% - Accent3 6 3 3 3" xfId="2868"/>
    <cellStyle name="20% - Accent3 6 3 3 3 2" xfId="2869"/>
    <cellStyle name="20% - Accent3 6 3 3 3 3" xfId="2870"/>
    <cellStyle name="20% - Accent3 6 3 3 4" xfId="2871"/>
    <cellStyle name="20% - Accent3 6 3 3 4 2" xfId="2872"/>
    <cellStyle name="20% - Accent3 6 3 3 5" xfId="2873"/>
    <cellStyle name="20% - Accent3 6 3 3 5 2" xfId="2874"/>
    <cellStyle name="20% - Accent3 6 3 3 6" xfId="2875"/>
    <cellStyle name="20% - Accent3 6 3 3 7" xfId="2876"/>
    <cellStyle name="20% - Accent3 6 3 4" xfId="2877"/>
    <cellStyle name="20% - Accent3 6 3 4 2" xfId="2878"/>
    <cellStyle name="20% - Accent3 6 3 4 3" xfId="2879"/>
    <cellStyle name="20% - Accent3 6 3 4 4" xfId="2880"/>
    <cellStyle name="20% - Accent3 6 3 5" xfId="2881"/>
    <cellStyle name="20% - Accent3 6 3 5 2" xfId="2882"/>
    <cellStyle name="20% - Accent3 6 3 5 3" xfId="2883"/>
    <cellStyle name="20% - Accent3 6 3 6" xfId="2884"/>
    <cellStyle name="20% - Accent3 6 3 6 2" xfId="2885"/>
    <cellStyle name="20% - Accent3 6 3 7" xfId="2886"/>
    <cellStyle name="20% - Accent3 6 3 7 2" xfId="2887"/>
    <cellStyle name="20% - Accent3 6 3 8" xfId="2888"/>
    <cellStyle name="20% - Accent3 6 3 9" xfId="2889"/>
    <cellStyle name="20% - Accent3 6 4" xfId="2890"/>
    <cellStyle name="20% - Accent3 6 4 2" xfId="2891"/>
    <cellStyle name="20% - Accent3 6 4 2 2" xfId="2892"/>
    <cellStyle name="20% - Accent3 6 4 2 3" xfId="2893"/>
    <cellStyle name="20% - Accent3 6 4 2 4" xfId="2894"/>
    <cellStyle name="20% - Accent3 6 4 3" xfId="2895"/>
    <cellStyle name="20% - Accent3 6 4 3 2" xfId="2896"/>
    <cellStyle name="20% - Accent3 6 4 3 3" xfId="2897"/>
    <cellStyle name="20% - Accent3 6 4 4" xfId="2898"/>
    <cellStyle name="20% - Accent3 6 4 4 2" xfId="2899"/>
    <cellStyle name="20% - Accent3 6 4 5" xfId="2900"/>
    <cellStyle name="20% - Accent3 6 4 5 2" xfId="2901"/>
    <cellStyle name="20% - Accent3 6 4 6" xfId="2902"/>
    <cellStyle name="20% - Accent3 6 4 7" xfId="2903"/>
    <cellStyle name="20% - Accent3 6 5" xfId="2904"/>
    <cellStyle name="20% - Accent3 6 5 2" xfId="2905"/>
    <cellStyle name="20% - Accent3 6 5 2 2" xfId="2906"/>
    <cellStyle name="20% - Accent3 6 5 2 3" xfId="2907"/>
    <cellStyle name="20% - Accent3 6 5 2 4" xfId="2908"/>
    <cellStyle name="20% - Accent3 6 5 3" xfId="2909"/>
    <cellStyle name="20% - Accent3 6 5 3 2" xfId="2910"/>
    <cellStyle name="20% - Accent3 6 5 3 3" xfId="2911"/>
    <cellStyle name="20% - Accent3 6 5 4" xfId="2912"/>
    <cellStyle name="20% - Accent3 6 5 4 2" xfId="2913"/>
    <cellStyle name="20% - Accent3 6 5 5" xfId="2914"/>
    <cellStyle name="20% - Accent3 6 5 5 2" xfId="2915"/>
    <cellStyle name="20% - Accent3 6 5 6" xfId="2916"/>
    <cellStyle name="20% - Accent3 6 5 7" xfId="2917"/>
    <cellStyle name="20% - Accent3 6 6" xfId="2918"/>
    <cellStyle name="20% - Accent3 6 6 2" xfId="2919"/>
    <cellStyle name="20% - Accent3 6 6 2 2" xfId="2920"/>
    <cellStyle name="20% - Accent3 6 6 2 3" xfId="2921"/>
    <cellStyle name="20% - Accent3 6 6 2 4" xfId="2922"/>
    <cellStyle name="20% - Accent3 6 6 3" xfId="2923"/>
    <cellStyle name="20% - Accent3 6 6 3 2" xfId="2924"/>
    <cellStyle name="20% - Accent3 6 6 3 3" xfId="2925"/>
    <cellStyle name="20% - Accent3 6 6 4" xfId="2926"/>
    <cellStyle name="20% - Accent3 6 6 4 2" xfId="2927"/>
    <cellStyle name="20% - Accent3 6 6 5" xfId="2928"/>
    <cellStyle name="20% - Accent3 6 6 5 2" xfId="2929"/>
    <cellStyle name="20% - Accent3 6 6 6" xfId="2930"/>
    <cellStyle name="20% - Accent3 6 6 7" xfId="2931"/>
    <cellStyle name="20% - Accent3 6 7" xfId="2932"/>
    <cellStyle name="20% - Accent3 6 7 2" xfId="2933"/>
    <cellStyle name="20% - Accent3 6 7 2 2" xfId="2934"/>
    <cellStyle name="20% - Accent3 6 7 3" xfId="2935"/>
    <cellStyle name="20% - Accent3 6 7 4" xfId="2936"/>
    <cellStyle name="20% - Accent3 6 8" xfId="2937"/>
    <cellStyle name="20% - Accent3 6 8 2" xfId="2938"/>
    <cellStyle name="20% - Accent3 6 8 3" xfId="2939"/>
    <cellStyle name="20% - Accent3 6 9" xfId="2940"/>
    <cellStyle name="20% - Accent3 6 9 2" xfId="2941"/>
    <cellStyle name="20% - Accent3 7" xfId="2942"/>
    <cellStyle name="20% - Accent3 7 10" xfId="2943"/>
    <cellStyle name="20% - Accent3 7 11" xfId="2944"/>
    <cellStyle name="20% - Accent3 7 2" xfId="2945"/>
    <cellStyle name="20% - Accent3 7 2 2" xfId="2946"/>
    <cellStyle name="20% - Accent3 7 2 2 2" xfId="2947"/>
    <cellStyle name="20% - Accent3 7 2 2 2 2" xfId="2948"/>
    <cellStyle name="20% - Accent3 7 2 2 2 3" xfId="2949"/>
    <cellStyle name="20% - Accent3 7 2 2 2 4" xfId="2950"/>
    <cellStyle name="20% - Accent3 7 2 2 3" xfId="2951"/>
    <cellStyle name="20% - Accent3 7 2 2 3 2" xfId="2952"/>
    <cellStyle name="20% - Accent3 7 2 2 3 3" xfId="2953"/>
    <cellStyle name="20% - Accent3 7 2 2 4" xfId="2954"/>
    <cellStyle name="20% - Accent3 7 2 2 4 2" xfId="2955"/>
    <cellStyle name="20% - Accent3 7 2 2 5" xfId="2956"/>
    <cellStyle name="20% - Accent3 7 2 2 5 2" xfId="2957"/>
    <cellStyle name="20% - Accent3 7 2 2 6" xfId="2958"/>
    <cellStyle name="20% - Accent3 7 2 2 7" xfId="2959"/>
    <cellStyle name="20% - Accent3 7 2 3" xfId="2960"/>
    <cellStyle name="20% - Accent3 7 2 3 2" xfId="2961"/>
    <cellStyle name="20% - Accent3 7 2 3 2 2" xfId="2962"/>
    <cellStyle name="20% - Accent3 7 2 3 2 3" xfId="2963"/>
    <cellStyle name="20% - Accent3 7 2 3 2 4" xfId="2964"/>
    <cellStyle name="20% - Accent3 7 2 3 3" xfId="2965"/>
    <cellStyle name="20% - Accent3 7 2 3 3 2" xfId="2966"/>
    <cellStyle name="20% - Accent3 7 2 3 3 3" xfId="2967"/>
    <cellStyle name="20% - Accent3 7 2 3 4" xfId="2968"/>
    <cellStyle name="20% - Accent3 7 2 3 4 2" xfId="2969"/>
    <cellStyle name="20% - Accent3 7 2 3 5" xfId="2970"/>
    <cellStyle name="20% - Accent3 7 2 3 5 2" xfId="2971"/>
    <cellStyle name="20% - Accent3 7 2 3 6" xfId="2972"/>
    <cellStyle name="20% - Accent3 7 2 3 7" xfId="2973"/>
    <cellStyle name="20% - Accent3 7 2 4" xfId="2974"/>
    <cellStyle name="20% - Accent3 7 2 4 2" xfId="2975"/>
    <cellStyle name="20% - Accent3 7 2 4 3" xfId="2976"/>
    <cellStyle name="20% - Accent3 7 2 4 4" xfId="2977"/>
    <cellStyle name="20% - Accent3 7 2 5" xfId="2978"/>
    <cellStyle name="20% - Accent3 7 2 5 2" xfId="2979"/>
    <cellStyle name="20% - Accent3 7 2 5 3" xfId="2980"/>
    <cellStyle name="20% - Accent3 7 2 6" xfId="2981"/>
    <cellStyle name="20% - Accent3 7 2 6 2" xfId="2982"/>
    <cellStyle name="20% - Accent3 7 2 7" xfId="2983"/>
    <cellStyle name="20% - Accent3 7 2 7 2" xfId="2984"/>
    <cellStyle name="20% - Accent3 7 2 8" xfId="2985"/>
    <cellStyle name="20% - Accent3 7 2 9" xfId="2986"/>
    <cellStyle name="20% - Accent3 7 3" xfId="2987"/>
    <cellStyle name="20% - Accent3 7 3 2" xfId="2988"/>
    <cellStyle name="20% - Accent3 7 3 2 2" xfId="2989"/>
    <cellStyle name="20% - Accent3 7 3 2 2 2" xfId="2990"/>
    <cellStyle name="20% - Accent3 7 3 2 2 3" xfId="2991"/>
    <cellStyle name="20% - Accent3 7 3 2 2 4" xfId="2992"/>
    <cellStyle name="20% - Accent3 7 3 2 3" xfId="2993"/>
    <cellStyle name="20% - Accent3 7 3 2 3 2" xfId="2994"/>
    <cellStyle name="20% - Accent3 7 3 2 3 3" xfId="2995"/>
    <cellStyle name="20% - Accent3 7 3 2 4" xfId="2996"/>
    <cellStyle name="20% - Accent3 7 3 2 4 2" xfId="2997"/>
    <cellStyle name="20% - Accent3 7 3 2 5" xfId="2998"/>
    <cellStyle name="20% - Accent3 7 3 2 5 2" xfId="2999"/>
    <cellStyle name="20% - Accent3 7 3 2 6" xfId="3000"/>
    <cellStyle name="20% - Accent3 7 3 2 7" xfId="3001"/>
    <cellStyle name="20% - Accent3 7 3 3" xfId="3002"/>
    <cellStyle name="20% - Accent3 7 3 3 2" xfId="3003"/>
    <cellStyle name="20% - Accent3 7 3 3 3" xfId="3004"/>
    <cellStyle name="20% - Accent3 7 3 3 4" xfId="3005"/>
    <cellStyle name="20% - Accent3 7 3 4" xfId="3006"/>
    <cellStyle name="20% - Accent3 7 3 4 2" xfId="3007"/>
    <cellStyle name="20% - Accent3 7 3 4 3" xfId="3008"/>
    <cellStyle name="20% - Accent3 7 3 5" xfId="3009"/>
    <cellStyle name="20% - Accent3 7 3 5 2" xfId="3010"/>
    <cellStyle name="20% - Accent3 7 3 6" xfId="3011"/>
    <cellStyle name="20% - Accent3 7 3 6 2" xfId="3012"/>
    <cellStyle name="20% - Accent3 7 3 7" xfId="3013"/>
    <cellStyle name="20% - Accent3 7 3 8" xfId="3014"/>
    <cellStyle name="20% - Accent3 7 4" xfId="3015"/>
    <cellStyle name="20% - Accent3 7 4 2" xfId="3016"/>
    <cellStyle name="20% - Accent3 7 4 2 2" xfId="3017"/>
    <cellStyle name="20% - Accent3 7 4 2 3" xfId="3018"/>
    <cellStyle name="20% - Accent3 7 4 2 4" xfId="3019"/>
    <cellStyle name="20% - Accent3 7 4 3" xfId="3020"/>
    <cellStyle name="20% - Accent3 7 4 3 2" xfId="3021"/>
    <cellStyle name="20% - Accent3 7 4 3 3" xfId="3022"/>
    <cellStyle name="20% - Accent3 7 4 4" xfId="3023"/>
    <cellStyle name="20% - Accent3 7 4 4 2" xfId="3024"/>
    <cellStyle name="20% - Accent3 7 4 5" xfId="3025"/>
    <cellStyle name="20% - Accent3 7 4 5 2" xfId="3026"/>
    <cellStyle name="20% - Accent3 7 4 6" xfId="3027"/>
    <cellStyle name="20% - Accent3 7 4 7" xfId="3028"/>
    <cellStyle name="20% - Accent3 7 5" xfId="3029"/>
    <cellStyle name="20% - Accent3 7 5 2" xfId="3030"/>
    <cellStyle name="20% - Accent3 7 5 2 2" xfId="3031"/>
    <cellStyle name="20% - Accent3 7 5 2 3" xfId="3032"/>
    <cellStyle name="20% - Accent3 7 5 2 4" xfId="3033"/>
    <cellStyle name="20% - Accent3 7 5 3" xfId="3034"/>
    <cellStyle name="20% - Accent3 7 5 3 2" xfId="3035"/>
    <cellStyle name="20% - Accent3 7 5 3 3" xfId="3036"/>
    <cellStyle name="20% - Accent3 7 5 4" xfId="3037"/>
    <cellStyle name="20% - Accent3 7 5 4 2" xfId="3038"/>
    <cellStyle name="20% - Accent3 7 5 5" xfId="3039"/>
    <cellStyle name="20% - Accent3 7 5 5 2" xfId="3040"/>
    <cellStyle name="20% - Accent3 7 5 6" xfId="3041"/>
    <cellStyle name="20% - Accent3 7 5 7" xfId="3042"/>
    <cellStyle name="20% - Accent3 7 6" xfId="3043"/>
    <cellStyle name="20% - Accent3 7 6 2" xfId="3044"/>
    <cellStyle name="20% - Accent3 7 6 2 2" xfId="3045"/>
    <cellStyle name="20% - Accent3 7 6 3" xfId="3046"/>
    <cellStyle name="20% - Accent3 7 6 4" xfId="3047"/>
    <cellStyle name="20% - Accent3 7 7" xfId="3048"/>
    <cellStyle name="20% - Accent3 7 7 2" xfId="3049"/>
    <cellStyle name="20% - Accent3 7 7 3" xfId="3050"/>
    <cellStyle name="20% - Accent3 7 8" xfId="3051"/>
    <cellStyle name="20% - Accent3 7 8 2" xfId="3052"/>
    <cellStyle name="20% - Accent3 7 9" xfId="3053"/>
    <cellStyle name="20% - Accent3 7 9 2" xfId="3054"/>
    <cellStyle name="20% - Accent3 8" xfId="3055"/>
    <cellStyle name="20% - Accent3 8 10" xfId="3056"/>
    <cellStyle name="20% - Accent3 8 2" xfId="3057"/>
    <cellStyle name="20% - Accent3 8 3" xfId="3058"/>
    <cellStyle name="20% - Accent3 8 3 2" xfId="3059"/>
    <cellStyle name="20% - Accent3 8 3 2 2" xfId="3060"/>
    <cellStyle name="20% - Accent3 8 3 2 2 2" xfId="3061"/>
    <cellStyle name="20% - Accent3 8 3 2 2 3" xfId="3062"/>
    <cellStyle name="20% - Accent3 8 3 2 2 4" xfId="3063"/>
    <cellStyle name="20% - Accent3 8 3 2 3" xfId="3064"/>
    <cellStyle name="20% - Accent3 8 3 2 3 2" xfId="3065"/>
    <cellStyle name="20% - Accent3 8 3 2 3 3" xfId="3066"/>
    <cellStyle name="20% - Accent3 8 3 2 4" xfId="3067"/>
    <cellStyle name="20% - Accent3 8 3 2 4 2" xfId="3068"/>
    <cellStyle name="20% - Accent3 8 3 2 5" xfId="3069"/>
    <cellStyle name="20% - Accent3 8 3 2 5 2" xfId="3070"/>
    <cellStyle name="20% - Accent3 8 3 2 6" xfId="3071"/>
    <cellStyle name="20% - Accent3 8 3 2 7" xfId="3072"/>
    <cellStyle name="20% - Accent3 8 3 3" xfId="3073"/>
    <cellStyle name="20% - Accent3 8 3 3 2" xfId="3074"/>
    <cellStyle name="20% - Accent3 8 3 3 3" xfId="3075"/>
    <cellStyle name="20% - Accent3 8 3 3 4" xfId="3076"/>
    <cellStyle name="20% - Accent3 8 3 4" xfId="3077"/>
    <cellStyle name="20% - Accent3 8 3 4 2" xfId="3078"/>
    <cellStyle name="20% - Accent3 8 3 4 3" xfId="3079"/>
    <cellStyle name="20% - Accent3 8 3 5" xfId="3080"/>
    <cellStyle name="20% - Accent3 8 3 5 2" xfId="3081"/>
    <cellStyle name="20% - Accent3 8 3 6" xfId="3082"/>
    <cellStyle name="20% - Accent3 8 3 6 2" xfId="3083"/>
    <cellStyle name="20% - Accent3 8 3 7" xfId="3084"/>
    <cellStyle name="20% - Accent3 8 3 8" xfId="3085"/>
    <cellStyle name="20% - Accent3 8 4" xfId="3086"/>
    <cellStyle name="20% - Accent3 8 4 2" xfId="3087"/>
    <cellStyle name="20% - Accent3 8 4 2 2" xfId="3088"/>
    <cellStyle name="20% - Accent3 8 4 2 3" xfId="3089"/>
    <cellStyle name="20% - Accent3 8 4 2 4" xfId="3090"/>
    <cellStyle name="20% - Accent3 8 4 3" xfId="3091"/>
    <cellStyle name="20% - Accent3 8 4 3 2" xfId="3092"/>
    <cellStyle name="20% - Accent3 8 4 3 3" xfId="3093"/>
    <cellStyle name="20% - Accent3 8 4 4" xfId="3094"/>
    <cellStyle name="20% - Accent3 8 4 4 2" xfId="3095"/>
    <cellStyle name="20% - Accent3 8 4 5" xfId="3096"/>
    <cellStyle name="20% - Accent3 8 4 5 2" xfId="3097"/>
    <cellStyle name="20% - Accent3 8 4 6" xfId="3098"/>
    <cellStyle name="20% - Accent3 8 4 7" xfId="3099"/>
    <cellStyle name="20% - Accent3 8 5" xfId="3100"/>
    <cellStyle name="20% - Accent3 8 5 2" xfId="3101"/>
    <cellStyle name="20% - Accent3 8 5 2 2" xfId="3102"/>
    <cellStyle name="20% - Accent3 8 5 2 3" xfId="3103"/>
    <cellStyle name="20% - Accent3 8 5 2 4" xfId="3104"/>
    <cellStyle name="20% - Accent3 8 5 3" xfId="3105"/>
    <cellStyle name="20% - Accent3 8 5 3 2" xfId="3106"/>
    <cellStyle name="20% - Accent3 8 5 3 3" xfId="3107"/>
    <cellStyle name="20% - Accent3 8 5 4" xfId="3108"/>
    <cellStyle name="20% - Accent3 8 5 4 2" xfId="3109"/>
    <cellStyle name="20% - Accent3 8 5 5" xfId="3110"/>
    <cellStyle name="20% - Accent3 8 5 5 2" xfId="3111"/>
    <cellStyle name="20% - Accent3 8 5 6" xfId="3112"/>
    <cellStyle name="20% - Accent3 8 5 7" xfId="3113"/>
    <cellStyle name="20% - Accent3 8 6" xfId="3114"/>
    <cellStyle name="20% - Accent3 8 6 2" xfId="3115"/>
    <cellStyle name="20% - Accent3 8 6 3" xfId="3116"/>
    <cellStyle name="20% - Accent3 8 6 4" xfId="3117"/>
    <cellStyle name="20% - Accent3 8 7" xfId="3118"/>
    <cellStyle name="20% - Accent3 8 7 2" xfId="3119"/>
    <cellStyle name="20% - Accent3 8 7 3" xfId="3120"/>
    <cellStyle name="20% - Accent3 8 8" xfId="3121"/>
    <cellStyle name="20% - Accent3 8 8 2" xfId="3122"/>
    <cellStyle name="20% - Accent3 8 9" xfId="3123"/>
    <cellStyle name="20% - Accent3 8 9 2" xfId="3124"/>
    <cellStyle name="20% - Accent3 9" xfId="3125"/>
    <cellStyle name="20% - Accent3 9 10" xfId="3126"/>
    <cellStyle name="20% - Accent3 9 2" xfId="3127"/>
    <cellStyle name="20% - Accent3 9 2 2" xfId="3128"/>
    <cellStyle name="20% - Accent3 9 2 2 2" xfId="3129"/>
    <cellStyle name="20% - Accent3 9 2 2 3" xfId="3130"/>
    <cellStyle name="20% - Accent3 9 2 2 4" xfId="3131"/>
    <cellStyle name="20% - Accent3 9 2 3" xfId="3132"/>
    <cellStyle name="20% - Accent3 9 2 3 2" xfId="3133"/>
    <cellStyle name="20% - Accent3 9 2 3 3" xfId="3134"/>
    <cellStyle name="20% - Accent3 9 2 4" xfId="3135"/>
    <cellStyle name="20% - Accent3 9 2 4 2" xfId="3136"/>
    <cellStyle name="20% - Accent3 9 2 5" xfId="3137"/>
    <cellStyle name="20% - Accent3 9 2 5 2" xfId="3138"/>
    <cellStyle name="20% - Accent3 9 2 6" xfId="3139"/>
    <cellStyle name="20% - Accent3 9 2 7" xfId="3140"/>
    <cellStyle name="20% - Accent3 9 3" xfId="3141"/>
    <cellStyle name="20% - Accent3 9 3 2" xfId="3142"/>
    <cellStyle name="20% - Accent3 9 3 2 2" xfId="3143"/>
    <cellStyle name="20% - Accent3 9 3 2 3" xfId="3144"/>
    <cellStyle name="20% - Accent3 9 3 2 4" xfId="3145"/>
    <cellStyle name="20% - Accent3 9 3 3" xfId="3146"/>
    <cellStyle name="20% - Accent3 9 3 3 2" xfId="3147"/>
    <cellStyle name="20% - Accent3 9 3 3 3" xfId="3148"/>
    <cellStyle name="20% - Accent3 9 3 4" xfId="3149"/>
    <cellStyle name="20% - Accent3 9 3 4 2" xfId="3150"/>
    <cellStyle name="20% - Accent3 9 3 5" xfId="3151"/>
    <cellStyle name="20% - Accent3 9 3 5 2" xfId="3152"/>
    <cellStyle name="20% - Accent3 9 3 6" xfId="3153"/>
    <cellStyle name="20% - Accent3 9 3 7" xfId="3154"/>
    <cellStyle name="20% - Accent3 9 4" xfId="3155"/>
    <cellStyle name="20% - Accent3 9 4 2" xfId="3156"/>
    <cellStyle name="20% - Accent3 9 4 2 2" xfId="3157"/>
    <cellStyle name="20% - Accent3 9 4 2 3" xfId="3158"/>
    <cellStyle name="20% - Accent3 9 4 2 4" xfId="3159"/>
    <cellStyle name="20% - Accent3 9 4 3" xfId="3160"/>
    <cellStyle name="20% - Accent3 9 4 3 2" xfId="3161"/>
    <cellStyle name="20% - Accent3 9 4 3 3" xfId="3162"/>
    <cellStyle name="20% - Accent3 9 4 4" xfId="3163"/>
    <cellStyle name="20% - Accent3 9 4 4 2" xfId="3164"/>
    <cellStyle name="20% - Accent3 9 4 5" xfId="3165"/>
    <cellStyle name="20% - Accent3 9 4 5 2" xfId="3166"/>
    <cellStyle name="20% - Accent3 9 4 6" xfId="3167"/>
    <cellStyle name="20% - Accent3 9 4 7" xfId="3168"/>
    <cellStyle name="20% - Accent3 9 5" xfId="3169"/>
    <cellStyle name="20% - Accent3 9 5 2" xfId="3170"/>
    <cellStyle name="20% - Accent3 9 5 3" xfId="3171"/>
    <cellStyle name="20% - Accent3 9 5 4" xfId="3172"/>
    <cellStyle name="20% - Accent3 9 6" xfId="3173"/>
    <cellStyle name="20% - Accent3 9 6 2" xfId="3174"/>
    <cellStyle name="20% - Accent3 9 6 3" xfId="3175"/>
    <cellStyle name="20% - Accent3 9 7" xfId="3176"/>
    <cellStyle name="20% - Accent3 9 7 2" xfId="3177"/>
    <cellStyle name="20% - Accent3 9 8" xfId="3178"/>
    <cellStyle name="20% - Accent3 9 8 2" xfId="3179"/>
    <cellStyle name="20% - Accent3 9 9" xfId="3180"/>
    <cellStyle name="20% - Accent4 10" xfId="3181"/>
    <cellStyle name="20% - Accent4 10 2" xfId="3182"/>
    <cellStyle name="20% - Accent4 10 2 2" xfId="3183"/>
    <cellStyle name="20% - Accent4 10 2 3" xfId="3184"/>
    <cellStyle name="20% - Accent4 10 2 4" xfId="3185"/>
    <cellStyle name="20% - Accent4 10 3" xfId="3186"/>
    <cellStyle name="20% - Accent4 10 3 2" xfId="3187"/>
    <cellStyle name="20% - Accent4 10 3 3" xfId="3188"/>
    <cellStyle name="20% - Accent4 10 4" xfId="3189"/>
    <cellStyle name="20% - Accent4 10 4 2" xfId="3190"/>
    <cellStyle name="20% - Accent4 10 5" xfId="3191"/>
    <cellStyle name="20% - Accent4 10 5 2" xfId="3192"/>
    <cellStyle name="20% - Accent4 10 6" xfId="3193"/>
    <cellStyle name="20% - Accent4 10 7" xfId="3194"/>
    <cellStyle name="20% - Accent4 11" xfId="3195"/>
    <cellStyle name="20% - Accent4 11 2" xfId="3196"/>
    <cellStyle name="20% - Accent4 11 2 2" xfId="3197"/>
    <cellStyle name="20% - Accent4 11 2 3" xfId="3198"/>
    <cellStyle name="20% - Accent4 11 2 4" xfId="3199"/>
    <cellStyle name="20% - Accent4 11 3" xfId="3200"/>
    <cellStyle name="20% - Accent4 11 3 2" xfId="3201"/>
    <cellStyle name="20% - Accent4 11 3 3" xfId="3202"/>
    <cellStyle name="20% - Accent4 11 4" xfId="3203"/>
    <cellStyle name="20% - Accent4 11 4 2" xfId="3204"/>
    <cellStyle name="20% - Accent4 11 5" xfId="3205"/>
    <cellStyle name="20% - Accent4 11 5 2" xfId="3206"/>
    <cellStyle name="20% - Accent4 11 6" xfId="3207"/>
    <cellStyle name="20% - Accent4 11 7" xfId="3208"/>
    <cellStyle name="20% - Accent4 12" xfId="3209"/>
    <cellStyle name="20% - Accent4 12 2" xfId="3210"/>
    <cellStyle name="20% - Accent4 12 2 2" xfId="3211"/>
    <cellStyle name="20% - Accent4 12 2 3" xfId="3212"/>
    <cellStyle name="20% - Accent4 12 2 4" xfId="3213"/>
    <cellStyle name="20% - Accent4 12 3" xfId="3214"/>
    <cellStyle name="20% - Accent4 12 3 2" xfId="3215"/>
    <cellStyle name="20% - Accent4 12 3 3" xfId="3216"/>
    <cellStyle name="20% - Accent4 12 4" xfId="3217"/>
    <cellStyle name="20% - Accent4 12 4 2" xfId="3218"/>
    <cellStyle name="20% - Accent4 12 5" xfId="3219"/>
    <cellStyle name="20% - Accent4 12 5 2" xfId="3220"/>
    <cellStyle name="20% - Accent4 12 6" xfId="3221"/>
    <cellStyle name="20% - Accent4 12 7" xfId="3222"/>
    <cellStyle name="20% - Accent4 13" xfId="3223"/>
    <cellStyle name="20% - Accent4 13 2" xfId="3224"/>
    <cellStyle name="20% - Accent4 13 2 2" xfId="3225"/>
    <cellStyle name="20% - Accent4 13 2 3" xfId="3226"/>
    <cellStyle name="20% - Accent4 13 3" xfId="3227"/>
    <cellStyle name="20% - Accent4 13 3 2" xfId="3228"/>
    <cellStyle name="20% - Accent4 13 4" xfId="3229"/>
    <cellStyle name="20% - Accent4 13 4 2" xfId="3230"/>
    <cellStyle name="20% - Accent4 13 5" xfId="3231"/>
    <cellStyle name="20% - Accent4 13 5 2" xfId="3232"/>
    <cellStyle name="20% - Accent4 13 6" xfId="3233"/>
    <cellStyle name="20% - Accent4 13 7" xfId="3234"/>
    <cellStyle name="20% - Accent4 14" xfId="3235"/>
    <cellStyle name="20% - Accent4 15" xfId="3236"/>
    <cellStyle name="20% - Accent4 16" xfId="3237"/>
    <cellStyle name="20% - Accent4 17" xfId="3238"/>
    <cellStyle name="20% - Accent4 2" xfId="3239"/>
    <cellStyle name="20% - Accent4 2 2" xfId="3240"/>
    <cellStyle name="20% - Accent4 2 3" xfId="3241"/>
    <cellStyle name="20% - Accent4 3" xfId="3242"/>
    <cellStyle name="20% - Accent4 3 2" xfId="3243"/>
    <cellStyle name="20% - Accent4 4" xfId="3244"/>
    <cellStyle name="20% - Accent4 4 10" xfId="3245"/>
    <cellStyle name="20% - Accent4 4 10 2" xfId="3246"/>
    <cellStyle name="20% - Accent4 4 11" xfId="3247"/>
    <cellStyle name="20% - Accent4 4 11 2" xfId="3248"/>
    <cellStyle name="20% - Accent4 4 12" xfId="3249"/>
    <cellStyle name="20% - Accent4 4 13" xfId="3250"/>
    <cellStyle name="20% - Accent4 4 2" xfId="3251"/>
    <cellStyle name="20% - Accent4 4 2 10" xfId="3252"/>
    <cellStyle name="20% - Accent4 4 2 11" xfId="3253"/>
    <cellStyle name="20% - Accent4 4 2 2" xfId="3254"/>
    <cellStyle name="20% - Accent4 4 2 2 2" xfId="3255"/>
    <cellStyle name="20% - Accent4 4 2 2 2 2" xfId="3256"/>
    <cellStyle name="20% - Accent4 4 2 2 2 2 2" xfId="3257"/>
    <cellStyle name="20% - Accent4 4 2 2 2 2 3" xfId="3258"/>
    <cellStyle name="20% - Accent4 4 2 2 2 2 4" xfId="3259"/>
    <cellStyle name="20% - Accent4 4 2 2 2 3" xfId="3260"/>
    <cellStyle name="20% - Accent4 4 2 2 2 3 2" xfId="3261"/>
    <cellStyle name="20% - Accent4 4 2 2 2 3 3" xfId="3262"/>
    <cellStyle name="20% - Accent4 4 2 2 2 4" xfId="3263"/>
    <cellStyle name="20% - Accent4 4 2 2 2 4 2" xfId="3264"/>
    <cellStyle name="20% - Accent4 4 2 2 2 5" xfId="3265"/>
    <cellStyle name="20% - Accent4 4 2 2 2 5 2" xfId="3266"/>
    <cellStyle name="20% - Accent4 4 2 2 2 6" xfId="3267"/>
    <cellStyle name="20% - Accent4 4 2 2 2 7" xfId="3268"/>
    <cellStyle name="20% - Accent4 4 2 2 3" xfId="3269"/>
    <cellStyle name="20% - Accent4 4 2 2 3 2" xfId="3270"/>
    <cellStyle name="20% - Accent4 4 2 2 3 2 2" xfId="3271"/>
    <cellStyle name="20% - Accent4 4 2 2 3 2 3" xfId="3272"/>
    <cellStyle name="20% - Accent4 4 2 2 3 2 4" xfId="3273"/>
    <cellStyle name="20% - Accent4 4 2 2 3 3" xfId="3274"/>
    <cellStyle name="20% - Accent4 4 2 2 3 3 2" xfId="3275"/>
    <cellStyle name="20% - Accent4 4 2 2 3 3 3" xfId="3276"/>
    <cellStyle name="20% - Accent4 4 2 2 3 4" xfId="3277"/>
    <cellStyle name="20% - Accent4 4 2 2 3 4 2" xfId="3278"/>
    <cellStyle name="20% - Accent4 4 2 2 3 5" xfId="3279"/>
    <cellStyle name="20% - Accent4 4 2 2 3 5 2" xfId="3280"/>
    <cellStyle name="20% - Accent4 4 2 2 3 6" xfId="3281"/>
    <cellStyle name="20% - Accent4 4 2 2 3 7" xfId="3282"/>
    <cellStyle name="20% - Accent4 4 2 2 4" xfId="3283"/>
    <cellStyle name="20% - Accent4 4 2 2 4 2" xfId="3284"/>
    <cellStyle name="20% - Accent4 4 2 2 4 3" xfId="3285"/>
    <cellStyle name="20% - Accent4 4 2 2 4 4" xfId="3286"/>
    <cellStyle name="20% - Accent4 4 2 2 5" xfId="3287"/>
    <cellStyle name="20% - Accent4 4 2 2 5 2" xfId="3288"/>
    <cellStyle name="20% - Accent4 4 2 2 5 3" xfId="3289"/>
    <cellStyle name="20% - Accent4 4 2 2 6" xfId="3290"/>
    <cellStyle name="20% - Accent4 4 2 2 6 2" xfId="3291"/>
    <cellStyle name="20% - Accent4 4 2 2 7" xfId="3292"/>
    <cellStyle name="20% - Accent4 4 2 2 7 2" xfId="3293"/>
    <cellStyle name="20% - Accent4 4 2 2 8" xfId="3294"/>
    <cellStyle name="20% - Accent4 4 2 2 9" xfId="3295"/>
    <cellStyle name="20% - Accent4 4 2 3" xfId="3296"/>
    <cellStyle name="20% - Accent4 4 2 3 2" xfId="3297"/>
    <cellStyle name="20% - Accent4 4 2 3 2 2" xfId="3298"/>
    <cellStyle name="20% - Accent4 4 2 3 2 2 2" xfId="3299"/>
    <cellStyle name="20% - Accent4 4 2 3 2 2 3" xfId="3300"/>
    <cellStyle name="20% - Accent4 4 2 3 2 2 4" xfId="3301"/>
    <cellStyle name="20% - Accent4 4 2 3 2 3" xfId="3302"/>
    <cellStyle name="20% - Accent4 4 2 3 2 3 2" xfId="3303"/>
    <cellStyle name="20% - Accent4 4 2 3 2 3 3" xfId="3304"/>
    <cellStyle name="20% - Accent4 4 2 3 2 4" xfId="3305"/>
    <cellStyle name="20% - Accent4 4 2 3 2 4 2" xfId="3306"/>
    <cellStyle name="20% - Accent4 4 2 3 2 5" xfId="3307"/>
    <cellStyle name="20% - Accent4 4 2 3 2 5 2" xfId="3308"/>
    <cellStyle name="20% - Accent4 4 2 3 2 6" xfId="3309"/>
    <cellStyle name="20% - Accent4 4 2 3 2 7" xfId="3310"/>
    <cellStyle name="20% - Accent4 4 2 3 3" xfId="3311"/>
    <cellStyle name="20% - Accent4 4 2 3 3 2" xfId="3312"/>
    <cellStyle name="20% - Accent4 4 2 3 3 3" xfId="3313"/>
    <cellStyle name="20% - Accent4 4 2 3 3 4" xfId="3314"/>
    <cellStyle name="20% - Accent4 4 2 3 4" xfId="3315"/>
    <cellStyle name="20% - Accent4 4 2 3 4 2" xfId="3316"/>
    <cellStyle name="20% - Accent4 4 2 3 4 3" xfId="3317"/>
    <cellStyle name="20% - Accent4 4 2 3 5" xfId="3318"/>
    <cellStyle name="20% - Accent4 4 2 3 5 2" xfId="3319"/>
    <cellStyle name="20% - Accent4 4 2 3 6" xfId="3320"/>
    <cellStyle name="20% - Accent4 4 2 3 6 2" xfId="3321"/>
    <cellStyle name="20% - Accent4 4 2 3 7" xfId="3322"/>
    <cellStyle name="20% - Accent4 4 2 3 8" xfId="3323"/>
    <cellStyle name="20% - Accent4 4 2 4" xfId="3324"/>
    <cellStyle name="20% - Accent4 4 2 4 2" xfId="3325"/>
    <cellStyle name="20% - Accent4 4 2 4 2 2" xfId="3326"/>
    <cellStyle name="20% - Accent4 4 2 4 2 3" xfId="3327"/>
    <cellStyle name="20% - Accent4 4 2 4 2 4" xfId="3328"/>
    <cellStyle name="20% - Accent4 4 2 4 3" xfId="3329"/>
    <cellStyle name="20% - Accent4 4 2 4 3 2" xfId="3330"/>
    <cellStyle name="20% - Accent4 4 2 4 3 3" xfId="3331"/>
    <cellStyle name="20% - Accent4 4 2 4 4" xfId="3332"/>
    <cellStyle name="20% - Accent4 4 2 4 4 2" xfId="3333"/>
    <cellStyle name="20% - Accent4 4 2 4 5" xfId="3334"/>
    <cellStyle name="20% - Accent4 4 2 4 5 2" xfId="3335"/>
    <cellStyle name="20% - Accent4 4 2 4 6" xfId="3336"/>
    <cellStyle name="20% - Accent4 4 2 4 7" xfId="3337"/>
    <cellStyle name="20% - Accent4 4 2 5" xfId="3338"/>
    <cellStyle name="20% - Accent4 4 2 5 2" xfId="3339"/>
    <cellStyle name="20% - Accent4 4 2 5 2 2" xfId="3340"/>
    <cellStyle name="20% - Accent4 4 2 5 2 3" xfId="3341"/>
    <cellStyle name="20% - Accent4 4 2 5 2 4" xfId="3342"/>
    <cellStyle name="20% - Accent4 4 2 5 3" xfId="3343"/>
    <cellStyle name="20% - Accent4 4 2 5 3 2" xfId="3344"/>
    <cellStyle name="20% - Accent4 4 2 5 3 3" xfId="3345"/>
    <cellStyle name="20% - Accent4 4 2 5 4" xfId="3346"/>
    <cellStyle name="20% - Accent4 4 2 5 4 2" xfId="3347"/>
    <cellStyle name="20% - Accent4 4 2 5 5" xfId="3348"/>
    <cellStyle name="20% - Accent4 4 2 5 5 2" xfId="3349"/>
    <cellStyle name="20% - Accent4 4 2 5 6" xfId="3350"/>
    <cellStyle name="20% - Accent4 4 2 5 7" xfId="3351"/>
    <cellStyle name="20% - Accent4 4 2 6" xfId="3352"/>
    <cellStyle name="20% - Accent4 4 2 6 2" xfId="3353"/>
    <cellStyle name="20% - Accent4 4 2 6 2 2" xfId="3354"/>
    <cellStyle name="20% - Accent4 4 2 6 3" xfId="3355"/>
    <cellStyle name="20% - Accent4 4 2 6 4" xfId="3356"/>
    <cellStyle name="20% - Accent4 4 2 7" xfId="3357"/>
    <cellStyle name="20% - Accent4 4 2 7 2" xfId="3358"/>
    <cellStyle name="20% - Accent4 4 2 7 3" xfId="3359"/>
    <cellStyle name="20% - Accent4 4 2 8" xfId="3360"/>
    <cellStyle name="20% - Accent4 4 2 8 2" xfId="3361"/>
    <cellStyle name="20% - Accent4 4 2 9" xfId="3362"/>
    <cellStyle name="20% - Accent4 4 2 9 2" xfId="3363"/>
    <cellStyle name="20% - Accent4 4 3" xfId="3364"/>
    <cellStyle name="20% - Accent4 4 3 10" xfId="3365"/>
    <cellStyle name="20% - Accent4 4 3 11" xfId="3366"/>
    <cellStyle name="20% - Accent4 4 3 2" xfId="3367"/>
    <cellStyle name="20% - Accent4 4 3 2 2" xfId="3368"/>
    <cellStyle name="20% - Accent4 4 3 2 2 2" xfId="3369"/>
    <cellStyle name="20% - Accent4 4 3 2 2 2 2" xfId="3370"/>
    <cellStyle name="20% - Accent4 4 3 2 2 2 3" xfId="3371"/>
    <cellStyle name="20% - Accent4 4 3 2 2 2 4" xfId="3372"/>
    <cellStyle name="20% - Accent4 4 3 2 2 3" xfId="3373"/>
    <cellStyle name="20% - Accent4 4 3 2 2 3 2" xfId="3374"/>
    <cellStyle name="20% - Accent4 4 3 2 2 3 3" xfId="3375"/>
    <cellStyle name="20% - Accent4 4 3 2 2 4" xfId="3376"/>
    <cellStyle name="20% - Accent4 4 3 2 2 4 2" xfId="3377"/>
    <cellStyle name="20% - Accent4 4 3 2 2 5" xfId="3378"/>
    <cellStyle name="20% - Accent4 4 3 2 2 5 2" xfId="3379"/>
    <cellStyle name="20% - Accent4 4 3 2 2 6" xfId="3380"/>
    <cellStyle name="20% - Accent4 4 3 2 2 7" xfId="3381"/>
    <cellStyle name="20% - Accent4 4 3 2 3" xfId="3382"/>
    <cellStyle name="20% - Accent4 4 3 2 3 2" xfId="3383"/>
    <cellStyle name="20% - Accent4 4 3 2 3 2 2" xfId="3384"/>
    <cellStyle name="20% - Accent4 4 3 2 3 2 3" xfId="3385"/>
    <cellStyle name="20% - Accent4 4 3 2 3 2 4" xfId="3386"/>
    <cellStyle name="20% - Accent4 4 3 2 3 3" xfId="3387"/>
    <cellStyle name="20% - Accent4 4 3 2 3 3 2" xfId="3388"/>
    <cellStyle name="20% - Accent4 4 3 2 3 3 3" xfId="3389"/>
    <cellStyle name="20% - Accent4 4 3 2 3 4" xfId="3390"/>
    <cellStyle name="20% - Accent4 4 3 2 3 4 2" xfId="3391"/>
    <cellStyle name="20% - Accent4 4 3 2 3 5" xfId="3392"/>
    <cellStyle name="20% - Accent4 4 3 2 3 5 2" xfId="3393"/>
    <cellStyle name="20% - Accent4 4 3 2 3 6" xfId="3394"/>
    <cellStyle name="20% - Accent4 4 3 2 3 7" xfId="3395"/>
    <cellStyle name="20% - Accent4 4 3 2 4" xfId="3396"/>
    <cellStyle name="20% - Accent4 4 3 2 4 2" xfId="3397"/>
    <cellStyle name="20% - Accent4 4 3 2 4 3" xfId="3398"/>
    <cellStyle name="20% - Accent4 4 3 2 4 4" xfId="3399"/>
    <cellStyle name="20% - Accent4 4 3 2 5" xfId="3400"/>
    <cellStyle name="20% - Accent4 4 3 2 5 2" xfId="3401"/>
    <cellStyle name="20% - Accent4 4 3 2 5 3" xfId="3402"/>
    <cellStyle name="20% - Accent4 4 3 2 6" xfId="3403"/>
    <cellStyle name="20% - Accent4 4 3 2 6 2" xfId="3404"/>
    <cellStyle name="20% - Accent4 4 3 2 7" xfId="3405"/>
    <cellStyle name="20% - Accent4 4 3 2 7 2" xfId="3406"/>
    <cellStyle name="20% - Accent4 4 3 2 8" xfId="3407"/>
    <cellStyle name="20% - Accent4 4 3 2 9" xfId="3408"/>
    <cellStyle name="20% - Accent4 4 3 3" xfId="3409"/>
    <cellStyle name="20% - Accent4 4 3 3 2" xfId="3410"/>
    <cellStyle name="20% - Accent4 4 3 3 2 2" xfId="3411"/>
    <cellStyle name="20% - Accent4 4 3 3 2 2 2" xfId="3412"/>
    <cellStyle name="20% - Accent4 4 3 3 2 2 3" xfId="3413"/>
    <cellStyle name="20% - Accent4 4 3 3 2 2 4" xfId="3414"/>
    <cellStyle name="20% - Accent4 4 3 3 2 3" xfId="3415"/>
    <cellStyle name="20% - Accent4 4 3 3 2 3 2" xfId="3416"/>
    <cellStyle name="20% - Accent4 4 3 3 2 3 3" xfId="3417"/>
    <cellStyle name="20% - Accent4 4 3 3 2 4" xfId="3418"/>
    <cellStyle name="20% - Accent4 4 3 3 2 4 2" xfId="3419"/>
    <cellStyle name="20% - Accent4 4 3 3 2 5" xfId="3420"/>
    <cellStyle name="20% - Accent4 4 3 3 2 5 2" xfId="3421"/>
    <cellStyle name="20% - Accent4 4 3 3 2 6" xfId="3422"/>
    <cellStyle name="20% - Accent4 4 3 3 2 7" xfId="3423"/>
    <cellStyle name="20% - Accent4 4 3 3 3" xfId="3424"/>
    <cellStyle name="20% - Accent4 4 3 3 3 2" xfId="3425"/>
    <cellStyle name="20% - Accent4 4 3 3 3 3" xfId="3426"/>
    <cellStyle name="20% - Accent4 4 3 3 3 4" xfId="3427"/>
    <cellStyle name="20% - Accent4 4 3 3 4" xfId="3428"/>
    <cellStyle name="20% - Accent4 4 3 3 4 2" xfId="3429"/>
    <cellStyle name="20% - Accent4 4 3 3 4 3" xfId="3430"/>
    <cellStyle name="20% - Accent4 4 3 3 5" xfId="3431"/>
    <cellStyle name="20% - Accent4 4 3 3 5 2" xfId="3432"/>
    <cellStyle name="20% - Accent4 4 3 3 6" xfId="3433"/>
    <cellStyle name="20% - Accent4 4 3 3 6 2" xfId="3434"/>
    <cellStyle name="20% - Accent4 4 3 3 7" xfId="3435"/>
    <cellStyle name="20% - Accent4 4 3 3 8" xfId="3436"/>
    <cellStyle name="20% - Accent4 4 3 4" xfId="3437"/>
    <cellStyle name="20% - Accent4 4 3 4 2" xfId="3438"/>
    <cellStyle name="20% - Accent4 4 3 4 2 2" xfId="3439"/>
    <cellStyle name="20% - Accent4 4 3 4 2 3" xfId="3440"/>
    <cellStyle name="20% - Accent4 4 3 4 2 4" xfId="3441"/>
    <cellStyle name="20% - Accent4 4 3 4 3" xfId="3442"/>
    <cellStyle name="20% - Accent4 4 3 4 3 2" xfId="3443"/>
    <cellStyle name="20% - Accent4 4 3 4 3 3" xfId="3444"/>
    <cellStyle name="20% - Accent4 4 3 4 4" xfId="3445"/>
    <cellStyle name="20% - Accent4 4 3 4 4 2" xfId="3446"/>
    <cellStyle name="20% - Accent4 4 3 4 5" xfId="3447"/>
    <cellStyle name="20% - Accent4 4 3 4 5 2" xfId="3448"/>
    <cellStyle name="20% - Accent4 4 3 4 6" xfId="3449"/>
    <cellStyle name="20% - Accent4 4 3 4 7" xfId="3450"/>
    <cellStyle name="20% - Accent4 4 3 5" xfId="3451"/>
    <cellStyle name="20% - Accent4 4 3 5 2" xfId="3452"/>
    <cellStyle name="20% - Accent4 4 3 5 2 2" xfId="3453"/>
    <cellStyle name="20% - Accent4 4 3 5 2 3" xfId="3454"/>
    <cellStyle name="20% - Accent4 4 3 5 2 4" xfId="3455"/>
    <cellStyle name="20% - Accent4 4 3 5 3" xfId="3456"/>
    <cellStyle name="20% - Accent4 4 3 5 3 2" xfId="3457"/>
    <cellStyle name="20% - Accent4 4 3 5 3 3" xfId="3458"/>
    <cellStyle name="20% - Accent4 4 3 5 4" xfId="3459"/>
    <cellStyle name="20% - Accent4 4 3 5 4 2" xfId="3460"/>
    <cellStyle name="20% - Accent4 4 3 5 5" xfId="3461"/>
    <cellStyle name="20% - Accent4 4 3 5 5 2" xfId="3462"/>
    <cellStyle name="20% - Accent4 4 3 5 6" xfId="3463"/>
    <cellStyle name="20% - Accent4 4 3 5 7" xfId="3464"/>
    <cellStyle name="20% - Accent4 4 3 6" xfId="3465"/>
    <cellStyle name="20% - Accent4 4 3 6 2" xfId="3466"/>
    <cellStyle name="20% - Accent4 4 3 6 2 2" xfId="3467"/>
    <cellStyle name="20% - Accent4 4 3 6 3" xfId="3468"/>
    <cellStyle name="20% - Accent4 4 3 6 4" xfId="3469"/>
    <cellStyle name="20% - Accent4 4 3 7" xfId="3470"/>
    <cellStyle name="20% - Accent4 4 3 7 2" xfId="3471"/>
    <cellStyle name="20% - Accent4 4 3 7 3" xfId="3472"/>
    <cellStyle name="20% - Accent4 4 3 8" xfId="3473"/>
    <cellStyle name="20% - Accent4 4 3 8 2" xfId="3474"/>
    <cellStyle name="20% - Accent4 4 3 9" xfId="3475"/>
    <cellStyle name="20% - Accent4 4 3 9 2" xfId="3476"/>
    <cellStyle name="20% - Accent4 4 4" xfId="3477"/>
    <cellStyle name="20% - Accent4 4 4 10" xfId="3478"/>
    <cellStyle name="20% - Accent4 4 4 2" xfId="3479"/>
    <cellStyle name="20% - Accent4 4 4 2 2" xfId="3480"/>
    <cellStyle name="20% - Accent4 4 4 2 2 2" xfId="3481"/>
    <cellStyle name="20% - Accent4 4 4 2 2 3" xfId="3482"/>
    <cellStyle name="20% - Accent4 4 4 2 2 4" xfId="3483"/>
    <cellStyle name="20% - Accent4 4 4 2 3" xfId="3484"/>
    <cellStyle name="20% - Accent4 4 4 2 3 2" xfId="3485"/>
    <cellStyle name="20% - Accent4 4 4 2 3 3" xfId="3486"/>
    <cellStyle name="20% - Accent4 4 4 2 4" xfId="3487"/>
    <cellStyle name="20% - Accent4 4 4 2 4 2" xfId="3488"/>
    <cellStyle name="20% - Accent4 4 4 2 5" xfId="3489"/>
    <cellStyle name="20% - Accent4 4 4 2 5 2" xfId="3490"/>
    <cellStyle name="20% - Accent4 4 4 2 6" xfId="3491"/>
    <cellStyle name="20% - Accent4 4 4 2 7" xfId="3492"/>
    <cellStyle name="20% - Accent4 4 4 3" xfId="3493"/>
    <cellStyle name="20% - Accent4 4 4 3 2" xfId="3494"/>
    <cellStyle name="20% - Accent4 4 4 3 2 2" xfId="3495"/>
    <cellStyle name="20% - Accent4 4 4 3 2 3" xfId="3496"/>
    <cellStyle name="20% - Accent4 4 4 3 2 4" xfId="3497"/>
    <cellStyle name="20% - Accent4 4 4 3 3" xfId="3498"/>
    <cellStyle name="20% - Accent4 4 4 3 3 2" xfId="3499"/>
    <cellStyle name="20% - Accent4 4 4 3 3 3" xfId="3500"/>
    <cellStyle name="20% - Accent4 4 4 3 4" xfId="3501"/>
    <cellStyle name="20% - Accent4 4 4 3 4 2" xfId="3502"/>
    <cellStyle name="20% - Accent4 4 4 3 5" xfId="3503"/>
    <cellStyle name="20% - Accent4 4 4 3 5 2" xfId="3504"/>
    <cellStyle name="20% - Accent4 4 4 3 6" xfId="3505"/>
    <cellStyle name="20% - Accent4 4 4 3 7" xfId="3506"/>
    <cellStyle name="20% - Accent4 4 4 4" xfId="3507"/>
    <cellStyle name="20% - Accent4 4 4 4 2" xfId="3508"/>
    <cellStyle name="20% - Accent4 4 4 4 2 2" xfId="3509"/>
    <cellStyle name="20% - Accent4 4 4 4 2 3" xfId="3510"/>
    <cellStyle name="20% - Accent4 4 4 4 2 4" xfId="3511"/>
    <cellStyle name="20% - Accent4 4 4 4 3" xfId="3512"/>
    <cellStyle name="20% - Accent4 4 4 4 3 2" xfId="3513"/>
    <cellStyle name="20% - Accent4 4 4 4 3 3" xfId="3514"/>
    <cellStyle name="20% - Accent4 4 4 4 4" xfId="3515"/>
    <cellStyle name="20% - Accent4 4 4 4 4 2" xfId="3516"/>
    <cellStyle name="20% - Accent4 4 4 4 5" xfId="3517"/>
    <cellStyle name="20% - Accent4 4 4 4 5 2" xfId="3518"/>
    <cellStyle name="20% - Accent4 4 4 4 6" xfId="3519"/>
    <cellStyle name="20% - Accent4 4 4 4 7" xfId="3520"/>
    <cellStyle name="20% - Accent4 4 4 5" xfId="3521"/>
    <cellStyle name="20% - Accent4 4 4 5 2" xfId="3522"/>
    <cellStyle name="20% - Accent4 4 4 5 3" xfId="3523"/>
    <cellStyle name="20% - Accent4 4 4 5 4" xfId="3524"/>
    <cellStyle name="20% - Accent4 4 4 6" xfId="3525"/>
    <cellStyle name="20% - Accent4 4 4 6 2" xfId="3526"/>
    <cellStyle name="20% - Accent4 4 4 6 3" xfId="3527"/>
    <cellStyle name="20% - Accent4 4 4 7" xfId="3528"/>
    <cellStyle name="20% - Accent4 4 4 7 2" xfId="3529"/>
    <cellStyle name="20% - Accent4 4 4 8" xfId="3530"/>
    <cellStyle name="20% - Accent4 4 4 8 2" xfId="3531"/>
    <cellStyle name="20% - Accent4 4 4 9" xfId="3532"/>
    <cellStyle name="20% - Accent4 4 5" xfId="3533"/>
    <cellStyle name="20% - Accent4 4 5 2" xfId="3534"/>
    <cellStyle name="20% - Accent4 4 5 2 2" xfId="3535"/>
    <cellStyle name="20% - Accent4 4 5 2 3" xfId="3536"/>
    <cellStyle name="20% - Accent4 4 5 2 4" xfId="3537"/>
    <cellStyle name="20% - Accent4 4 5 3" xfId="3538"/>
    <cellStyle name="20% - Accent4 4 5 3 2" xfId="3539"/>
    <cellStyle name="20% - Accent4 4 5 3 3" xfId="3540"/>
    <cellStyle name="20% - Accent4 4 5 4" xfId="3541"/>
    <cellStyle name="20% - Accent4 4 5 4 2" xfId="3542"/>
    <cellStyle name="20% - Accent4 4 5 5" xfId="3543"/>
    <cellStyle name="20% - Accent4 4 5 5 2" xfId="3544"/>
    <cellStyle name="20% - Accent4 4 5 6" xfId="3545"/>
    <cellStyle name="20% - Accent4 4 5 7" xfId="3546"/>
    <cellStyle name="20% - Accent4 4 6" xfId="3547"/>
    <cellStyle name="20% - Accent4 4 6 2" xfId="3548"/>
    <cellStyle name="20% - Accent4 4 6 2 2" xfId="3549"/>
    <cellStyle name="20% - Accent4 4 6 2 3" xfId="3550"/>
    <cellStyle name="20% - Accent4 4 6 2 4" xfId="3551"/>
    <cellStyle name="20% - Accent4 4 6 3" xfId="3552"/>
    <cellStyle name="20% - Accent4 4 6 3 2" xfId="3553"/>
    <cellStyle name="20% - Accent4 4 6 3 3" xfId="3554"/>
    <cellStyle name="20% - Accent4 4 6 4" xfId="3555"/>
    <cellStyle name="20% - Accent4 4 6 4 2" xfId="3556"/>
    <cellStyle name="20% - Accent4 4 6 5" xfId="3557"/>
    <cellStyle name="20% - Accent4 4 6 5 2" xfId="3558"/>
    <cellStyle name="20% - Accent4 4 6 6" xfId="3559"/>
    <cellStyle name="20% - Accent4 4 6 7" xfId="3560"/>
    <cellStyle name="20% - Accent4 4 7" xfId="3561"/>
    <cellStyle name="20% - Accent4 4 7 2" xfId="3562"/>
    <cellStyle name="20% - Accent4 4 7 2 2" xfId="3563"/>
    <cellStyle name="20% - Accent4 4 7 2 3" xfId="3564"/>
    <cellStyle name="20% - Accent4 4 7 2 4" xfId="3565"/>
    <cellStyle name="20% - Accent4 4 7 3" xfId="3566"/>
    <cellStyle name="20% - Accent4 4 7 3 2" xfId="3567"/>
    <cellStyle name="20% - Accent4 4 7 3 3" xfId="3568"/>
    <cellStyle name="20% - Accent4 4 7 4" xfId="3569"/>
    <cellStyle name="20% - Accent4 4 7 4 2" xfId="3570"/>
    <cellStyle name="20% - Accent4 4 7 5" xfId="3571"/>
    <cellStyle name="20% - Accent4 4 7 5 2" xfId="3572"/>
    <cellStyle name="20% - Accent4 4 7 6" xfId="3573"/>
    <cellStyle name="20% - Accent4 4 7 7" xfId="3574"/>
    <cellStyle name="20% - Accent4 4 8" xfId="3575"/>
    <cellStyle name="20% - Accent4 4 8 2" xfId="3576"/>
    <cellStyle name="20% - Accent4 4 8 2 2" xfId="3577"/>
    <cellStyle name="20% - Accent4 4 8 3" xfId="3578"/>
    <cellStyle name="20% - Accent4 4 8 4" xfId="3579"/>
    <cellStyle name="20% - Accent4 4 9" xfId="3580"/>
    <cellStyle name="20% - Accent4 4 9 2" xfId="3581"/>
    <cellStyle name="20% - Accent4 4 9 3" xfId="3582"/>
    <cellStyle name="20% - Accent4 5" xfId="3583"/>
    <cellStyle name="20% - Accent4 6" xfId="3584"/>
    <cellStyle name="20% - Accent4 6 10" xfId="3585"/>
    <cellStyle name="20% - Accent4 6 10 2" xfId="3586"/>
    <cellStyle name="20% - Accent4 6 11" xfId="3587"/>
    <cellStyle name="20% - Accent4 6 12" xfId="3588"/>
    <cellStyle name="20% - Accent4 6 2" xfId="3589"/>
    <cellStyle name="20% - Accent4 6 2 10" xfId="3590"/>
    <cellStyle name="20% - Accent4 6 2 2" xfId="3591"/>
    <cellStyle name="20% - Accent4 6 2 2 2" xfId="3592"/>
    <cellStyle name="20% - Accent4 6 2 2 2 2" xfId="3593"/>
    <cellStyle name="20% - Accent4 6 2 2 2 2 2" xfId="3594"/>
    <cellStyle name="20% - Accent4 6 2 2 2 2 3" xfId="3595"/>
    <cellStyle name="20% - Accent4 6 2 2 2 2 4" xfId="3596"/>
    <cellStyle name="20% - Accent4 6 2 2 2 3" xfId="3597"/>
    <cellStyle name="20% - Accent4 6 2 2 2 3 2" xfId="3598"/>
    <cellStyle name="20% - Accent4 6 2 2 2 3 3" xfId="3599"/>
    <cellStyle name="20% - Accent4 6 2 2 2 4" xfId="3600"/>
    <cellStyle name="20% - Accent4 6 2 2 2 4 2" xfId="3601"/>
    <cellStyle name="20% - Accent4 6 2 2 2 5" xfId="3602"/>
    <cellStyle name="20% - Accent4 6 2 2 2 5 2" xfId="3603"/>
    <cellStyle name="20% - Accent4 6 2 2 2 6" xfId="3604"/>
    <cellStyle name="20% - Accent4 6 2 2 2 7" xfId="3605"/>
    <cellStyle name="20% - Accent4 6 2 2 3" xfId="3606"/>
    <cellStyle name="20% - Accent4 6 2 2 3 2" xfId="3607"/>
    <cellStyle name="20% - Accent4 6 2 2 3 3" xfId="3608"/>
    <cellStyle name="20% - Accent4 6 2 2 3 4" xfId="3609"/>
    <cellStyle name="20% - Accent4 6 2 2 4" xfId="3610"/>
    <cellStyle name="20% - Accent4 6 2 2 4 2" xfId="3611"/>
    <cellStyle name="20% - Accent4 6 2 2 4 3" xfId="3612"/>
    <cellStyle name="20% - Accent4 6 2 2 5" xfId="3613"/>
    <cellStyle name="20% - Accent4 6 2 2 5 2" xfId="3614"/>
    <cellStyle name="20% - Accent4 6 2 2 6" xfId="3615"/>
    <cellStyle name="20% - Accent4 6 2 2 6 2" xfId="3616"/>
    <cellStyle name="20% - Accent4 6 2 2 7" xfId="3617"/>
    <cellStyle name="20% - Accent4 6 2 2 8" xfId="3618"/>
    <cellStyle name="20% - Accent4 6 2 3" xfId="3619"/>
    <cellStyle name="20% - Accent4 6 2 3 2" xfId="3620"/>
    <cellStyle name="20% - Accent4 6 2 3 2 2" xfId="3621"/>
    <cellStyle name="20% - Accent4 6 2 3 2 3" xfId="3622"/>
    <cellStyle name="20% - Accent4 6 2 3 2 4" xfId="3623"/>
    <cellStyle name="20% - Accent4 6 2 3 3" xfId="3624"/>
    <cellStyle name="20% - Accent4 6 2 3 3 2" xfId="3625"/>
    <cellStyle name="20% - Accent4 6 2 3 3 3" xfId="3626"/>
    <cellStyle name="20% - Accent4 6 2 3 4" xfId="3627"/>
    <cellStyle name="20% - Accent4 6 2 3 4 2" xfId="3628"/>
    <cellStyle name="20% - Accent4 6 2 3 5" xfId="3629"/>
    <cellStyle name="20% - Accent4 6 2 3 5 2" xfId="3630"/>
    <cellStyle name="20% - Accent4 6 2 3 6" xfId="3631"/>
    <cellStyle name="20% - Accent4 6 2 3 7" xfId="3632"/>
    <cellStyle name="20% - Accent4 6 2 4" xfId="3633"/>
    <cellStyle name="20% - Accent4 6 2 4 2" xfId="3634"/>
    <cellStyle name="20% - Accent4 6 2 4 2 2" xfId="3635"/>
    <cellStyle name="20% - Accent4 6 2 4 2 3" xfId="3636"/>
    <cellStyle name="20% - Accent4 6 2 4 2 4" xfId="3637"/>
    <cellStyle name="20% - Accent4 6 2 4 3" xfId="3638"/>
    <cellStyle name="20% - Accent4 6 2 4 3 2" xfId="3639"/>
    <cellStyle name="20% - Accent4 6 2 4 3 3" xfId="3640"/>
    <cellStyle name="20% - Accent4 6 2 4 4" xfId="3641"/>
    <cellStyle name="20% - Accent4 6 2 4 4 2" xfId="3642"/>
    <cellStyle name="20% - Accent4 6 2 4 5" xfId="3643"/>
    <cellStyle name="20% - Accent4 6 2 4 5 2" xfId="3644"/>
    <cellStyle name="20% - Accent4 6 2 4 6" xfId="3645"/>
    <cellStyle name="20% - Accent4 6 2 4 7" xfId="3646"/>
    <cellStyle name="20% - Accent4 6 2 5" xfId="3647"/>
    <cellStyle name="20% - Accent4 6 2 5 2" xfId="3648"/>
    <cellStyle name="20% - Accent4 6 2 5 2 2" xfId="3649"/>
    <cellStyle name="20% - Accent4 6 2 5 3" xfId="3650"/>
    <cellStyle name="20% - Accent4 6 2 5 4" xfId="3651"/>
    <cellStyle name="20% - Accent4 6 2 6" xfId="3652"/>
    <cellStyle name="20% - Accent4 6 2 6 2" xfId="3653"/>
    <cellStyle name="20% - Accent4 6 2 6 3" xfId="3654"/>
    <cellStyle name="20% - Accent4 6 2 7" xfId="3655"/>
    <cellStyle name="20% - Accent4 6 2 7 2" xfId="3656"/>
    <cellStyle name="20% - Accent4 6 2 8" xfId="3657"/>
    <cellStyle name="20% - Accent4 6 2 8 2" xfId="3658"/>
    <cellStyle name="20% - Accent4 6 2 9" xfId="3659"/>
    <cellStyle name="20% - Accent4 6 3" xfId="3660"/>
    <cellStyle name="20% - Accent4 6 3 2" xfId="3661"/>
    <cellStyle name="20% - Accent4 6 3 2 2" xfId="3662"/>
    <cellStyle name="20% - Accent4 6 3 2 2 2" xfId="3663"/>
    <cellStyle name="20% - Accent4 6 3 2 2 3" xfId="3664"/>
    <cellStyle name="20% - Accent4 6 3 2 2 4" xfId="3665"/>
    <cellStyle name="20% - Accent4 6 3 2 3" xfId="3666"/>
    <cellStyle name="20% - Accent4 6 3 2 3 2" xfId="3667"/>
    <cellStyle name="20% - Accent4 6 3 2 3 3" xfId="3668"/>
    <cellStyle name="20% - Accent4 6 3 2 4" xfId="3669"/>
    <cellStyle name="20% - Accent4 6 3 2 4 2" xfId="3670"/>
    <cellStyle name="20% - Accent4 6 3 2 5" xfId="3671"/>
    <cellStyle name="20% - Accent4 6 3 2 5 2" xfId="3672"/>
    <cellStyle name="20% - Accent4 6 3 2 6" xfId="3673"/>
    <cellStyle name="20% - Accent4 6 3 2 7" xfId="3674"/>
    <cellStyle name="20% - Accent4 6 3 3" xfId="3675"/>
    <cellStyle name="20% - Accent4 6 3 3 2" xfId="3676"/>
    <cellStyle name="20% - Accent4 6 3 3 2 2" xfId="3677"/>
    <cellStyle name="20% - Accent4 6 3 3 2 3" xfId="3678"/>
    <cellStyle name="20% - Accent4 6 3 3 2 4" xfId="3679"/>
    <cellStyle name="20% - Accent4 6 3 3 3" xfId="3680"/>
    <cellStyle name="20% - Accent4 6 3 3 3 2" xfId="3681"/>
    <cellStyle name="20% - Accent4 6 3 3 3 3" xfId="3682"/>
    <cellStyle name="20% - Accent4 6 3 3 4" xfId="3683"/>
    <cellStyle name="20% - Accent4 6 3 3 4 2" xfId="3684"/>
    <cellStyle name="20% - Accent4 6 3 3 5" xfId="3685"/>
    <cellStyle name="20% - Accent4 6 3 3 5 2" xfId="3686"/>
    <cellStyle name="20% - Accent4 6 3 3 6" xfId="3687"/>
    <cellStyle name="20% - Accent4 6 3 3 7" xfId="3688"/>
    <cellStyle name="20% - Accent4 6 3 4" xfId="3689"/>
    <cellStyle name="20% - Accent4 6 3 4 2" xfId="3690"/>
    <cellStyle name="20% - Accent4 6 3 4 3" xfId="3691"/>
    <cellStyle name="20% - Accent4 6 3 4 4" xfId="3692"/>
    <cellStyle name="20% - Accent4 6 3 5" xfId="3693"/>
    <cellStyle name="20% - Accent4 6 3 5 2" xfId="3694"/>
    <cellStyle name="20% - Accent4 6 3 5 3" xfId="3695"/>
    <cellStyle name="20% - Accent4 6 3 6" xfId="3696"/>
    <cellStyle name="20% - Accent4 6 3 6 2" xfId="3697"/>
    <cellStyle name="20% - Accent4 6 3 7" xfId="3698"/>
    <cellStyle name="20% - Accent4 6 3 7 2" xfId="3699"/>
    <cellStyle name="20% - Accent4 6 3 8" xfId="3700"/>
    <cellStyle name="20% - Accent4 6 3 9" xfId="3701"/>
    <cellStyle name="20% - Accent4 6 4" xfId="3702"/>
    <cellStyle name="20% - Accent4 6 4 2" xfId="3703"/>
    <cellStyle name="20% - Accent4 6 4 2 2" xfId="3704"/>
    <cellStyle name="20% - Accent4 6 4 2 3" xfId="3705"/>
    <cellStyle name="20% - Accent4 6 4 2 4" xfId="3706"/>
    <cellStyle name="20% - Accent4 6 4 3" xfId="3707"/>
    <cellStyle name="20% - Accent4 6 4 3 2" xfId="3708"/>
    <cellStyle name="20% - Accent4 6 4 3 3" xfId="3709"/>
    <cellStyle name="20% - Accent4 6 4 4" xfId="3710"/>
    <cellStyle name="20% - Accent4 6 4 4 2" xfId="3711"/>
    <cellStyle name="20% - Accent4 6 4 5" xfId="3712"/>
    <cellStyle name="20% - Accent4 6 4 5 2" xfId="3713"/>
    <cellStyle name="20% - Accent4 6 4 6" xfId="3714"/>
    <cellStyle name="20% - Accent4 6 4 7" xfId="3715"/>
    <cellStyle name="20% - Accent4 6 5" xfId="3716"/>
    <cellStyle name="20% - Accent4 6 5 2" xfId="3717"/>
    <cellStyle name="20% - Accent4 6 5 2 2" xfId="3718"/>
    <cellStyle name="20% - Accent4 6 5 2 3" xfId="3719"/>
    <cellStyle name="20% - Accent4 6 5 2 4" xfId="3720"/>
    <cellStyle name="20% - Accent4 6 5 3" xfId="3721"/>
    <cellStyle name="20% - Accent4 6 5 3 2" xfId="3722"/>
    <cellStyle name="20% - Accent4 6 5 3 3" xfId="3723"/>
    <cellStyle name="20% - Accent4 6 5 4" xfId="3724"/>
    <cellStyle name="20% - Accent4 6 5 4 2" xfId="3725"/>
    <cellStyle name="20% - Accent4 6 5 5" xfId="3726"/>
    <cellStyle name="20% - Accent4 6 5 5 2" xfId="3727"/>
    <cellStyle name="20% - Accent4 6 5 6" xfId="3728"/>
    <cellStyle name="20% - Accent4 6 5 7" xfId="3729"/>
    <cellStyle name="20% - Accent4 6 6" xfId="3730"/>
    <cellStyle name="20% - Accent4 6 6 2" xfId="3731"/>
    <cellStyle name="20% - Accent4 6 6 2 2" xfId="3732"/>
    <cellStyle name="20% - Accent4 6 6 2 3" xfId="3733"/>
    <cellStyle name="20% - Accent4 6 6 2 4" xfId="3734"/>
    <cellStyle name="20% - Accent4 6 6 3" xfId="3735"/>
    <cellStyle name="20% - Accent4 6 6 3 2" xfId="3736"/>
    <cellStyle name="20% - Accent4 6 6 3 3" xfId="3737"/>
    <cellStyle name="20% - Accent4 6 6 4" xfId="3738"/>
    <cellStyle name="20% - Accent4 6 6 4 2" xfId="3739"/>
    <cellStyle name="20% - Accent4 6 6 5" xfId="3740"/>
    <cellStyle name="20% - Accent4 6 6 5 2" xfId="3741"/>
    <cellStyle name="20% - Accent4 6 6 6" xfId="3742"/>
    <cellStyle name="20% - Accent4 6 6 7" xfId="3743"/>
    <cellStyle name="20% - Accent4 6 7" xfId="3744"/>
    <cellStyle name="20% - Accent4 6 7 2" xfId="3745"/>
    <cellStyle name="20% - Accent4 6 7 2 2" xfId="3746"/>
    <cellStyle name="20% - Accent4 6 7 3" xfId="3747"/>
    <cellStyle name="20% - Accent4 6 7 4" xfId="3748"/>
    <cellStyle name="20% - Accent4 6 8" xfId="3749"/>
    <cellStyle name="20% - Accent4 6 8 2" xfId="3750"/>
    <cellStyle name="20% - Accent4 6 8 3" xfId="3751"/>
    <cellStyle name="20% - Accent4 6 9" xfId="3752"/>
    <cellStyle name="20% - Accent4 6 9 2" xfId="3753"/>
    <cellStyle name="20% - Accent4 7" xfId="3754"/>
    <cellStyle name="20% - Accent4 7 10" xfId="3755"/>
    <cellStyle name="20% - Accent4 7 11" xfId="3756"/>
    <cellStyle name="20% - Accent4 7 2" xfId="3757"/>
    <cellStyle name="20% - Accent4 7 2 2" xfId="3758"/>
    <cellStyle name="20% - Accent4 7 2 2 2" xfId="3759"/>
    <cellStyle name="20% - Accent4 7 2 2 2 2" xfId="3760"/>
    <cellStyle name="20% - Accent4 7 2 2 2 3" xfId="3761"/>
    <cellStyle name="20% - Accent4 7 2 2 2 4" xfId="3762"/>
    <cellStyle name="20% - Accent4 7 2 2 3" xfId="3763"/>
    <cellStyle name="20% - Accent4 7 2 2 3 2" xfId="3764"/>
    <cellStyle name="20% - Accent4 7 2 2 3 3" xfId="3765"/>
    <cellStyle name="20% - Accent4 7 2 2 4" xfId="3766"/>
    <cellStyle name="20% - Accent4 7 2 2 4 2" xfId="3767"/>
    <cellStyle name="20% - Accent4 7 2 2 5" xfId="3768"/>
    <cellStyle name="20% - Accent4 7 2 2 5 2" xfId="3769"/>
    <cellStyle name="20% - Accent4 7 2 2 6" xfId="3770"/>
    <cellStyle name="20% - Accent4 7 2 2 7" xfId="3771"/>
    <cellStyle name="20% - Accent4 7 2 3" xfId="3772"/>
    <cellStyle name="20% - Accent4 7 2 3 2" xfId="3773"/>
    <cellStyle name="20% - Accent4 7 2 3 2 2" xfId="3774"/>
    <cellStyle name="20% - Accent4 7 2 3 2 3" xfId="3775"/>
    <cellStyle name="20% - Accent4 7 2 3 2 4" xfId="3776"/>
    <cellStyle name="20% - Accent4 7 2 3 3" xfId="3777"/>
    <cellStyle name="20% - Accent4 7 2 3 3 2" xfId="3778"/>
    <cellStyle name="20% - Accent4 7 2 3 3 3" xfId="3779"/>
    <cellStyle name="20% - Accent4 7 2 3 4" xfId="3780"/>
    <cellStyle name="20% - Accent4 7 2 3 4 2" xfId="3781"/>
    <cellStyle name="20% - Accent4 7 2 3 5" xfId="3782"/>
    <cellStyle name="20% - Accent4 7 2 3 5 2" xfId="3783"/>
    <cellStyle name="20% - Accent4 7 2 3 6" xfId="3784"/>
    <cellStyle name="20% - Accent4 7 2 3 7" xfId="3785"/>
    <cellStyle name="20% - Accent4 7 2 4" xfId="3786"/>
    <cellStyle name="20% - Accent4 7 2 4 2" xfId="3787"/>
    <cellStyle name="20% - Accent4 7 2 4 3" xfId="3788"/>
    <cellStyle name="20% - Accent4 7 2 4 4" xfId="3789"/>
    <cellStyle name="20% - Accent4 7 2 5" xfId="3790"/>
    <cellStyle name="20% - Accent4 7 2 5 2" xfId="3791"/>
    <cellStyle name="20% - Accent4 7 2 5 3" xfId="3792"/>
    <cellStyle name="20% - Accent4 7 2 6" xfId="3793"/>
    <cellStyle name="20% - Accent4 7 2 6 2" xfId="3794"/>
    <cellStyle name="20% - Accent4 7 2 7" xfId="3795"/>
    <cellStyle name="20% - Accent4 7 2 7 2" xfId="3796"/>
    <cellStyle name="20% - Accent4 7 2 8" xfId="3797"/>
    <cellStyle name="20% - Accent4 7 2 9" xfId="3798"/>
    <cellStyle name="20% - Accent4 7 3" xfId="3799"/>
    <cellStyle name="20% - Accent4 7 3 2" xfId="3800"/>
    <cellStyle name="20% - Accent4 7 3 2 2" xfId="3801"/>
    <cellStyle name="20% - Accent4 7 3 2 2 2" xfId="3802"/>
    <cellStyle name="20% - Accent4 7 3 2 2 3" xfId="3803"/>
    <cellStyle name="20% - Accent4 7 3 2 2 4" xfId="3804"/>
    <cellStyle name="20% - Accent4 7 3 2 3" xfId="3805"/>
    <cellStyle name="20% - Accent4 7 3 2 3 2" xfId="3806"/>
    <cellStyle name="20% - Accent4 7 3 2 3 3" xfId="3807"/>
    <cellStyle name="20% - Accent4 7 3 2 4" xfId="3808"/>
    <cellStyle name="20% - Accent4 7 3 2 4 2" xfId="3809"/>
    <cellStyle name="20% - Accent4 7 3 2 5" xfId="3810"/>
    <cellStyle name="20% - Accent4 7 3 2 5 2" xfId="3811"/>
    <cellStyle name="20% - Accent4 7 3 2 6" xfId="3812"/>
    <cellStyle name="20% - Accent4 7 3 2 7" xfId="3813"/>
    <cellStyle name="20% - Accent4 7 3 3" xfId="3814"/>
    <cellStyle name="20% - Accent4 7 3 3 2" xfId="3815"/>
    <cellStyle name="20% - Accent4 7 3 3 3" xfId="3816"/>
    <cellStyle name="20% - Accent4 7 3 3 4" xfId="3817"/>
    <cellStyle name="20% - Accent4 7 3 4" xfId="3818"/>
    <cellStyle name="20% - Accent4 7 3 4 2" xfId="3819"/>
    <cellStyle name="20% - Accent4 7 3 4 3" xfId="3820"/>
    <cellStyle name="20% - Accent4 7 3 5" xfId="3821"/>
    <cellStyle name="20% - Accent4 7 3 5 2" xfId="3822"/>
    <cellStyle name="20% - Accent4 7 3 6" xfId="3823"/>
    <cellStyle name="20% - Accent4 7 3 6 2" xfId="3824"/>
    <cellStyle name="20% - Accent4 7 3 7" xfId="3825"/>
    <cellStyle name="20% - Accent4 7 3 8" xfId="3826"/>
    <cellStyle name="20% - Accent4 7 4" xfId="3827"/>
    <cellStyle name="20% - Accent4 7 4 2" xfId="3828"/>
    <cellStyle name="20% - Accent4 7 4 2 2" xfId="3829"/>
    <cellStyle name="20% - Accent4 7 4 2 3" xfId="3830"/>
    <cellStyle name="20% - Accent4 7 4 2 4" xfId="3831"/>
    <cellStyle name="20% - Accent4 7 4 3" xfId="3832"/>
    <cellStyle name="20% - Accent4 7 4 3 2" xfId="3833"/>
    <cellStyle name="20% - Accent4 7 4 3 3" xfId="3834"/>
    <cellStyle name="20% - Accent4 7 4 4" xfId="3835"/>
    <cellStyle name="20% - Accent4 7 4 4 2" xfId="3836"/>
    <cellStyle name="20% - Accent4 7 4 5" xfId="3837"/>
    <cellStyle name="20% - Accent4 7 4 5 2" xfId="3838"/>
    <cellStyle name="20% - Accent4 7 4 6" xfId="3839"/>
    <cellStyle name="20% - Accent4 7 4 7" xfId="3840"/>
    <cellStyle name="20% - Accent4 7 5" xfId="3841"/>
    <cellStyle name="20% - Accent4 7 5 2" xfId="3842"/>
    <cellStyle name="20% - Accent4 7 5 2 2" xfId="3843"/>
    <cellStyle name="20% - Accent4 7 5 2 3" xfId="3844"/>
    <cellStyle name="20% - Accent4 7 5 2 4" xfId="3845"/>
    <cellStyle name="20% - Accent4 7 5 3" xfId="3846"/>
    <cellStyle name="20% - Accent4 7 5 3 2" xfId="3847"/>
    <cellStyle name="20% - Accent4 7 5 3 3" xfId="3848"/>
    <cellStyle name="20% - Accent4 7 5 4" xfId="3849"/>
    <cellStyle name="20% - Accent4 7 5 4 2" xfId="3850"/>
    <cellStyle name="20% - Accent4 7 5 5" xfId="3851"/>
    <cellStyle name="20% - Accent4 7 5 5 2" xfId="3852"/>
    <cellStyle name="20% - Accent4 7 5 6" xfId="3853"/>
    <cellStyle name="20% - Accent4 7 5 7" xfId="3854"/>
    <cellStyle name="20% - Accent4 7 6" xfId="3855"/>
    <cellStyle name="20% - Accent4 7 6 2" xfId="3856"/>
    <cellStyle name="20% - Accent4 7 6 2 2" xfId="3857"/>
    <cellStyle name="20% - Accent4 7 6 3" xfId="3858"/>
    <cellStyle name="20% - Accent4 7 6 4" xfId="3859"/>
    <cellStyle name="20% - Accent4 7 7" xfId="3860"/>
    <cellStyle name="20% - Accent4 7 7 2" xfId="3861"/>
    <cellStyle name="20% - Accent4 7 7 3" xfId="3862"/>
    <cellStyle name="20% - Accent4 7 8" xfId="3863"/>
    <cellStyle name="20% - Accent4 7 8 2" xfId="3864"/>
    <cellStyle name="20% - Accent4 7 9" xfId="3865"/>
    <cellStyle name="20% - Accent4 7 9 2" xfId="3866"/>
    <cellStyle name="20% - Accent4 8" xfId="3867"/>
    <cellStyle name="20% - Accent4 8 10" xfId="3868"/>
    <cellStyle name="20% - Accent4 8 2" xfId="3869"/>
    <cellStyle name="20% - Accent4 8 3" xfId="3870"/>
    <cellStyle name="20% - Accent4 8 3 2" xfId="3871"/>
    <cellStyle name="20% - Accent4 8 3 2 2" xfId="3872"/>
    <cellStyle name="20% - Accent4 8 3 2 2 2" xfId="3873"/>
    <cellStyle name="20% - Accent4 8 3 2 2 3" xfId="3874"/>
    <cellStyle name="20% - Accent4 8 3 2 2 4" xfId="3875"/>
    <cellStyle name="20% - Accent4 8 3 2 3" xfId="3876"/>
    <cellStyle name="20% - Accent4 8 3 2 3 2" xfId="3877"/>
    <cellStyle name="20% - Accent4 8 3 2 3 3" xfId="3878"/>
    <cellStyle name="20% - Accent4 8 3 2 4" xfId="3879"/>
    <cellStyle name="20% - Accent4 8 3 2 4 2" xfId="3880"/>
    <cellStyle name="20% - Accent4 8 3 2 5" xfId="3881"/>
    <cellStyle name="20% - Accent4 8 3 2 5 2" xfId="3882"/>
    <cellStyle name="20% - Accent4 8 3 2 6" xfId="3883"/>
    <cellStyle name="20% - Accent4 8 3 2 7" xfId="3884"/>
    <cellStyle name="20% - Accent4 8 3 3" xfId="3885"/>
    <cellStyle name="20% - Accent4 8 3 3 2" xfId="3886"/>
    <cellStyle name="20% - Accent4 8 3 3 3" xfId="3887"/>
    <cellStyle name="20% - Accent4 8 3 3 4" xfId="3888"/>
    <cellStyle name="20% - Accent4 8 3 4" xfId="3889"/>
    <cellStyle name="20% - Accent4 8 3 4 2" xfId="3890"/>
    <cellStyle name="20% - Accent4 8 3 4 3" xfId="3891"/>
    <cellStyle name="20% - Accent4 8 3 5" xfId="3892"/>
    <cellStyle name="20% - Accent4 8 3 5 2" xfId="3893"/>
    <cellStyle name="20% - Accent4 8 3 6" xfId="3894"/>
    <cellStyle name="20% - Accent4 8 3 6 2" xfId="3895"/>
    <cellStyle name="20% - Accent4 8 3 7" xfId="3896"/>
    <cellStyle name="20% - Accent4 8 3 8" xfId="3897"/>
    <cellStyle name="20% - Accent4 8 4" xfId="3898"/>
    <cellStyle name="20% - Accent4 8 4 2" xfId="3899"/>
    <cellStyle name="20% - Accent4 8 4 2 2" xfId="3900"/>
    <cellStyle name="20% - Accent4 8 4 2 3" xfId="3901"/>
    <cellStyle name="20% - Accent4 8 4 2 4" xfId="3902"/>
    <cellStyle name="20% - Accent4 8 4 3" xfId="3903"/>
    <cellStyle name="20% - Accent4 8 4 3 2" xfId="3904"/>
    <cellStyle name="20% - Accent4 8 4 3 3" xfId="3905"/>
    <cellStyle name="20% - Accent4 8 4 4" xfId="3906"/>
    <cellStyle name="20% - Accent4 8 4 4 2" xfId="3907"/>
    <cellStyle name="20% - Accent4 8 4 5" xfId="3908"/>
    <cellStyle name="20% - Accent4 8 4 5 2" xfId="3909"/>
    <cellStyle name="20% - Accent4 8 4 6" xfId="3910"/>
    <cellStyle name="20% - Accent4 8 4 7" xfId="3911"/>
    <cellStyle name="20% - Accent4 8 5" xfId="3912"/>
    <cellStyle name="20% - Accent4 8 5 2" xfId="3913"/>
    <cellStyle name="20% - Accent4 8 5 2 2" xfId="3914"/>
    <cellStyle name="20% - Accent4 8 5 2 3" xfId="3915"/>
    <cellStyle name="20% - Accent4 8 5 2 4" xfId="3916"/>
    <cellStyle name="20% - Accent4 8 5 3" xfId="3917"/>
    <cellStyle name="20% - Accent4 8 5 3 2" xfId="3918"/>
    <cellStyle name="20% - Accent4 8 5 3 3" xfId="3919"/>
    <cellStyle name="20% - Accent4 8 5 4" xfId="3920"/>
    <cellStyle name="20% - Accent4 8 5 4 2" xfId="3921"/>
    <cellStyle name="20% - Accent4 8 5 5" xfId="3922"/>
    <cellStyle name="20% - Accent4 8 5 5 2" xfId="3923"/>
    <cellStyle name="20% - Accent4 8 5 6" xfId="3924"/>
    <cellStyle name="20% - Accent4 8 5 7" xfId="3925"/>
    <cellStyle name="20% - Accent4 8 6" xfId="3926"/>
    <cellStyle name="20% - Accent4 8 6 2" xfId="3927"/>
    <cellStyle name="20% - Accent4 8 6 3" xfId="3928"/>
    <cellStyle name="20% - Accent4 8 6 4" xfId="3929"/>
    <cellStyle name="20% - Accent4 8 7" xfId="3930"/>
    <cellStyle name="20% - Accent4 8 7 2" xfId="3931"/>
    <cellStyle name="20% - Accent4 8 7 3" xfId="3932"/>
    <cellStyle name="20% - Accent4 8 8" xfId="3933"/>
    <cellStyle name="20% - Accent4 8 8 2" xfId="3934"/>
    <cellStyle name="20% - Accent4 8 9" xfId="3935"/>
    <cellStyle name="20% - Accent4 8 9 2" xfId="3936"/>
    <cellStyle name="20% - Accent4 9" xfId="3937"/>
    <cellStyle name="20% - Accent4 9 10" xfId="3938"/>
    <cellStyle name="20% - Accent4 9 2" xfId="3939"/>
    <cellStyle name="20% - Accent4 9 2 2" xfId="3940"/>
    <cellStyle name="20% - Accent4 9 2 2 2" xfId="3941"/>
    <cellStyle name="20% - Accent4 9 2 2 3" xfId="3942"/>
    <cellStyle name="20% - Accent4 9 2 2 4" xfId="3943"/>
    <cellStyle name="20% - Accent4 9 2 3" xfId="3944"/>
    <cellStyle name="20% - Accent4 9 2 3 2" xfId="3945"/>
    <cellStyle name="20% - Accent4 9 2 3 3" xfId="3946"/>
    <cellStyle name="20% - Accent4 9 2 4" xfId="3947"/>
    <cellStyle name="20% - Accent4 9 2 4 2" xfId="3948"/>
    <cellStyle name="20% - Accent4 9 2 5" xfId="3949"/>
    <cellStyle name="20% - Accent4 9 2 5 2" xfId="3950"/>
    <cellStyle name="20% - Accent4 9 2 6" xfId="3951"/>
    <cellStyle name="20% - Accent4 9 2 7" xfId="3952"/>
    <cellStyle name="20% - Accent4 9 3" xfId="3953"/>
    <cellStyle name="20% - Accent4 9 3 2" xfId="3954"/>
    <cellStyle name="20% - Accent4 9 3 2 2" xfId="3955"/>
    <cellStyle name="20% - Accent4 9 3 2 3" xfId="3956"/>
    <cellStyle name="20% - Accent4 9 3 2 4" xfId="3957"/>
    <cellStyle name="20% - Accent4 9 3 3" xfId="3958"/>
    <cellStyle name="20% - Accent4 9 3 3 2" xfId="3959"/>
    <cellStyle name="20% - Accent4 9 3 3 3" xfId="3960"/>
    <cellStyle name="20% - Accent4 9 3 4" xfId="3961"/>
    <cellStyle name="20% - Accent4 9 3 4 2" xfId="3962"/>
    <cellStyle name="20% - Accent4 9 3 5" xfId="3963"/>
    <cellStyle name="20% - Accent4 9 3 5 2" xfId="3964"/>
    <cellStyle name="20% - Accent4 9 3 6" xfId="3965"/>
    <cellStyle name="20% - Accent4 9 3 7" xfId="3966"/>
    <cellStyle name="20% - Accent4 9 4" xfId="3967"/>
    <cellStyle name="20% - Accent4 9 4 2" xfId="3968"/>
    <cellStyle name="20% - Accent4 9 4 2 2" xfId="3969"/>
    <cellStyle name="20% - Accent4 9 4 2 3" xfId="3970"/>
    <cellStyle name="20% - Accent4 9 4 2 4" xfId="3971"/>
    <cellStyle name="20% - Accent4 9 4 3" xfId="3972"/>
    <cellStyle name="20% - Accent4 9 4 3 2" xfId="3973"/>
    <cellStyle name="20% - Accent4 9 4 3 3" xfId="3974"/>
    <cellStyle name="20% - Accent4 9 4 4" xfId="3975"/>
    <cellStyle name="20% - Accent4 9 4 4 2" xfId="3976"/>
    <cellStyle name="20% - Accent4 9 4 5" xfId="3977"/>
    <cellStyle name="20% - Accent4 9 4 5 2" xfId="3978"/>
    <cellStyle name="20% - Accent4 9 4 6" xfId="3979"/>
    <cellStyle name="20% - Accent4 9 4 7" xfId="3980"/>
    <cellStyle name="20% - Accent4 9 5" xfId="3981"/>
    <cellStyle name="20% - Accent4 9 5 2" xfId="3982"/>
    <cellStyle name="20% - Accent4 9 5 3" xfId="3983"/>
    <cellStyle name="20% - Accent4 9 5 4" xfId="3984"/>
    <cellStyle name="20% - Accent4 9 6" xfId="3985"/>
    <cellStyle name="20% - Accent4 9 6 2" xfId="3986"/>
    <cellStyle name="20% - Accent4 9 6 3" xfId="3987"/>
    <cellStyle name="20% - Accent4 9 7" xfId="3988"/>
    <cellStyle name="20% - Accent4 9 7 2" xfId="3989"/>
    <cellStyle name="20% - Accent4 9 8" xfId="3990"/>
    <cellStyle name="20% - Accent4 9 8 2" xfId="3991"/>
    <cellStyle name="20% - Accent4 9 9" xfId="3992"/>
    <cellStyle name="20% - Accent5 10" xfId="3993"/>
    <cellStyle name="20% - Accent5 10 2" xfId="3994"/>
    <cellStyle name="20% - Accent5 10 2 2" xfId="3995"/>
    <cellStyle name="20% - Accent5 10 2 3" xfId="3996"/>
    <cellStyle name="20% - Accent5 10 2 4" xfId="3997"/>
    <cellStyle name="20% - Accent5 10 3" xfId="3998"/>
    <cellStyle name="20% - Accent5 10 3 2" xfId="3999"/>
    <cellStyle name="20% - Accent5 10 3 3" xfId="4000"/>
    <cellStyle name="20% - Accent5 10 4" xfId="4001"/>
    <cellStyle name="20% - Accent5 10 4 2" xfId="4002"/>
    <cellStyle name="20% - Accent5 10 5" xfId="4003"/>
    <cellStyle name="20% - Accent5 10 5 2" xfId="4004"/>
    <cellStyle name="20% - Accent5 10 6" xfId="4005"/>
    <cellStyle name="20% - Accent5 10 7" xfId="4006"/>
    <cellStyle name="20% - Accent5 11" xfId="4007"/>
    <cellStyle name="20% - Accent5 11 2" xfId="4008"/>
    <cellStyle name="20% - Accent5 11 2 2" xfId="4009"/>
    <cellStyle name="20% - Accent5 11 2 3" xfId="4010"/>
    <cellStyle name="20% - Accent5 11 2 4" xfId="4011"/>
    <cellStyle name="20% - Accent5 11 3" xfId="4012"/>
    <cellStyle name="20% - Accent5 11 3 2" xfId="4013"/>
    <cellStyle name="20% - Accent5 11 3 3" xfId="4014"/>
    <cellStyle name="20% - Accent5 11 4" xfId="4015"/>
    <cellStyle name="20% - Accent5 11 4 2" xfId="4016"/>
    <cellStyle name="20% - Accent5 11 5" xfId="4017"/>
    <cellStyle name="20% - Accent5 11 5 2" xfId="4018"/>
    <cellStyle name="20% - Accent5 11 6" xfId="4019"/>
    <cellStyle name="20% - Accent5 11 7" xfId="4020"/>
    <cellStyle name="20% - Accent5 12" xfId="4021"/>
    <cellStyle name="20% - Accent5 12 2" xfId="4022"/>
    <cellStyle name="20% - Accent5 12 2 2" xfId="4023"/>
    <cellStyle name="20% - Accent5 12 2 3" xfId="4024"/>
    <cellStyle name="20% - Accent5 12 2 4" xfId="4025"/>
    <cellStyle name="20% - Accent5 12 3" xfId="4026"/>
    <cellStyle name="20% - Accent5 12 3 2" xfId="4027"/>
    <cellStyle name="20% - Accent5 12 3 3" xfId="4028"/>
    <cellStyle name="20% - Accent5 12 4" xfId="4029"/>
    <cellStyle name="20% - Accent5 12 4 2" xfId="4030"/>
    <cellStyle name="20% - Accent5 12 5" xfId="4031"/>
    <cellStyle name="20% - Accent5 12 5 2" xfId="4032"/>
    <cellStyle name="20% - Accent5 12 6" xfId="4033"/>
    <cellStyle name="20% - Accent5 12 7" xfId="4034"/>
    <cellStyle name="20% - Accent5 13" xfId="4035"/>
    <cellStyle name="20% - Accent5 13 2" xfId="4036"/>
    <cellStyle name="20% - Accent5 13 2 2" xfId="4037"/>
    <cellStyle name="20% - Accent5 13 2 3" xfId="4038"/>
    <cellStyle name="20% - Accent5 13 3" xfId="4039"/>
    <cellStyle name="20% - Accent5 13 3 2" xfId="4040"/>
    <cellStyle name="20% - Accent5 13 4" xfId="4041"/>
    <cellStyle name="20% - Accent5 13 4 2" xfId="4042"/>
    <cellStyle name="20% - Accent5 13 5" xfId="4043"/>
    <cellStyle name="20% - Accent5 13 5 2" xfId="4044"/>
    <cellStyle name="20% - Accent5 13 6" xfId="4045"/>
    <cellStyle name="20% - Accent5 13 7" xfId="4046"/>
    <cellStyle name="20% - Accent5 14" xfId="4047"/>
    <cellStyle name="20% - Accent5 15" xfId="4048"/>
    <cellStyle name="20% - Accent5 16" xfId="4049"/>
    <cellStyle name="20% - Accent5 17" xfId="4050"/>
    <cellStyle name="20% - Accent5 2" xfId="4051"/>
    <cellStyle name="20% - Accent5 2 2" xfId="4052"/>
    <cellStyle name="20% - Accent5 3" xfId="4053"/>
    <cellStyle name="20% - Accent5 3 2" xfId="4054"/>
    <cellStyle name="20% - Accent5 4" xfId="4055"/>
    <cellStyle name="20% - Accent5 4 10" xfId="4056"/>
    <cellStyle name="20% - Accent5 4 10 2" xfId="4057"/>
    <cellStyle name="20% - Accent5 4 11" xfId="4058"/>
    <cellStyle name="20% - Accent5 4 11 2" xfId="4059"/>
    <cellStyle name="20% - Accent5 4 12" xfId="4060"/>
    <cellStyle name="20% - Accent5 4 13" xfId="4061"/>
    <cellStyle name="20% - Accent5 4 2" xfId="4062"/>
    <cellStyle name="20% - Accent5 4 2 10" xfId="4063"/>
    <cellStyle name="20% - Accent5 4 2 11" xfId="4064"/>
    <cellStyle name="20% - Accent5 4 2 2" xfId="4065"/>
    <cellStyle name="20% - Accent5 4 2 2 2" xfId="4066"/>
    <cellStyle name="20% - Accent5 4 2 2 2 2" xfId="4067"/>
    <cellStyle name="20% - Accent5 4 2 2 2 2 2" xfId="4068"/>
    <cellStyle name="20% - Accent5 4 2 2 2 2 3" xfId="4069"/>
    <cellStyle name="20% - Accent5 4 2 2 2 2 4" xfId="4070"/>
    <cellStyle name="20% - Accent5 4 2 2 2 3" xfId="4071"/>
    <cellStyle name="20% - Accent5 4 2 2 2 3 2" xfId="4072"/>
    <cellStyle name="20% - Accent5 4 2 2 2 3 3" xfId="4073"/>
    <cellStyle name="20% - Accent5 4 2 2 2 4" xfId="4074"/>
    <cellStyle name="20% - Accent5 4 2 2 2 4 2" xfId="4075"/>
    <cellStyle name="20% - Accent5 4 2 2 2 5" xfId="4076"/>
    <cellStyle name="20% - Accent5 4 2 2 2 5 2" xfId="4077"/>
    <cellStyle name="20% - Accent5 4 2 2 2 6" xfId="4078"/>
    <cellStyle name="20% - Accent5 4 2 2 2 7" xfId="4079"/>
    <cellStyle name="20% - Accent5 4 2 2 3" xfId="4080"/>
    <cellStyle name="20% - Accent5 4 2 2 3 2" xfId="4081"/>
    <cellStyle name="20% - Accent5 4 2 2 3 2 2" xfId="4082"/>
    <cellStyle name="20% - Accent5 4 2 2 3 2 3" xfId="4083"/>
    <cellStyle name="20% - Accent5 4 2 2 3 2 4" xfId="4084"/>
    <cellStyle name="20% - Accent5 4 2 2 3 3" xfId="4085"/>
    <cellStyle name="20% - Accent5 4 2 2 3 3 2" xfId="4086"/>
    <cellStyle name="20% - Accent5 4 2 2 3 3 3" xfId="4087"/>
    <cellStyle name="20% - Accent5 4 2 2 3 4" xfId="4088"/>
    <cellStyle name="20% - Accent5 4 2 2 3 4 2" xfId="4089"/>
    <cellStyle name="20% - Accent5 4 2 2 3 5" xfId="4090"/>
    <cellStyle name="20% - Accent5 4 2 2 3 5 2" xfId="4091"/>
    <cellStyle name="20% - Accent5 4 2 2 3 6" xfId="4092"/>
    <cellStyle name="20% - Accent5 4 2 2 3 7" xfId="4093"/>
    <cellStyle name="20% - Accent5 4 2 2 4" xfId="4094"/>
    <cellStyle name="20% - Accent5 4 2 2 4 2" xfId="4095"/>
    <cellStyle name="20% - Accent5 4 2 2 4 3" xfId="4096"/>
    <cellStyle name="20% - Accent5 4 2 2 4 4" xfId="4097"/>
    <cellStyle name="20% - Accent5 4 2 2 5" xfId="4098"/>
    <cellStyle name="20% - Accent5 4 2 2 5 2" xfId="4099"/>
    <cellStyle name="20% - Accent5 4 2 2 5 3" xfId="4100"/>
    <cellStyle name="20% - Accent5 4 2 2 6" xfId="4101"/>
    <cellStyle name="20% - Accent5 4 2 2 6 2" xfId="4102"/>
    <cellStyle name="20% - Accent5 4 2 2 7" xfId="4103"/>
    <cellStyle name="20% - Accent5 4 2 2 7 2" xfId="4104"/>
    <cellStyle name="20% - Accent5 4 2 2 8" xfId="4105"/>
    <cellStyle name="20% - Accent5 4 2 2 9" xfId="4106"/>
    <cellStyle name="20% - Accent5 4 2 3" xfId="4107"/>
    <cellStyle name="20% - Accent5 4 2 3 2" xfId="4108"/>
    <cellStyle name="20% - Accent5 4 2 3 2 2" xfId="4109"/>
    <cellStyle name="20% - Accent5 4 2 3 2 2 2" xfId="4110"/>
    <cellStyle name="20% - Accent5 4 2 3 2 2 3" xfId="4111"/>
    <cellStyle name="20% - Accent5 4 2 3 2 2 4" xfId="4112"/>
    <cellStyle name="20% - Accent5 4 2 3 2 3" xfId="4113"/>
    <cellStyle name="20% - Accent5 4 2 3 2 3 2" xfId="4114"/>
    <cellStyle name="20% - Accent5 4 2 3 2 3 3" xfId="4115"/>
    <cellStyle name="20% - Accent5 4 2 3 2 4" xfId="4116"/>
    <cellStyle name="20% - Accent5 4 2 3 2 4 2" xfId="4117"/>
    <cellStyle name="20% - Accent5 4 2 3 2 5" xfId="4118"/>
    <cellStyle name="20% - Accent5 4 2 3 2 5 2" xfId="4119"/>
    <cellStyle name="20% - Accent5 4 2 3 2 6" xfId="4120"/>
    <cellStyle name="20% - Accent5 4 2 3 2 7" xfId="4121"/>
    <cellStyle name="20% - Accent5 4 2 3 3" xfId="4122"/>
    <cellStyle name="20% - Accent5 4 2 3 3 2" xfId="4123"/>
    <cellStyle name="20% - Accent5 4 2 3 3 3" xfId="4124"/>
    <cellStyle name="20% - Accent5 4 2 3 3 4" xfId="4125"/>
    <cellStyle name="20% - Accent5 4 2 3 4" xfId="4126"/>
    <cellStyle name="20% - Accent5 4 2 3 4 2" xfId="4127"/>
    <cellStyle name="20% - Accent5 4 2 3 4 3" xfId="4128"/>
    <cellStyle name="20% - Accent5 4 2 3 5" xfId="4129"/>
    <cellStyle name="20% - Accent5 4 2 3 5 2" xfId="4130"/>
    <cellStyle name="20% - Accent5 4 2 3 6" xfId="4131"/>
    <cellStyle name="20% - Accent5 4 2 3 6 2" xfId="4132"/>
    <cellStyle name="20% - Accent5 4 2 3 7" xfId="4133"/>
    <cellStyle name="20% - Accent5 4 2 3 8" xfId="4134"/>
    <cellStyle name="20% - Accent5 4 2 4" xfId="4135"/>
    <cellStyle name="20% - Accent5 4 2 4 2" xfId="4136"/>
    <cellStyle name="20% - Accent5 4 2 4 2 2" xfId="4137"/>
    <cellStyle name="20% - Accent5 4 2 4 2 3" xfId="4138"/>
    <cellStyle name="20% - Accent5 4 2 4 2 4" xfId="4139"/>
    <cellStyle name="20% - Accent5 4 2 4 3" xfId="4140"/>
    <cellStyle name="20% - Accent5 4 2 4 3 2" xfId="4141"/>
    <cellStyle name="20% - Accent5 4 2 4 3 3" xfId="4142"/>
    <cellStyle name="20% - Accent5 4 2 4 4" xfId="4143"/>
    <cellStyle name="20% - Accent5 4 2 4 4 2" xfId="4144"/>
    <cellStyle name="20% - Accent5 4 2 4 5" xfId="4145"/>
    <cellStyle name="20% - Accent5 4 2 4 5 2" xfId="4146"/>
    <cellStyle name="20% - Accent5 4 2 4 6" xfId="4147"/>
    <cellStyle name="20% - Accent5 4 2 4 7" xfId="4148"/>
    <cellStyle name="20% - Accent5 4 2 5" xfId="4149"/>
    <cellStyle name="20% - Accent5 4 2 5 2" xfId="4150"/>
    <cellStyle name="20% - Accent5 4 2 5 2 2" xfId="4151"/>
    <cellStyle name="20% - Accent5 4 2 5 2 3" xfId="4152"/>
    <cellStyle name="20% - Accent5 4 2 5 2 4" xfId="4153"/>
    <cellStyle name="20% - Accent5 4 2 5 3" xfId="4154"/>
    <cellStyle name="20% - Accent5 4 2 5 3 2" xfId="4155"/>
    <cellStyle name="20% - Accent5 4 2 5 3 3" xfId="4156"/>
    <cellStyle name="20% - Accent5 4 2 5 4" xfId="4157"/>
    <cellStyle name="20% - Accent5 4 2 5 4 2" xfId="4158"/>
    <cellStyle name="20% - Accent5 4 2 5 5" xfId="4159"/>
    <cellStyle name="20% - Accent5 4 2 5 5 2" xfId="4160"/>
    <cellStyle name="20% - Accent5 4 2 5 6" xfId="4161"/>
    <cellStyle name="20% - Accent5 4 2 5 7" xfId="4162"/>
    <cellStyle name="20% - Accent5 4 2 6" xfId="4163"/>
    <cellStyle name="20% - Accent5 4 2 6 2" xfId="4164"/>
    <cellStyle name="20% - Accent5 4 2 6 2 2" xfId="4165"/>
    <cellStyle name="20% - Accent5 4 2 6 3" xfId="4166"/>
    <cellStyle name="20% - Accent5 4 2 6 4" xfId="4167"/>
    <cellStyle name="20% - Accent5 4 2 7" xfId="4168"/>
    <cellStyle name="20% - Accent5 4 2 7 2" xfId="4169"/>
    <cellStyle name="20% - Accent5 4 2 7 3" xfId="4170"/>
    <cellStyle name="20% - Accent5 4 2 8" xfId="4171"/>
    <cellStyle name="20% - Accent5 4 2 8 2" xfId="4172"/>
    <cellStyle name="20% - Accent5 4 2 9" xfId="4173"/>
    <cellStyle name="20% - Accent5 4 2 9 2" xfId="4174"/>
    <cellStyle name="20% - Accent5 4 3" xfId="4175"/>
    <cellStyle name="20% - Accent5 4 3 10" xfId="4176"/>
    <cellStyle name="20% - Accent5 4 3 11" xfId="4177"/>
    <cellStyle name="20% - Accent5 4 3 2" xfId="4178"/>
    <cellStyle name="20% - Accent5 4 3 2 2" xfId="4179"/>
    <cellStyle name="20% - Accent5 4 3 2 2 2" xfId="4180"/>
    <cellStyle name="20% - Accent5 4 3 2 2 2 2" xfId="4181"/>
    <cellStyle name="20% - Accent5 4 3 2 2 2 3" xfId="4182"/>
    <cellStyle name="20% - Accent5 4 3 2 2 2 4" xfId="4183"/>
    <cellStyle name="20% - Accent5 4 3 2 2 3" xfId="4184"/>
    <cellStyle name="20% - Accent5 4 3 2 2 3 2" xfId="4185"/>
    <cellStyle name="20% - Accent5 4 3 2 2 3 3" xfId="4186"/>
    <cellStyle name="20% - Accent5 4 3 2 2 4" xfId="4187"/>
    <cellStyle name="20% - Accent5 4 3 2 2 4 2" xfId="4188"/>
    <cellStyle name="20% - Accent5 4 3 2 2 5" xfId="4189"/>
    <cellStyle name="20% - Accent5 4 3 2 2 5 2" xfId="4190"/>
    <cellStyle name="20% - Accent5 4 3 2 2 6" xfId="4191"/>
    <cellStyle name="20% - Accent5 4 3 2 2 7" xfId="4192"/>
    <cellStyle name="20% - Accent5 4 3 2 3" xfId="4193"/>
    <cellStyle name="20% - Accent5 4 3 2 3 2" xfId="4194"/>
    <cellStyle name="20% - Accent5 4 3 2 3 2 2" xfId="4195"/>
    <cellStyle name="20% - Accent5 4 3 2 3 2 3" xfId="4196"/>
    <cellStyle name="20% - Accent5 4 3 2 3 2 4" xfId="4197"/>
    <cellStyle name="20% - Accent5 4 3 2 3 3" xfId="4198"/>
    <cellStyle name="20% - Accent5 4 3 2 3 3 2" xfId="4199"/>
    <cellStyle name="20% - Accent5 4 3 2 3 3 3" xfId="4200"/>
    <cellStyle name="20% - Accent5 4 3 2 3 4" xfId="4201"/>
    <cellStyle name="20% - Accent5 4 3 2 3 4 2" xfId="4202"/>
    <cellStyle name="20% - Accent5 4 3 2 3 5" xfId="4203"/>
    <cellStyle name="20% - Accent5 4 3 2 3 5 2" xfId="4204"/>
    <cellStyle name="20% - Accent5 4 3 2 3 6" xfId="4205"/>
    <cellStyle name="20% - Accent5 4 3 2 3 7" xfId="4206"/>
    <cellStyle name="20% - Accent5 4 3 2 4" xfId="4207"/>
    <cellStyle name="20% - Accent5 4 3 2 4 2" xfId="4208"/>
    <cellStyle name="20% - Accent5 4 3 2 4 3" xfId="4209"/>
    <cellStyle name="20% - Accent5 4 3 2 4 4" xfId="4210"/>
    <cellStyle name="20% - Accent5 4 3 2 5" xfId="4211"/>
    <cellStyle name="20% - Accent5 4 3 2 5 2" xfId="4212"/>
    <cellStyle name="20% - Accent5 4 3 2 5 3" xfId="4213"/>
    <cellStyle name="20% - Accent5 4 3 2 6" xfId="4214"/>
    <cellStyle name="20% - Accent5 4 3 2 6 2" xfId="4215"/>
    <cellStyle name="20% - Accent5 4 3 2 7" xfId="4216"/>
    <cellStyle name="20% - Accent5 4 3 2 7 2" xfId="4217"/>
    <cellStyle name="20% - Accent5 4 3 2 8" xfId="4218"/>
    <cellStyle name="20% - Accent5 4 3 2 9" xfId="4219"/>
    <cellStyle name="20% - Accent5 4 3 3" xfId="4220"/>
    <cellStyle name="20% - Accent5 4 3 3 2" xfId="4221"/>
    <cellStyle name="20% - Accent5 4 3 3 2 2" xfId="4222"/>
    <cellStyle name="20% - Accent5 4 3 3 2 2 2" xfId="4223"/>
    <cellStyle name="20% - Accent5 4 3 3 2 2 3" xfId="4224"/>
    <cellStyle name="20% - Accent5 4 3 3 2 2 4" xfId="4225"/>
    <cellStyle name="20% - Accent5 4 3 3 2 3" xfId="4226"/>
    <cellStyle name="20% - Accent5 4 3 3 2 3 2" xfId="4227"/>
    <cellStyle name="20% - Accent5 4 3 3 2 3 3" xfId="4228"/>
    <cellStyle name="20% - Accent5 4 3 3 2 4" xfId="4229"/>
    <cellStyle name="20% - Accent5 4 3 3 2 4 2" xfId="4230"/>
    <cellStyle name="20% - Accent5 4 3 3 2 5" xfId="4231"/>
    <cellStyle name="20% - Accent5 4 3 3 2 5 2" xfId="4232"/>
    <cellStyle name="20% - Accent5 4 3 3 2 6" xfId="4233"/>
    <cellStyle name="20% - Accent5 4 3 3 2 7" xfId="4234"/>
    <cellStyle name="20% - Accent5 4 3 3 3" xfId="4235"/>
    <cellStyle name="20% - Accent5 4 3 3 3 2" xfId="4236"/>
    <cellStyle name="20% - Accent5 4 3 3 3 3" xfId="4237"/>
    <cellStyle name="20% - Accent5 4 3 3 3 4" xfId="4238"/>
    <cellStyle name="20% - Accent5 4 3 3 4" xfId="4239"/>
    <cellStyle name="20% - Accent5 4 3 3 4 2" xfId="4240"/>
    <cellStyle name="20% - Accent5 4 3 3 4 3" xfId="4241"/>
    <cellStyle name="20% - Accent5 4 3 3 5" xfId="4242"/>
    <cellStyle name="20% - Accent5 4 3 3 5 2" xfId="4243"/>
    <cellStyle name="20% - Accent5 4 3 3 6" xfId="4244"/>
    <cellStyle name="20% - Accent5 4 3 3 6 2" xfId="4245"/>
    <cellStyle name="20% - Accent5 4 3 3 7" xfId="4246"/>
    <cellStyle name="20% - Accent5 4 3 3 8" xfId="4247"/>
    <cellStyle name="20% - Accent5 4 3 4" xfId="4248"/>
    <cellStyle name="20% - Accent5 4 3 4 2" xfId="4249"/>
    <cellStyle name="20% - Accent5 4 3 4 2 2" xfId="4250"/>
    <cellStyle name="20% - Accent5 4 3 4 2 3" xfId="4251"/>
    <cellStyle name="20% - Accent5 4 3 4 2 4" xfId="4252"/>
    <cellStyle name="20% - Accent5 4 3 4 3" xfId="4253"/>
    <cellStyle name="20% - Accent5 4 3 4 3 2" xfId="4254"/>
    <cellStyle name="20% - Accent5 4 3 4 3 3" xfId="4255"/>
    <cellStyle name="20% - Accent5 4 3 4 4" xfId="4256"/>
    <cellStyle name="20% - Accent5 4 3 4 4 2" xfId="4257"/>
    <cellStyle name="20% - Accent5 4 3 4 5" xfId="4258"/>
    <cellStyle name="20% - Accent5 4 3 4 5 2" xfId="4259"/>
    <cellStyle name="20% - Accent5 4 3 4 6" xfId="4260"/>
    <cellStyle name="20% - Accent5 4 3 4 7" xfId="4261"/>
    <cellStyle name="20% - Accent5 4 3 5" xfId="4262"/>
    <cellStyle name="20% - Accent5 4 3 5 2" xfId="4263"/>
    <cellStyle name="20% - Accent5 4 3 5 2 2" xfId="4264"/>
    <cellStyle name="20% - Accent5 4 3 5 2 3" xfId="4265"/>
    <cellStyle name="20% - Accent5 4 3 5 2 4" xfId="4266"/>
    <cellStyle name="20% - Accent5 4 3 5 3" xfId="4267"/>
    <cellStyle name="20% - Accent5 4 3 5 3 2" xfId="4268"/>
    <cellStyle name="20% - Accent5 4 3 5 3 3" xfId="4269"/>
    <cellStyle name="20% - Accent5 4 3 5 4" xfId="4270"/>
    <cellStyle name="20% - Accent5 4 3 5 4 2" xfId="4271"/>
    <cellStyle name="20% - Accent5 4 3 5 5" xfId="4272"/>
    <cellStyle name="20% - Accent5 4 3 5 5 2" xfId="4273"/>
    <cellStyle name="20% - Accent5 4 3 5 6" xfId="4274"/>
    <cellStyle name="20% - Accent5 4 3 5 7" xfId="4275"/>
    <cellStyle name="20% - Accent5 4 3 6" xfId="4276"/>
    <cellStyle name="20% - Accent5 4 3 6 2" xfId="4277"/>
    <cellStyle name="20% - Accent5 4 3 6 2 2" xfId="4278"/>
    <cellStyle name="20% - Accent5 4 3 6 3" xfId="4279"/>
    <cellStyle name="20% - Accent5 4 3 6 4" xfId="4280"/>
    <cellStyle name="20% - Accent5 4 3 7" xfId="4281"/>
    <cellStyle name="20% - Accent5 4 3 7 2" xfId="4282"/>
    <cellStyle name="20% - Accent5 4 3 7 3" xfId="4283"/>
    <cellStyle name="20% - Accent5 4 3 8" xfId="4284"/>
    <cellStyle name="20% - Accent5 4 3 8 2" xfId="4285"/>
    <cellStyle name="20% - Accent5 4 3 9" xfId="4286"/>
    <cellStyle name="20% - Accent5 4 3 9 2" xfId="4287"/>
    <cellStyle name="20% - Accent5 4 4" xfId="4288"/>
    <cellStyle name="20% - Accent5 4 4 10" xfId="4289"/>
    <cellStyle name="20% - Accent5 4 4 2" xfId="4290"/>
    <cellStyle name="20% - Accent5 4 4 2 2" xfId="4291"/>
    <cellStyle name="20% - Accent5 4 4 2 2 2" xfId="4292"/>
    <cellStyle name="20% - Accent5 4 4 2 2 3" xfId="4293"/>
    <cellStyle name="20% - Accent5 4 4 2 2 4" xfId="4294"/>
    <cellStyle name="20% - Accent5 4 4 2 3" xfId="4295"/>
    <cellStyle name="20% - Accent5 4 4 2 3 2" xfId="4296"/>
    <cellStyle name="20% - Accent5 4 4 2 3 3" xfId="4297"/>
    <cellStyle name="20% - Accent5 4 4 2 4" xfId="4298"/>
    <cellStyle name="20% - Accent5 4 4 2 4 2" xfId="4299"/>
    <cellStyle name="20% - Accent5 4 4 2 5" xfId="4300"/>
    <cellStyle name="20% - Accent5 4 4 2 5 2" xfId="4301"/>
    <cellStyle name="20% - Accent5 4 4 2 6" xfId="4302"/>
    <cellStyle name="20% - Accent5 4 4 2 7" xfId="4303"/>
    <cellStyle name="20% - Accent5 4 4 3" xfId="4304"/>
    <cellStyle name="20% - Accent5 4 4 3 2" xfId="4305"/>
    <cellStyle name="20% - Accent5 4 4 3 2 2" xfId="4306"/>
    <cellStyle name="20% - Accent5 4 4 3 2 3" xfId="4307"/>
    <cellStyle name="20% - Accent5 4 4 3 2 4" xfId="4308"/>
    <cellStyle name="20% - Accent5 4 4 3 3" xfId="4309"/>
    <cellStyle name="20% - Accent5 4 4 3 3 2" xfId="4310"/>
    <cellStyle name="20% - Accent5 4 4 3 3 3" xfId="4311"/>
    <cellStyle name="20% - Accent5 4 4 3 4" xfId="4312"/>
    <cellStyle name="20% - Accent5 4 4 3 4 2" xfId="4313"/>
    <cellStyle name="20% - Accent5 4 4 3 5" xfId="4314"/>
    <cellStyle name="20% - Accent5 4 4 3 5 2" xfId="4315"/>
    <cellStyle name="20% - Accent5 4 4 3 6" xfId="4316"/>
    <cellStyle name="20% - Accent5 4 4 3 7" xfId="4317"/>
    <cellStyle name="20% - Accent5 4 4 4" xfId="4318"/>
    <cellStyle name="20% - Accent5 4 4 4 2" xfId="4319"/>
    <cellStyle name="20% - Accent5 4 4 4 2 2" xfId="4320"/>
    <cellStyle name="20% - Accent5 4 4 4 2 3" xfId="4321"/>
    <cellStyle name="20% - Accent5 4 4 4 2 4" xfId="4322"/>
    <cellStyle name="20% - Accent5 4 4 4 3" xfId="4323"/>
    <cellStyle name="20% - Accent5 4 4 4 3 2" xfId="4324"/>
    <cellStyle name="20% - Accent5 4 4 4 3 3" xfId="4325"/>
    <cellStyle name="20% - Accent5 4 4 4 4" xfId="4326"/>
    <cellStyle name="20% - Accent5 4 4 4 4 2" xfId="4327"/>
    <cellStyle name="20% - Accent5 4 4 4 5" xfId="4328"/>
    <cellStyle name="20% - Accent5 4 4 4 5 2" xfId="4329"/>
    <cellStyle name="20% - Accent5 4 4 4 6" xfId="4330"/>
    <cellStyle name="20% - Accent5 4 4 4 7" xfId="4331"/>
    <cellStyle name="20% - Accent5 4 4 5" xfId="4332"/>
    <cellStyle name="20% - Accent5 4 4 5 2" xfId="4333"/>
    <cellStyle name="20% - Accent5 4 4 5 3" xfId="4334"/>
    <cellStyle name="20% - Accent5 4 4 5 4" xfId="4335"/>
    <cellStyle name="20% - Accent5 4 4 6" xfId="4336"/>
    <cellStyle name="20% - Accent5 4 4 6 2" xfId="4337"/>
    <cellStyle name="20% - Accent5 4 4 6 3" xfId="4338"/>
    <cellStyle name="20% - Accent5 4 4 7" xfId="4339"/>
    <cellStyle name="20% - Accent5 4 4 7 2" xfId="4340"/>
    <cellStyle name="20% - Accent5 4 4 8" xfId="4341"/>
    <cellStyle name="20% - Accent5 4 4 8 2" xfId="4342"/>
    <cellStyle name="20% - Accent5 4 4 9" xfId="4343"/>
    <cellStyle name="20% - Accent5 4 5" xfId="4344"/>
    <cellStyle name="20% - Accent5 4 5 2" xfId="4345"/>
    <cellStyle name="20% - Accent5 4 5 2 2" xfId="4346"/>
    <cellStyle name="20% - Accent5 4 5 2 3" xfId="4347"/>
    <cellStyle name="20% - Accent5 4 5 2 4" xfId="4348"/>
    <cellStyle name="20% - Accent5 4 5 3" xfId="4349"/>
    <cellStyle name="20% - Accent5 4 5 3 2" xfId="4350"/>
    <cellStyle name="20% - Accent5 4 5 3 3" xfId="4351"/>
    <cellStyle name="20% - Accent5 4 5 4" xfId="4352"/>
    <cellStyle name="20% - Accent5 4 5 4 2" xfId="4353"/>
    <cellStyle name="20% - Accent5 4 5 5" xfId="4354"/>
    <cellStyle name="20% - Accent5 4 5 5 2" xfId="4355"/>
    <cellStyle name="20% - Accent5 4 5 6" xfId="4356"/>
    <cellStyle name="20% - Accent5 4 5 7" xfId="4357"/>
    <cellStyle name="20% - Accent5 4 6" xfId="4358"/>
    <cellStyle name="20% - Accent5 4 6 2" xfId="4359"/>
    <cellStyle name="20% - Accent5 4 6 2 2" xfId="4360"/>
    <cellStyle name="20% - Accent5 4 6 2 3" xfId="4361"/>
    <cellStyle name="20% - Accent5 4 6 2 4" xfId="4362"/>
    <cellStyle name="20% - Accent5 4 6 3" xfId="4363"/>
    <cellStyle name="20% - Accent5 4 6 3 2" xfId="4364"/>
    <cellStyle name="20% - Accent5 4 6 3 3" xfId="4365"/>
    <cellStyle name="20% - Accent5 4 6 4" xfId="4366"/>
    <cellStyle name="20% - Accent5 4 6 4 2" xfId="4367"/>
    <cellStyle name="20% - Accent5 4 6 5" xfId="4368"/>
    <cellStyle name="20% - Accent5 4 6 5 2" xfId="4369"/>
    <cellStyle name="20% - Accent5 4 6 6" xfId="4370"/>
    <cellStyle name="20% - Accent5 4 6 7" xfId="4371"/>
    <cellStyle name="20% - Accent5 4 7" xfId="4372"/>
    <cellStyle name="20% - Accent5 4 7 2" xfId="4373"/>
    <cellStyle name="20% - Accent5 4 7 2 2" xfId="4374"/>
    <cellStyle name="20% - Accent5 4 7 2 3" xfId="4375"/>
    <cellStyle name="20% - Accent5 4 7 2 4" xfId="4376"/>
    <cellStyle name="20% - Accent5 4 7 3" xfId="4377"/>
    <cellStyle name="20% - Accent5 4 7 3 2" xfId="4378"/>
    <cellStyle name="20% - Accent5 4 7 3 3" xfId="4379"/>
    <cellStyle name="20% - Accent5 4 7 4" xfId="4380"/>
    <cellStyle name="20% - Accent5 4 7 4 2" xfId="4381"/>
    <cellStyle name="20% - Accent5 4 7 5" xfId="4382"/>
    <cellStyle name="20% - Accent5 4 7 5 2" xfId="4383"/>
    <cellStyle name="20% - Accent5 4 7 6" xfId="4384"/>
    <cellStyle name="20% - Accent5 4 7 7" xfId="4385"/>
    <cellStyle name="20% - Accent5 4 8" xfId="4386"/>
    <cellStyle name="20% - Accent5 4 8 2" xfId="4387"/>
    <cellStyle name="20% - Accent5 4 8 2 2" xfId="4388"/>
    <cellStyle name="20% - Accent5 4 8 3" xfId="4389"/>
    <cellStyle name="20% - Accent5 4 8 4" xfId="4390"/>
    <cellStyle name="20% - Accent5 4 9" xfId="4391"/>
    <cellStyle name="20% - Accent5 4 9 2" xfId="4392"/>
    <cellStyle name="20% - Accent5 4 9 3" xfId="4393"/>
    <cellStyle name="20% - Accent5 5" xfId="4394"/>
    <cellStyle name="20% - Accent5 6" xfId="4395"/>
    <cellStyle name="20% - Accent5 6 10" xfId="4396"/>
    <cellStyle name="20% - Accent5 6 10 2" xfId="4397"/>
    <cellStyle name="20% - Accent5 6 11" xfId="4398"/>
    <cellStyle name="20% - Accent5 6 12" xfId="4399"/>
    <cellStyle name="20% - Accent5 6 2" xfId="4400"/>
    <cellStyle name="20% - Accent5 6 2 10" xfId="4401"/>
    <cellStyle name="20% - Accent5 6 2 2" xfId="4402"/>
    <cellStyle name="20% - Accent5 6 2 2 2" xfId="4403"/>
    <cellStyle name="20% - Accent5 6 2 2 2 2" xfId="4404"/>
    <cellStyle name="20% - Accent5 6 2 2 2 2 2" xfId="4405"/>
    <cellStyle name="20% - Accent5 6 2 2 2 2 3" xfId="4406"/>
    <cellStyle name="20% - Accent5 6 2 2 2 2 4" xfId="4407"/>
    <cellStyle name="20% - Accent5 6 2 2 2 3" xfId="4408"/>
    <cellStyle name="20% - Accent5 6 2 2 2 3 2" xfId="4409"/>
    <cellStyle name="20% - Accent5 6 2 2 2 3 3" xfId="4410"/>
    <cellStyle name="20% - Accent5 6 2 2 2 4" xfId="4411"/>
    <cellStyle name="20% - Accent5 6 2 2 2 4 2" xfId="4412"/>
    <cellStyle name="20% - Accent5 6 2 2 2 5" xfId="4413"/>
    <cellStyle name="20% - Accent5 6 2 2 2 5 2" xfId="4414"/>
    <cellStyle name="20% - Accent5 6 2 2 2 6" xfId="4415"/>
    <cellStyle name="20% - Accent5 6 2 2 2 7" xfId="4416"/>
    <cellStyle name="20% - Accent5 6 2 2 3" xfId="4417"/>
    <cellStyle name="20% - Accent5 6 2 2 3 2" xfId="4418"/>
    <cellStyle name="20% - Accent5 6 2 2 3 3" xfId="4419"/>
    <cellStyle name="20% - Accent5 6 2 2 3 4" xfId="4420"/>
    <cellStyle name="20% - Accent5 6 2 2 4" xfId="4421"/>
    <cellStyle name="20% - Accent5 6 2 2 4 2" xfId="4422"/>
    <cellStyle name="20% - Accent5 6 2 2 4 3" xfId="4423"/>
    <cellStyle name="20% - Accent5 6 2 2 5" xfId="4424"/>
    <cellStyle name="20% - Accent5 6 2 2 5 2" xfId="4425"/>
    <cellStyle name="20% - Accent5 6 2 2 6" xfId="4426"/>
    <cellStyle name="20% - Accent5 6 2 2 6 2" xfId="4427"/>
    <cellStyle name="20% - Accent5 6 2 2 7" xfId="4428"/>
    <cellStyle name="20% - Accent5 6 2 2 8" xfId="4429"/>
    <cellStyle name="20% - Accent5 6 2 3" xfId="4430"/>
    <cellStyle name="20% - Accent5 6 2 3 2" xfId="4431"/>
    <cellStyle name="20% - Accent5 6 2 3 2 2" xfId="4432"/>
    <cellStyle name="20% - Accent5 6 2 3 2 3" xfId="4433"/>
    <cellStyle name="20% - Accent5 6 2 3 2 4" xfId="4434"/>
    <cellStyle name="20% - Accent5 6 2 3 3" xfId="4435"/>
    <cellStyle name="20% - Accent5 6 2 3 3 2" xfId="4436"/>
    <cellStyle name="20% - Accent5 6 2 3 3 3" xfId="4437"/>
    <cellStyle name="20% - Accent5 6 2 3 4" xfId="4438"/>
    <cellStyle name="20% - Accent5 6 2 3 4 2" xfId="4439"/>
    <cellStyle name="20% - Accent5 6 2 3 5" xfId="4440"/>
    <cellStyle name="20% - Accent5 6 2 3 5 2" xfId="4441"/>
    <cellStyle name="20% - Accent5 6 2 3 6" xfId="4442"/>
    <cellStyle name="20% - Accent5 6 2 3 7" xfId="4443"/>
    <cellStyle name="20% - Accent5 6 2 4" xfId="4444"/>
    <cellStyle name="20% - Accent5 6 2 4 2" xfId="4445"/>
    <cellStyle name="20% - Accent5 6 2 4 2 2" xfId="4446"/>
    <cellStyle name="20% - Accent5 6 2 4 2 3" xfId="4447"/>
    <cellStyle name="20% - Accent5 6 2 4 2 4" xfId="4448"/>
    <cellStyle name="20% - Accent5 6 2 4 3" xfId="4449"/>
    <cellStyle name="20% - Accent5 6 2 4 3 2" xfId="4450"/>
    <cellStyle name="20% - Accent5 6 2 4 3 3" xfId="4451"/>
    <cellStyle name="20% - Accent5 6 2 4 4" xfId="4452"/>
    <cellStyle name="20% - Accent5 6 2 4 4 2" xfId="4453"/>
    <cellStyle name="20% - Accent5 6 2 4 5" xfId="4454"/>
    <cellStyle name="20% - Accent5 6 2 4 5 2" xfId="4455"/>
    <cellStyle name="20% - Accent5 6 2 4 6" xfId="4456"/>
    <cellStyle name="20% - Accent5 6 2 4 7" xfId="4457"/>
    <cellStyle name="20% - Accent5 6 2 5" xfId="4458"/>
    <cellStyle name="20% - Accent5 6 2 5 2" xfId="4459"/>
    <cellStyle name="20% - Accent5 6 2 5 2 2" xfId="4460"/>
    <cellStyle name="20% - Accent5 6 2 5 3" xfId="4461"/>
    <cellStyle name="20% - Accent5 6 2 5 4" xfId="4462"/>
    <cellStyle name="20% - Accent5 6 2 6" xfId="4463"/>
    <cellStyle name="20% - Accent5 6 2 6 2" xfId="4464"/>
    <cellStyle name="20% - Accent5 6 2 6 3" xfId="4465"/>
    <cellStyle name="20% - Accent5 6 2 7" xfId="4466"/>
    <cellStyle name="20% - Accent5 6 2 7 2" xfId="4467"/>
    <cellStyle name="20% - Accent5 6 2 8" xfId="4468"/>
    <cellStyle name="20% - Accent5 6 2 8 2" xfId="4469"/>
    <cellStyle name="20% - Accent5 6 2 9" xfId="4470"/>
    <cellStyle name="20% - Accent5 6 3" xfId="4471"/>
    <cellStyle name="20% - Accent5 6 3 2" xfId="4472"/>
    <cellStyle name="20% - Accent5 6 3 2 2" xfId="4473"/>
    <cellStyle name="20% - Accent5 6 3 2 2 2" xfId="4474"/>
    <cellStyle name="20% - Accent5 6 3 2 2 3" xfId="4475"/>
    <cellStyle name="20% - Accent5 6 3 2 2 4" xfId="4476"/>
    <cellStyle name="20% - Accent5 6 3 2 3" xfId="4477"/>
    <cellStyle name="20% - Accent5 6 3 2 3 2" xfId="4478"/>
    <cellStyle name="20% - Accent5 6 3 2 3 3" xfId="4479"/>
    <cellStyle name="20% - Accent5 6 3 2 4" xfId="4480"/>
    <cellStyle name="20% - Accent5 6 3 2 4 2" xfId="4481"/>
    <cellStyle name="20% - Accent5 6 3 2 5" xfId="4482"/>
    <cellStyle name="20% - Accent5 6 3 2 5 2" xfId="4483"/>
    <cellStyle name="20% - Accent5 6 3 2 6" xfId="4484"/>
    <cellStyle name="20% - Accent5 6 3 2 7" xfId="4485"/>
    <cellStyle name="20% - Accent5 6 3 3" xfId="4486"/>
    <cellStyle name="20% - Accent5 6 3 3 2" xfId="4487"/>
    <cellStyle name="20% - Accent5 6 3 3 2 2" xfId="4488"/>
    <cellStyle name="20% - Accent5 6 3 3 2 3" xfId="4489"/>
    <cellStyle name="20% - Accent5 6 3 3 2 4" xfId="4490"/>
    <cellStyle name="20% - Accent5 6 3 3 3" xfId="4491"/>
    <cellStyle name="20% - Accent5 6 3 3 3 2" xfId="4492"/>
    <cellStyle name="20% - Accent5 6 3 3 3 3" xfId="4493"/>
    <cellStyle name="20% - Accent5 6 3 3 4" xfId="4494"/>
    <cellStyle name="20% - Accent5 6 3 3 4 2" xfId="4495"/>
    <cellStyle name="20% - Accent5 6 3 3 5" xfId="4496"/>
    <cellStyle name="20% - Accent5 6 3 3 5 2" xfId="4497"/>
    <cellStyle name="20% - Accent5 6 3 3 6" xfId="4498"/>
    <cellStyle name="20% - Accent5 6 3 3 7" xfId="4499"/>
    <cellStyle name="20% - Accent5 6 3 4" xfId="4500"/>
    <cellStyle name="20% - Accent5 6 3 4 2" xfId="4501"/>
    <cellStyle name="20% - Accent5 6 3 4 3" xfId="4502"/>
    <cellStyle name="20% - Accent5 6 3 4 4" xfId="4503"/>
    <cellStyle name="20% - Accent5 6 3 5" xfId="4504"/>
    <cellStyle name="20% - Accent5 6 3 5 2" xfId="4505"/>
    <cellStyle name="20% - Accent5 6 3 5 3" xfId="4506"/>
    <cellStyle name="20% - Accent5 6 3 6" xfId="4507"/>
    <cellStyle name="20% - Accent5 6 3 6 2" xfId="4508"/>
    <cellStyle name="20% - Accent5 6 3 7" xfId="4509"/>
    <cellStyle name="20% - Accent5 6 3 7 2" xfId="4510"/>
    <cellStyle name="20% - Accent5 6 3 8" xfId="4511"/>
    <cellStyle name="20% - Accent5 6 3 9" xfId="4512"/>
    <cellStyle name="20% - Accent5 6 4" xfId="4513"/>
    <cellStyle name="20% - Accent5 6 4 2" xfId="4514"/>
    <cellStyle name="20% - Accent5 6 4 2 2" xfId="4515"/>
    <cellStyle name="20% - Accent5 6 4 2 3" xfId="4516"/>
    <cellStyle name="20% - Accent5 6 4 2 4" xfId="4517"/>
    <cellStyle name="20% - Accent5 6 4 3" xfId="4518"/>
    <cellStyle name="20% - Accent5 6 4 3 2" xfId="4519"/>
    <cellStyle name="20% - Accent5 6 4 3 3" xfId="4520"/>
    <cellStyle name="20% - Accent5 6 4 4" xfId="4521"/>
    <cellStyle name="20% - Accent5 6 4 4 2" xfId="4522"/>
    <cellStyle name="20% - Accent5 6 4 5" xfId="4523"/>
    <cellStyle name="20% - Accent5 6 4 5 2" xfId="4524"/>
    <cellStyle name="20% - Accent5 6 4 6" xfId="4525"/>
    <cellStyle name="20% - Accent5 6 4 7" xfId="4526"/>
    <cellStyle name="20% - Accent5 6 5" xfId="4527"/>
    <cellStyle name="20% - Accent5 6 5 2" xfId="4528"/>
    <cellStyle name="20% - Accent5 6 5 2 2" xfId="4529"/>
    <cellStyle name="20% - Accent5 6 5 2 3" xfId="4530"/>
    <cellStyle name="20% - Accent5 6 5 2 4" xfId="4531"/>
    <cellStyle name="20% - Accent5 6 5 3" xfId="4532"/>
    <cellStyle name="20% - Accent5 6 5 3 2" xfId="4533"/>
    <cellStyle name="20% - Accent5 6 5 3 3" xfId="4534"/>
    <cellStyle name="20% - Accent5 6 5 4" xfId="4535"/>
    <cellStyle name="20% - Accent5 6 5 4 2" xfId="4536"/>
    <cellStyle name="20% - Accent5 6 5 5" xfId="4537"/>
    <cellStyle name="20% - Accent5 6 5 5 2" xfId="4538"/>
    <cellStyle name="20% - Accent5 6 5 6" xfId="4539"/>
    <cellStyle name="20% - Accent5 6 5 7" xfId="4540"/>
    <cellStyle name="20% - Accent5 6 6" xfId="4541"/>
    <cellStyle name="20% - Accent5 6 6 2" xfId="4542"/>
    <cellStyle name="20% - Accent5 6 6 2 2" xfId="4543"/>
    <cellStyle name="20% - Accent5 6 6 2 3" xfId="4544"/>
    <cellStyle name="20% - Accent5 6 6 2 4" xfId="4545"/>
    <cellStyle name="20% - Accent5 6 6 3" xfId="4546"/>
    <cellStyle name="20% - Accent5 6 6 3 2" xfId="4547"/>
    <cellStyle name="20% - Accent5 6 6 3 3" xfId="4548"/>
    <cellStyle name="20% - Accent5 6 6 4" xfId="4549"/>
    <cellStyle name="20% - Accent5 6 6 4 2" xfId="4550"/>
    <cellStyle name="20% - Accent5 6 6 5" xfId="4551"/>
    <cellStyle name="20% - Accent5 6 6 5 2" xfId="4552"/>
    <cellStyle name="20% - Accent5 6 6 6" xfId="4553"/>
    <cellStyle name="20% - Accent5 6 6 7" xfId="4554"/>
    <cellStyle name="20% - Accent5 6 7" xfId="4555"/>
    <cellStyle name="20% - Accent5 6 7 2" xfId="4556"/>
    <cellStyle name="20% - Accent5 6 7 2 2" xfId="4557"/>
    <cellStyle name="20% - Accent5 6 7 3" xfId="4558"/>
    <cellStyle name="20% - Accent5 6 7 4" xfId="4559"/>
    <cellStyle name="20% - Accent5 6 8" xfId="4560"/>
    <cellStyle name="20% - Accent5 6 8 2" xfId="4561"/>
    <cellStyle name="20% - Accent5 6 8 3" xfId="4562"/>
    <cellStyle name="20% - Accent5 6 9" xfId="4563"/>
    <cellStyle name="20% - Accent5 6 9 2" xfId="4564"/>
    <cellStyle name="20% - Accent5 7" xfId="4565"/>
    <cellStyle name="20% - Accent5 7 10" xfId="4566"/>
    <cellStyle name="20% - Accent5 7 11" xfId="4567"/>
    <cellStyle name="20% - Accent5 7 2" xfId="4568"/>
    <cellStyle name="20% - Accent5 7 2 2" xfId="4569"/>
    <cellStyle name="20% - Accent5 7 2 2 2" xfId="4570"/>
    <cellStyle name="20% - Accent5 7 2 2 2 2" xfId="4571"/>
    <cellStyle name="20% - Accent5 7 2 2 2 3" xfId="4572"/>
    <cellStyle name="20% - Accent5 7 2 2 2 4" xfId="4573"/>
    <cellStyle name="20% - Accent5 7 2 2 3" xfId="4574"/>
    <cellStyle name="20% - Accent5 7 2 2 3 2" xfId="4575"/>
    <cellStyle name="20% - Accent5 7 2 2 3 3" xfId="4576"/>
    <cellStyle name="20% - Accent5 7 2 2 4" xfId="4577"/>
    <cellStyle name="20% - Accent5 7 2 2 4 2" xfId="4578"/>
    <cellStyle name="20% - Accent5 7 2 2 5" xfId="4579"/>
    <cellStyle name="20% - Accent5 7 2 2 5 2" xfId="4580"/>
    <cellStyle name="20% - Accent5 7 2 2 6" xfId="4581"/>
    <cellStyle name="20% - Accent5 7 2 2 7" xfId="4582"/>
    <cellStyle name="20% - Accent5 7 2 3" xfId="4583"/>
    <cellStyle name="20% - Accent5 7 2 3 2" xfId="4584"/>
    <cellStyle name="20% - Accent5 7 2 3 2 2" xfId="4585"/>
    <cellStyle name="20% - Accent5 7 2 3 2 3" xfId="4586"/>
    <cellStyle name="20% - Accent5 7 2 3 2 4" xfId="4587"/>
    <cellStyle name="20% - Accent5 7 2 3 3" xfId="4588"/>
    <cellStyle name="20% - Accent5 7 2 3 3 2" xfId="4589"/>
    <cellStyle name="20% - Accent5 7 2 3 3 3" xfId="4590"/>
    <cellStyle name="20% - Accent5 7 2 3 4" xfId="4591"/>
    <cellStyle name="20% - Accent5 7 2 3 4 2" xfId="4592"/>
    <cellStyle name="20% - Accent5 7 2 3 5" xfId="4593"/>
    <cellStyle name="20% - Accent5 7 2 3 5 2" xfId="4594"/>
    <cellStyle name="20% - Accent5 7 2 3 6" xfId="4595"/>
    <cellStyle name="20% - Accent5 7 2 3 7" xfId="4596"/>
    <cellStyle name="20% - Accent5 7 2 4" xfId="4597"/>
    <cellStyle name="20% - Accent5 7 2 4 2" xfId="4598"/>
    <cellStyle name="20% - Accent5 7 2 4 3" xfId="4599"/>
    <cellStyle name="20% - Accent5 7 2 4 4" xfId="4600"/>
    <cellStyle name="20% - Accent5 7 2 5" xfId="4601"/>
    <cellStyle name="20% - Accent5 7 2 5 2" xfId="4602"/>
    <cellStyle name="20% - Accent5 7 2 5 3" xfId="4603"/>
    <cellStyle name="20% - Accent5 7 2 6" xfId="4604"/>
    <cellStyle name="20% - Accent5 7 2 6 2" xfId="4605"/>
    <cellStyle name="20% - Accent5 7 2 7" xfId="4606"/>
    <cellStyle name="20% - Accent5 7 2 7 2" xfId="4607"/>
    <cellStyle name="20% - Accent5 7 2 8" xfId="4608"/>
    <cellStyle name="20% - Accent5 7 2 9" xfId="4609"/>
    <cellStyle name="20% - Accent5 7 3" xfId="4610"/>
    <cellStyle name="20% - Accent5 7 3 2" xfId="4611"/>
    <cellStyle name="20% - Accent5 7 3 2 2" xfId="4612"/>
    <cellStyle name="20% - Accent5 7 3 2 2 2" xfId="4613"/>
    <cellStyle name="20% - Accent5 7 3 2 2 3" xfId="4614"/>
    <cellStyle name="20% - Accent5 7 3 2 2 4" xfId="4615"/>
    <cellStyle name="20% - Accent5 7 3 2 3" xfId="4616"/>
    <cellStyle name="20% - Accent5 7 3 2 3 2" xfId="4617"/>
    <cellStyle name="20% - Accent5 7 3 2 3 3" xfId="4618"/>
    <cellStyle name="20% - Accent5 7 3 2 4" xfId="4619"/>
    <cellStyle name="20% - Accent5 7 3 2 4 2" xfId="4620"/>
    <cellStyle name="20% - Accent5 7 3 2 5" xfId="4621"/>
    <cellStyle name="20% - Accent5 7 3 2 5 2" xfId="4622"/>
    <cellStyle name="20% - Accent5 7 3 2 6" xfId="4623"/>
    <cellStyle name="20% - Accent5 7 3 2 7" xfId="4624"/>
    <cellStyle name="20% - Accent5 7 3 3" xfId="4625"/>
    <cellStyle name="20% - Accent5 7 3 3 2" xfId="4626"/>
    <cellStyle name="20% - Accent5 7 3 3 3" xfId="4627"/>
    <cellStyle name="20% - Accent5 7 3 3 4" xfId="4628"/>
    <cellStyle name="20% - Accent5 7 3 4" xfId="4629"/>
    <cellStyle name="20% - Accent5 7 3 4 2" xfId="4630"/>
    <cellStyle name="20% - Accent5 7 3 4 3" xfId="4631"/>
    <cellStyle name="20% - Accent5 7 3 5" xfId="4632"/>
    <cellStyle name="20% - Accent5 7 3 5 2" xfId="4633"/>
    <cellStyle name="20% - Accent5 7 3 6" xfId="4634"/>
    <cellStyle name="20% - Accent5 7 3 6 2" xfId="4635"/>
    <cellStyle name="20% - Accent5 7 3 7" xfId="4636"/>
    <cellStyle name="20% - Accent5 7 3 8" xfId="4637"/>
    <cellStyle name="20% - Accent5 7 4" xfId="4638"/>
    <cellStyle name="20% - Accent5 7 4 2" xfId="4639"/>
    <cellStyle name="20% - Accent5 7 4 2 2" xfId="4640"/>
    <cellStyle name="20% - Accent5 7 4 2 3" xfId="4641"/>
    <cellStyle name="20% - Accent5 7 4 2 4" xfId="4642"/>
    <cellStyle name="20% - Accent5 7 4 3" xfId="4643"/>
    <cellStyle name="20% - Accent5 7 4 3 2" xfId="4644"/>
    <cellStyle name="20% - Accent5 7 4 3 3" xfId="4645"/>
    <cellStyle name="20% - Accent5 7 4 4" xfId="4646"/>
    <cellStyle name="20% - Accent5 7 4 4 2" xfId="4647"/>
    <cellStyle name="20% - Accent5 7 4 5" xfId="4648"/>
    <cellStyle name="20% - Accent5 7 4 5 2" xfId="4649"/>
    <cellStyle name="20% - Accent5 7 4 6" xfId="4650"/>
    <cellStyle name="20% - Accent5 7 4 7" xfId="4651"/>
    <cellStyle name="20% - Accent5 7 5" xfId="4652"/>
    <cellStyle name="20% - Accent5 7 5 2" xfId="4653"/>
    <cellStyle name="20% - Accent5 7 5 2 2" xfId="4654"/>
    <cellStyle name="20% - Accent5 7 5 2 3" xfId="4655"/>
    <cellStyle name="20% - Accent5 7 5 2 4" xfId="4656"/>
    <cellStyle name="20% - Accent5 7 5 3" xfId="4657"/>
    <cellStyle name="20% - Accent5 7 5 3 2" xfId="4658"/>
    <cellStyle name="20% - Accent5 7 5 3 3" xfId="4659"/>
    <cellStyle name="20% - Accent5 7 5 4" xfId="4660"/>
    <cellStyle name="20% - Accent5 7 5 4 2" xfId="4661"/>
    <cellStyle name="20% - Accent5 7 5 5" xfId="4662"/>
    <cellStyle name="20% - Accent5 7 5 5 2" xfId="4663"/>
    <cellStyle name="20% - Accent5 7 5 6" xfId="4664"/>
    <cellStyle name="20% - Accent5 7 5 7" xfId="4665"/>
    <cellStyle name="20% - Accent5 7 6" xfId="4666"/>
    <cellStyle name="20% - Accent5 7 6 2" xfId="4667"/>
    <cellStyle name="20% - Accent5 7 6 2 2" xfId="4668"/>
    <cellStyle name="20% - Accent5 7 6 3" xfId="4669"/>
    <cellStyle name="20% - Accent5 7 6 4" xfId="4670"/>
    <cellStyle name="20% - Accent5 7 7" xfId="4671"/>
    <cellStyle name="20% - Accent5 7 7 2" xfId="4672"/>
    <cellStyle name="20% - Accent5 7 7 3" xfId="4673"/>
    <cellStyle name="20% - Accent5 7 8" xfId="4674"/>
    <cellStyle name="20% - Accent5 7 8 2" xfId="4675"/>
    <cellStyle name="20% - Accent5 7 9" xfId="4676"/>
    <cellStyle name="20% - Accent5 7 9 2" xfId="4677"/>
    <cellStyle name="20% - Accent5 8" xfId="4678"/>
    <cellStyle name="20% - Accent5 8 10" xfId="4679"/>
    <cellStyle name="20% - Accent5 8 2" xfId="4680"/>
    <cellStyle name="20% - Accent5 8 3" xfId="4681"/>
    <cellStyle name="20% - Accent5 8 3 2" xfId="4682"/>
    <cellStyle name="20% - Accent5 8 3 2 2" xfId="4683"/>
    <cellStyle name="20% - Accent5 8 3 2 2 2" xfId="4684"/>
    <cellStyle name="20% - Accent5 8 3 2 2 3" xfId="4685"/>
    <cellStyle name="20% - Accent5 8 3 2 2 4" xfId="4686"/>
    <cellStyle name="20% - Accent5 8 3 2 3" xfId="4687"/>
    <cellStyle name="20% - Accent5 8 3 2 3 2" xfId="4688"/>
    <cellStyle name="20% - Accent5 8 3 2 3 3" xfId="4689"/>
    <cellStyle name="20% - Accent5 8 3 2 4" xfId="4690"/>
    <cellStyle name="20% - Accent5 8 3 2 4 2" xfId="4691"/>
    <cellStyle name="20% - Accent5 8 3 2 5" xfId="4692"/>
    <cellStyle name="20% - Accent5 8 3 2 5 2" xfId="4693"/>
    <cellStyle name="20% - Accent5 8 3 2 6" xfId="4694"/>
    <cellStyle name="20% - Accent5 8 3 2 7" xfId="4695"/>
    <cellStyle name="20% - Accent5 8 3 3" xfId="4696"/>
    <cellStyle name="20% - Accent5 8 3 3 2" xfId="4697"/>
    <cellStyle name="20% - Accent5 8 3 3 3" xfId="4698"/>
    <cellStyle name="20% - Accent5 8 3 3 4" xfId="4699"/>
    <cellStyle name="20% - Accent5 8 3 4" xfId="4700"/>
    <cellStyle name="20% - Accent5 8 3 4 2" xfId="4701"/>
    <cellStyle name="20% - Accent5 8 3 4 3" xfId="4702"/>
    <cellStyle name="20% - Accent5 8 3 5" xfId="4703"/>
    <cellStyle name="20% - Accent5 8 3 5 2" xfId="4704"/>
    <cellStyle name="20% - Accent5 8 3 6" xfId="4705"/>
    <cellStyle name="20% - Accent5 8 3 6 2" xfId="4706"/>
    <cellStyle name="20% - Accent5 8 3 7" xfId="4707"/>
    <cellStyle name="20% - Accent5 8 3 8" xfId="4708"/>
    <cellStyle name="20% - Accent5 8 4" xfId="4709"/>
    <cellStyle name="20% - Accent5 8 4 2" xfId="4710"/>
    <cellStyle name="20% - Accent5 8 4 2 2" xfId="4711"/>
    <cellStyle name="20% - Accent5 8 4 2 3" xfId="4712"/>
    <cellStyle name="20% - Accent5 8 4 2 4" xfId="4713"/>
    <cellStyle name="20% - Accent5 8 4 3" xfId="4714"/>
    <cellStyle name="20% - Accent5 8 4 3 2" xfId="4715"/>
    <cellStyle name="20% - Accent5 8 4 3 3" xfId="4716"/>
    <cellStyle name="20% - Accent5 8 4 4" xfId="4717"/>
    <cellStyle name="20% - Accent5 8 4 4 2" xfId="4718"/>
    <cellStyle name="20% - Accent5 8 4 5" xfId="4719"/>
    <cellStyle name="20% - Accent5 8 4 5 2" xfId="4720"/>
    <cellStyle name="20% - Accent5 8 4 6" xfId="4721"/>
    <cellStyle name="20% - Accent5 8 4 7" xfId="4722"/>
    <cellStyle name="20% - Accent5 8 5" xfId="4723"/>
    <cellStyle name="20% - Accent5 8 5 2" xfId="4724"/>
    <cellStyle name="20% - Accent5 8 5 2 2" xfId="4725"/>
    <cellStyle name="20% - Accent5 8 5 2 3" xfId="4726"/>
    <cellStyle name="20% - Accent5 8 5 2 4" xfId="4727"/>
    <cellStyle name="20% - Accent5 8 5 3" xfId="4728"/>
    <cellStyle name="20% - Accent5 8 5 3 2" xfId="4729"/>
    <cellStyle name="20% - Accent5 8 5 3 3" xfId="4730"/>
    <cellStyle name="20% - Accent5 8 5 4" xfId="4731"/>
    <cellStyle name="20% - Accent5 8 5 4 2" xfId="4732"/>
    <cellStyle name="20% - Accent5 8 5 5" xfId="4733"/>
    <cellStyle name="20% - Accent5 8 5 5 2" xfId="4734"/>
    <cellStyle name="20% - Accent5 8 5 6" xfId="4735"/>
    <cellStyle name="20% - Accent5 8 5 7" xfId="4736"/>
    <cellStyle name="20% - Accent5 8 6" xfId="4737"/>
    <cellStyle name="20% - Accent5 8 6 2" xfId="4738"/>
    <cellStyle name="20% - Accent5 8 6 3" xfId="4739"/>
    <cellStyle name="20% - Accent5 8 6 4" xfId="4740"/>
    <cellStyle name="20% - Accent5 8 7" xfId="4741"/>
    <cellStyle name="20% - Accent5 8 7 2" xfId="4742"/>
    <cellStyle name="20% - Accent5 8 7 3" xfId="4743"/>
    <cellStyle name="20% - Accent5 8 8" xfId="4744"/>
    <cellStyle name="20% - Accent5 8 8 2" xfId="4745"/>
    <cellStyle name="20% - Accent5 8 9" xfId="4746"/>
    <cellStyle name="20% - Accent5 8 9 2" xfId="4747"/>
    <cellStyle name="20% - Accent5 9" xfId="4748"/>
    <cellStyle name="20% - Accent5 9 10" xfId="4749"/>
    <cellStyle name="20% - Accent5 9 2" xfId="4750"/>
    <cellStyle name="20% - Accent5 9 2 2" xfId="4751"/>
    <cellStyle name="20% - Accent5 9 2 2 2" xfId="4752"/>
    <cellStyle name="20% - Accent5 9 2 2 3" xfId="4753"/>
    <cellStyle name="20% - Accent5 9 2 2 4" xfId="4754"/>
    <cellStyle name="20% - Accent5 9 2 3" xfId="4755"/>
    <cellStyle name="20% - Accent5 9 2 3 2" xfId="4756"/>
    <cellStyle name="20% - Accent5 9 2 3 3" xfId="4757"/>
    <cellStyle name="20% - Accent5 9 2 4" xfId="4758"/>
    <cellStyle name="20% - Accent5 9 2 4 2" xfId="4759"/>
    <cellStyle name="20% - Accent5 9 2 5" xfId="4760"/>
    <cellStyle name="20% - Accent5 9 2 5 2" xfId="4761"/>
    <cellStyle name="20% - Accent5 9 2 6" xfId="4762"/>
    <cellStyle name="20% - Accent5 9 2 7" xfId="4763"/>
    <cellStyle name="20% - Accent5 9 3" xfId="4764"/>
    <cellStyle name="20% - Accent5 9 3 2" xfId="4765"/>
    <cellStyle name="20% - Accent5 9 3 2 2" xfId="4766"/>
    <cellStyle name="20% - Accent5 9 3 2 3" xfId="4767"/>
    <cellStyle name="20% - Accent5 9 3 2 4" xfId="4768"/>
    <cellStyle name="20% - Accent5 9 3 3" xfId="4769"/>
    <cellStyle name="20% - Accent5 9 3 3 2" xfId="4770"/>
    <cellStyle name="20% - Accent5 9 3 3 3" xfId="4771"/>
    <cellStyle name="20% - Accent5 9 3 4" xfId="4772"/>
    <cellStyle name="20% - Accent5 9 3 4 2" xfId="4773"/>
    <cellStyle name="20% - Accent5 9 3 5" xfId="4774"/>
    <cellStyle name="20% - Accent5 9 3 5 2" xfId="4775"/>
    <cellStyle name="20% - Accent5 9 3 6" xfId="4776"/>
    <cellStyle name="20% - Accent5 9 3 7" xfId="4777"/>
    <cellStyle name="20% - Accent5 9 4" xfId="4778"/>
    <cellStyle name="20% - Accent5 9 4 2" xfId="4779"/>
    <cellStyle name="20% - Accent5 9 4 2 2" xfId="4780"/>
    <cellStyle name="20% - Accent5 9 4 2 3" xfId="4781"/>
    <cellStyle name="20% - Accent5 9 4 2 4" xfId="4782"/>
    <cellStyle name="20% - Accent5 9 4 3" xfId="4783"/>
    <cellStyle name="20% - Accent5 9 4 3 2" xfId="4784"/>
    <cellStyle name="20% - Accent5 9 4 3 3" xfId="4785"/>
    <cellStyle name="20% - Accent5 9 4 4" xfId="4786"/>
    <cellStyle name="20% - Accent5 9 4 4 2" xfId="4787"/>
    <cellStyle name="20% - Accent5 9 4 5" xfId="4788"/>
    <cellStyle name="20% - Accent5 9 4 5 2" xfId="4789"/>
    <cellStyle name="20% - Accent5 9 4 6" xfId="4790"/>
    <cellStyle name="20% - Accent5 9 4 7" xfId="4791"/>
    <cellStyle name="20% - Accent5 9 5" xfId="4792"/>
    <cellStyle name="20% - Accent5 9 5 2" xfId="4793"/>
    <cellStyle name="20% - Accent5 9 5 3" xfId="4794"/>
    <cellStyle name="20% - Accent5 9 5 4" xfId="4795"/>
    <cellStyle name="20% - Accent5 9 6" xfId="4796"/>
    <cellStyle name="20% - Accent5 9 6 2" xfId="4797"/>
    <cellStyle name="20% - Accent5 9 6 3" xfId="4798"/>
    <cellStyle name="20% - Accent5 9 7" xfId="4799"/>
    <cellStyle name="20% - Accent5 9 7 2" xfId="4800"/>
    <cellStyle name="20% - Accent5 9 8" xfId="4801"/>
    <cellStyle name="20% - Accent5 9 8 2" xfId="4802"/>
    <cellStyle name="20% - Accent5 9 9" xfId="4803"/>
    <cellStyle name="20% - Accent6 10" xfId="4804"/>
    <cellStyle name="20% - Accent6 10 2" xfId="4805"/>
    <cellStyle name="20% - Accent6 10 2 2" xfId="4806"/>
    <cellStyle name="20% - Accent6 10 2 3" xfId="4807"/>
    <cellStyle name="20% - Accent6 10 2 4" xfId="4808"/>
    <cellStyle name="20% - Accent6 10 3" xfId="4809"/>
    <cellStyle name="20% - Accent6 10 3 2" xfId="4810"/>
    <cellStyle name="20% - Accent6 10 3 3" xfId="4811"/>
    <cellStyle name="20% - Accent6 10 4" xfId="4812"/>
    <cellStyle name="20% - Accent6 10 4 2" xfId="4813"/>
    <cellStyle name="20% - Accent6 10 5" xfId="4814"/>
    <cellStyle name="20% - Accent6 10 5 2" xfId="4815"/>
    <cellStyle name="20% - Accent6 10 6" xfId="4816"/>
    <cellStyle name="20% - Accent6 10 7" xfId="4817"/>
    <cellStyle name="20% - Accent6 11" xfId="4818"/>
    <cellStyle name="20% - Accent6 11 2" xfId="4819"/>
    <cellStyle name="20% - Accent6 11 2 2" xfId="4820"/>
    <cellStyle name="20% - Accent6 11 2 3" xfId="4821"/>
    <cellStyle name="20% - Accent6 11 2 4" xfId="4822"/>
    <cellStyle name="20% - Accent6 11 3" xfId="4823"/>
    <cellStyle name="20% - Accent6 11 3 2" xfId="4824"/>
    <cellStyle name="20% - Accent6 11 3 3" xfId="4825"/>
    <cellStyle name="20% - Accent6 11 4" xfId="4826"/>
    <cellStyle name="20% - Accent6 11 4 2" xfId="4827"/>
    <cellStyle name="20% - Accent6 11 5" xfId="4828"/>
    <cellStyle name="20% - Accent6 11 5 2" xfId="4829"/>
    <cellStyle name="20% - Accent6 11 6" xfId="4830"/>
    <cellStyle name="20% - Accent6 11 7" xfId="4831"/>
    <cellStyle name="20% - Accent6 12" xfId="4832"/>
    <cellStyle name="20% - Accent6 12 2" xfId="4833"/>
    <cellStyle name="20% - Accent6 12 2 2" xfId="4834"/>
    <cellStyle name="20% - Accent6 12 2 3" xfId="4835"/>
    <cellStyle name="20% - Accent6 12 2 4" xfId="4836"/>
    <cellStyle name="20% - Accent6 12 3" xfId="4837"/>
    <cellStyle name="20% - Accent6 12 3 2" xfId="4838"/>
    <cellStyle name="20% - Accent6 12 3 3" xfId="4839"/>
    <cellStyle name="20% - Accent6 12 4" xfId="4840"/>
    <cellStyle name="20% - Accent6 12 4 2" xfId="4841"/>
    <cellStyle name="20% - Accent6 12 5" xfId="4842"/>
    <cellStyle name="20% - Accent6 12 5 2" xfId="4843"/>
    <cellStyle name="20% - Accent6 12 6" xfId="4844"/>
    <cellStyle name="20% - Accent6 12 7" xfId="4845"/>
    <cellStyle name="20% - Accent6 13" xfId="4846"/>
    <cellStyle name="20% - Accent6 13 2" xfId="4847"/>
    <cellStyle name="20% - Accent6 13 2 2" xfId="4848"/>
    <cellStyle name="20% - Accent6 13 2 3" xfId="4849"/>
    <cellStyle name="20% - Accent6 13 3" xfId="4850"/>
    <cellStyle name="20% - Accent6 13 3 2" xfId="4851"/>
    <cellStyle name="20% - Accent6 13 4" xfId="4852"/>
    <cellStyle name="20% - Accent6 13 4 2" xfId="4853"/>
    <cellStyle name="20% - Accent6 13 5" xfId="4854"/>
    <cellStyle name="20% - Accent6 13 5 2" xfId="4855"/>
    <cellStyle name="20% - Accent6 13 6" xfId="4856"/>
    <cellStyle name="20% - Accent6 13 7" xfId="4857"/>
    <cellStyle name="20% - Accent6 14" xfId="4858"/>
    <cellStyle name="20% - Accent6 15" xfId="4859"/>
    <cellStyle name="20% - Accent6 16" xfId="4860"/>
    <cellStyle name="20% - Accent6 17" xfId="4861"/>
    <cellStyle name="20% - Accent6 2" xfId="4862"/>
    <cellStyle name="20% - Accent6 2 2" xfId="4863"/>
    <cellStyle name="20% - Accent6 2 3" xfId="4864"/>
    <cellStyle name="20% - Accent6 3" xfId="4865"/>
    <cellStyle name="20% - Accent6 3 2" xfId="4866"/>
    <cellStyle name="20% - Accent6 4" xfId="4867"/>
    <cellStyle name="20% - Accent6 4 10" xfId="4868"/>
    <cellStyle name="20% - Accent6 4 10 2" xfId="4869"/>
    <cellStyle name="20% - Accent6 4 11" xfId="4870"/>
    <cellStyle name="20% - Accent6 4 11 2" xfId="4871"/>
    <cellStyle name="20% - Accent6 4 12" xfId="4872"/>
    <cellStyle name="20% - Accent6 4 13" xfId="4873"/>
    <cellStyle name="20% - Accent6 4 2" xfId="4874"/>
    <cellStyle name="20% - Accent6 4 2 10" xfId="4875"/>
    <cellStyle name="20% - Accent6 4 2 11" xfId="4876"/>
    <cellStyle name="20% - Accent6 4 2 2" xfId="4877"/>
    <cellStyle name="20% - Accent6 4 2 2 2" xfId="4878"/>
    <cellStyle name="20% - Accent6 4 2 2 2 2" xfId="4879"/>
    <cellStyle name="20% - Accent6 4 2 2 2 2 2" xfId="4880"/>
    <cellStyle name="20% - Accent6 4 2 2 2 2 3" xfId="4881"/>
    <cellStyle name="20% - Accent6 4 2 2 2 2 4" xfId="4882"/>
    <cellStyle name="20% - Accent6 4 2 2 2 3" xfId="4883"/>
    <cellStyle name="20% - Accent6 4 2 2 2 3 2" xfId="4884"/>
    <cellStyle name="20% - Accent6 4 2 2 2 3 3" xfId="4885"/>
    <cellStyle name="20% - Accent6 4 2 2 2 4" xfId="4886"/>
    <cellStyle name="20% - Accent6 4 2 2 2 4 2" xfId="4887"/>
    <cellStyle name="20% - Accent6 4 2 2 2 5" xfId="4888"/>
    <cellStyle name="20% - Accent6 4 2 2 2 5 2" xfId="4889"/>
    <cellStyle name="20% - Accent6 4 2 2 2 6" xfId="4890"/>
    <cellStyle name="20% - Accent6 4 2 2 2 7" xfId="4891"/>
    <cellStyle name="20% - Accent6 4 2 2 3" xfId="4892"/>
    <cellStyle name="20% - Accent6 4 2 2 3 2" xfId="4893"/>
    <cellStyle name="20% - Accent6 4 2 2 3 2 2" xfId="4894"/>
    <cellStyle name="20% - Accent6 4 2 2 3 2 3" xfId="4895"/>
    <cellStyle name="20% - Accent6 4 2 2 3 2 4" xfId="4896"/>
    <cellStyle name="20% - Accent6 4 2 2 3 3" xfId="4897"/>
    <cellStyle name="20% - Accent6 4 2 2 3 3 2" xfId="4898"/>
    <cellStyle name="20% - Accent6 4 2 2 3 3 3" xfId="4899"/>
    <cellStyle name="20% - Accent6 4 2 2 3 4" xfId="4900"/>
    <cellStyle name="20% - Accent6 4 2 2 3 4 2" xfId="4901"/>
    <cellStyle name="20% - Accent6 4 2 2 3 5" xfId="4902"/>
    <cellStyle name="20% - Accent6 4 2 2 3 5 2" xfId="4903"/>
    <cellStyle name="20% - Accent6 4 2 2 3 6" xfId="4904"/>
    <cellStyle name="20% - Accent6 4 2 2 3 7" xfId="4905"/>
    <cellStyle name="20% - Accent6 4 2 2 4" xfId="4906"/>
    <cellStyle name="20% - Accent6 4 2 2 4 2" xfId="4907"/>
    <cellStyle name="20% - Accent6 4 2 2 4 3" xfId="4908"/>
    <cellStyle name="20% - Accent6 4 2 2 4 4" xfId="4909"/>
    <cellStyle name="20% - Accent6 4 2 2 5" xfId="4910"/>
    <cellStyle name="20% - Accent6 4 2 2 5 2" xfId="4911"/>
    <cellStyle name="20% - Accent6 4 2 2 5 3" xfId="4912"/>
    <cellStyle name="20% - Accent6 4 2 2 6" xfId="4913"/>
    <cellStyle name="20% - Accent6 4 2 2 6 2" xfId="4914"/>
    <cellStyle name="20% - Accent6 4 2 2 7" xfId="4915"/>
    <cellStyle name="20% - Accent6 4 2 2 7 2" xfId="4916"/>
    <cellStyle name="20% - Accent6 4 2 2 8" xfId="4917"/>
    <cellStyle name="20% - Accent6 4 2 2 9" xfId="4918"/>
    <cellStyle name="20% - Accent6 4 2 3" xfId="4919"/>
    <cellStyle name="20% - Accent6 4 2 3 2" xfId="4920"/>
    <cellStyle name="20% - Accent6 4 2 3 2 2" xfId="4921"/>
    <cellStyle name="20% - Accent6 4 2 3 2 2 2" xfId="4922"/>
    <cellStyle name="20% - Accent6 4 2 3 2 2 3" xfId="4923"/>
    <cellStyle name="20% - Accent6 4 2 3 2 2 4" xfId="4924"/>
    <cellStyle name="20% - Accent6 4 2 3 2 3" xfId="4925"/>
    <cellStyle name="20% - Accent6 4 2 3 2 3 2" xfId="4926"/>
    <cellStyle name="20% - Accent6 4 2 3 2 3 3" xfId="4927"/>
    <cellStyle name="20% - Accent6 4 2 3 2 4" xfId="4928"/>
    <cellStyle name="20% - Accent6 4 2 3 2 4 2" xfId="4929"/>
    <cellStyle name="20% - Accent6 4 2 3 2 5" xfId="4930"/>
    <cellStyle name="20% - Accent6 4 2 3 2 5 2" xfId="4931"/>
    <cellStyle name="20% - Accent6 4 2 3 2 6" xfId="4932"/>
    <cellStyle name="20% - Accent6 4 2 3 2 7" xfId="4933"/>
    <cellStyle name="20% - Accent6 4 2 3 3" xfId="4934"/>
    <cellStyle name="20% - Accent6 4 2 3 3 2" xfId="4935"/>
    <cellStyle name="20% - Accent6 4 2 3 3 3" xfId="4936"/>
    <cellStyle name="20% - Accent6 4 2 3 3 4" xfId="4937"/>
    <cellStyle name="20% - Accent6 4 2 3 4" xfId="4938"/>
    <cellStyle name="20% - Accent6 4 2 3 4 2" xfId="4939"/>
    <cellStyle name="20% - Accent6 4 2 3 4 3" xfId="4940"/>
    <cellStyle name="20% - Accent6 4 2 3 5" xfId="4941"/>
    <cellStyle name="20% - Accent6 4 2 3 5 2" xfId="4942"/>
    <cellStyle name="20% - Accent6 4 2 3 6" xfId="4943"/>
    <cellStyle name="20% - Accent6 4 2 3 6 2" xfId="4944"/>
    <cellStyle name="20% - Accent6 4 2 3 7" xfId="4945"/>
    <cellStyle name="20% - Accent6 4 2 3 8" xfId="4946"/>
    <cellStyle name="20% - Accent6 4 2 4" xfId="4947"/>
    <cellStyle name="20% - Accent6 4 2 4 2" xfId="4948"/>
    <cellStyle name="20% - Accent6 4 2 4 2 2" xfId="4949"/>
    <cellStyle name="20% - Accent6 4 2 4 2 3" xfId="4950"/>
    <cellStyle name="20% - Accent6 4 2 4 2 4" xfId="4951"/>
    <cellStyle name="20% - Accent6 4 2 4 3" xfId="4952"/>
    <cellStyle name="20% - Accent6 4 2 4 3 2" xfId="4953"/>
    <cellStyle name="20% - Accent6 4 2 4 3 3" xfId="4954"/>
    <cellStyle name="20% - Accent6 4 2 4 4" xfId="4955"/>
    <cellStyle name="20% - Accent6 4 2 4 4 2" xfId="4956"/>
    <cellStyle name="20% - Accent6 4 2 4 5" xfId="4957"/>
    <cellStyle name="20% - Accent6 4 2 4 5 2" xfId="4958"/>
    <cellStyle name="20% - Accent6 4 2 4 6" xfId="4959"/>
    <cellStyle name="20% - Accent6 4 2 4 7" xfId="4960"/>
    <cellStyle name="20% - Accent6 4 2 5" xfId="4961"/>
    <cellStyle name="20% - Accent6 4 2 5 2" xfId="4962"/>
    <cellStyle name="20% - Accent6 4 2 5 2 2" xfId="4963"/>
    <cellStyle name="20% - Accent6 4 2 5 2 3" xfId="4964"/>
    <cellStyle name="20% - Accent6 4 2 5 2 4" xfId="4965"/>
    <cellStyle name="20% - Accent6 4 2 5 3" xfId="4966"/>
    <cellStyle name="20% - Accent6 4 2 5 3 2" xfId="4967"/>
    <cellStyle name="20% - Accent6 4 2 5 3 3" xfId="4968"/>
    <cellStyle name="20% - Accent6 4 2 5 4" xfId="4969"/>
    <cellStyle name="20% - Accent6 4 2 5 4 2" xfId="4970"/>
    <cellStyle name="20% - Accent6 4 2 5 5" xfId="4971"/>
    <cellStyle name="20% - Accent6 4 2 5 5 2" xfId="4972"/>
    <cellStyle name="20% - Accent6 4 2 5 6" xfId="4973"/>
    <cellStyle name="20% - Accent6 4 2 5 7" xfId="4974"/>
    <cellStyle name="20% - Accent6 4 2 6" xfId="4975"/>
    <cellStyle name="20% - Accent6 4 2 6 2" xfId="4976"/>
    <cellStyle name="20% - Accent6 4 2 6 2 2" xfId="4977"/>
    <cellStyle name="20% - Accent6 4 2 6 3" xfId="4978"/>
    <cellStyle name="20% - Accent6 4 2 6 4" xfId="4979"/>
    <cellStyle name="20% - Accent6 4 2 7" xfId="4980"/>
    <cellStyle name="20% - Accent6 4 2 7 2" xfId="4981"/>
    <cellStyle name="20% - Accent6 4 2 7 3" xfId="4982"/>
    <cellStyle name="20% - Accent6 4 2 8" xfId="4983"/>
    <cellStyle name="20% - Accent6 4 2 8 2" xfId="4984"/>
    <cellStyle name="20% - Accent6 4 2 9" xfId="4985"/>
    <cellStyle name="20% - Accent6 4 2 9 2" xfId="4986"/>
    <cellStyle name="20% - Accent6 4 3" xfId="4987"/>
    <cellStyle name="20% - Accent6 4 3 10" xfId="4988"/>
    <cellStyle name="20% - Accent6 4 3 11" xfId="4989"/>
    <cellStyle name="20% - Accent6 4 3 2" xfId="4990"/>
    <cellStyle name="20% - Accent6 4 3 2 2" xfId="4991"/>
    <cellStyle name="20% - Accent6 4 3 2 2 2" xfId="4992"/>
    <cellStyle name="20% - Accent6 4 3 2 2 2 2" xfId="4993"/>
    <cellStyle name="20% - Accent6 4 3 2 2 2 3" xfId="4994"/>
    <cellStyle name="20% - Accent6 4 3 2 2 2 4" xfId="4995"/>
    <cellStyle name="20% - Accent6 4 3 2 2 3" xfId="4996"/>
    <cellStyle name="20% - Accent6 4 3 2 2 3 2" xfId="4997"/>
    <cellStyle name="20% - Accent6 4 3 2 2 3 3" xfId="4998"/>
    <cellStyle name="20% - Accent6 4 3 2 2 4" xfId="4999"/>
    <cellStyle name="20% - Accent6 4 3 2 2 4 2" xfId="5000"/>
    <cellStyle name="20% - Accent6 4 3 2 2 5" xfId="5001"/>
    <cellStyle name="20% - Accent6 4 3 2 2 5 2" xfId="5002"/>
    <cellStyle name="20% - Accent6 4 3 2 2 6" xfId="5003"/>
    <cellStyle name="20% - Accent6 4 3 2 2 7" xfId="5004"/>
    <cellStyle name="20% - Accent6 4 3 2 3" xfId="5005"/>
    <cellStyle name="20% - Accent6 4 3 2 3 2" xfId="5006"/>
    <cellStyle name="20% - Accent6 4 3 2 3 2 2" xfId="5007"/>
    <cellStyle name="20% - Accent6 4 3 2 3 2 3" xfId="5008"/>
    <cellStyle name="20% - Accent6 4 3 2 3 2 4" xfId="5009"/>
    <cellStyle name="20% - Accent6 4 3 2 3 3" xfId="5010"/>
    <cellStyle name="20% - Accent6 4 3 2 3 3 2" xfId="5011"/>
    <cellStyle name="20% - Accent6 4 3 2 3 3 3" xfId="5012"/>
    <cellStyle name="20% - Accent6 4 3 2 3 4" xfId="5013"/>
    <cellStyle name="20% - Accent6 4 3 2 3 4 2" xfId="5014"/>
    <cellStyle name="20% - Accent6 4 3 2 3 5" xfId="5015"/>
    <cellStyle name="20% - Accent6 4 3 2 3 5 2" xfId="5016"/>
    <cellStyle name="20% - Accent6 4 3 2 3 6" xfId="5017"/>
    <cellStyle name="20% - Accent6 4 3 2 3 7" xfId="5018"/>
    <cellStyle name="20% - Accent6 4 3 2 4" xfId="5019"/>
    <cellStyle name="20% - Accent6 4 3 2 4 2" xfId="5020"/>
    <cellStyle name="20% - Accent6 4 3 2 4 3" xfId="5021"/>
    <cellStyle name="20% - Accent6 4 3 2 4 4" xfId="5022"/>
    <cellStyle name="20% - Accent6 4 3 2 5" xfId="5023"/>
    <cellStyle name="20% - Accent6 4 3 2 5 2" xfId="5024"/>
    <cellStyle name="20% - Accent6 4 3 2 5 3" xfId="5025"/>
    <cellStyle name="20% - Accent6 4 3 2 6" xfId="5026"/>
    <cellStyle name="20% - Accent6 4 3 2 6 2" xfId="5027"/>
    <cellStyle name="20% - Accent6 4 3 2 7" xfId="5028"/>
    <cellStyle name="20% - Accent6 4 3 2 7 2" xfId="5029"/>
    <cellStyle name="20% - Accent6 4 3 2 8" xfId="5030"/>
    <cellStyle name="20% - Accent6 4 3 2 9" xfId="5031"/>
    <cellStyle name="20% - Accent6 4 3 3" xfId="5032"/>
    <cellStyle name="20% - Accent6 4 3 3 2" xfId="5033"/>
    <cellStyle name="20% - Accent6 4 3 3 2 2" xfId="5034"/>
    <cellStyle name="20% - Accent6 4 3 3 2 2 2" xfId="5035"/>
    <cellStyle name="20% - Accent6 4 3 3 2 2 3" xfId="5036"/>
    <cellStyle name="20% - Accent6 4 3 3 2 2 4" xfId="5037"/>
    <cellStyle name="20% - Accent6 4 3 3 2 3" xfId="5038"/>
    <cellStyle name="20% - Accent6 4 3 3 2 3 2" xfId="5039"/>
    <cellStyle name="20% - Accent6 4 3 3 2 3 3" xfId="5040"/>
    <cellStyle name="20% - Accent6 4 3 3 2 4" xfId="5041"/>
    <cellStyle name="20% - Accent6 4 3 3 2 4 2" xfId="5042"/>
    <cellStyle name="20% - Accent6 4 3 3 2 5" xfId="5043"/>
    <cellStyle name="20% - Accent6 4 3 3 2 5 2" xfId="5044"/>
    <cellStyle name="20% - Accent6 4 3 3 2 6" xfId="5045"/>
    <cellStyle name="20% - Accent6 4 3 3 2 7" xfId="5046"/>
    <cellStyle name="20% - Accent6 4 3 3 3" xfId="5047"/>
    <cellStyle name="20% - Accent6 4 3 3 3 2" xfId="5048"/>
    <cellStyle name="20% - Accent6 4 3 3 3 3" xfId="5049"/>
    <cellStyle name="20% - Accent6 4 3 3 3 4" xfId="5050"/>
    <cellStyle name="20% - Accent6 4 3 3 4" xfId="5051"/>
    <cellStyle name="20% - Accent6 4 3 3 4 2" xfId="5052"/>
    <cellStyle name="20% - Accent6 4 3 3 4 3" xfId="5053"/>
    <cellStyle name="20% - Accent6 4 3 3 5" xfId="5054"/>
    <cellStyle name="20% - Accent6 4 3 3 5 2" xfId="5055"/>
    <cellStyle name="20% - Accent6 4 3 3 6" xfId="5056"/>
    <cellStyle name="20% - Accent6 4 3 3 6 2" xfId="5057"/>
    <cellStyle name="20% - Accent6 4 3 3 7" xfId="5058"/>
    <cellStyle name="20% - Accent6 4 3 3 8" xfId="5059"/>
    <cellStyle name="20% - Accent6 4 3 4" xfId="5060"/>
    <cellStyle name="20% - Accent6 4 3 4 2" xfId="5061"/>
    <cellStyle name="20% - Accent6 4 3 4 2 2" xfId="5062"/>
    <cellStyle name="20% - Accent6 4 3 4 2 3" xfId="5063"/>
    <cellStyle name="20% - Accent6 4 3 4 2 4" xfId="5064"/>
    <cellStyle name="20% - Accent6 4 3 4 3" xfId="5065"/>
    <cellStyle name="20% - Accent6 4 3 4 3 2" xfId="5066"/>
    <cellStyle name="20% - Accent6 4 3 4 3 3" xfId="5067"/>
    <cellStyle name="20% - Accent6 4 3 4 4" xfId="5068"/>
    <cellStyle name="20% - Accent6 4 3 4 4 2" xfId="5069"/>
    <cellStyle name="20% - Accent6 4 3 4 5" xfId="5070"/>
    <cellStyle name="20% - Accent6 4 3 4 5 2" xfId="5071"/>
    <cellStyle name="20% - Accent6 4 3 4 6" xfId="5072"/>
    <cellStyle name="20% - Accent6 4 3 4 7" xfId="5073"/>
    <cellStyle name="20% - Accent6 4 3 5" xfId="5074"/>
    <cellStyle name="20% - Accent6 4 3 5 2" xfId="5075"/>
    <cellStyle name="20% - Accent6 4 3 5 2 2" xfId="5076"/>
    <cellStyle name="20% - Accent6 4 3 5 2 3" xfId="5077"/>
    <cellStyle name="20% - Accent6 4 3 5 2 4" xfId="5078"/>
    <cellStyle name="20% - Accent6 4 3 5 3" xfId="5079"/>
    <cellStyle name="20% - Accent6 4 3 5 3 2" xfId="5080"/>
    <cellStyle name="20% - Accent6 4 3 5 3 3" xfId="5081"/>
    <cellStyle name="20% - Accent6 4 3 5 4" xfId="5082"/>
    <cellStyle name="20% - Accent6 4 3 5 4 2" xfId="5083"/>
    <cellStyle name="20% - Accent6 4 3 5 5" xfId="5084"/>
    <cellStyle name="20% - Accent6 4 3 5 5 2" xfId="5085"/>
    <cellStyle name="20% - Accent6 4 3 5 6" xfId="5086"/>
    <cellStyle name="20% - Accent6 4 3 5 7" xfId="5087"/>
    <cellStyle name="20% - Accent6 4 3 6" xfId="5088"/>
    <cellStyle name="20% - Accent6 4 3 6 2" xfId="5089"/>
    <cellStyle name="20% - Accent6 4 3 6 2 2" xfId="5090"/>
    <cellStyle name="20% - Accent6 4 3 6 3" xfId="5091"/>
    <cellStyle name="20% - Accent6 4 3 6 4" xfId="5092"/>
    <cellStyle name="20% - Accent6 4 3 7" xfId="5093"/>
    <cellStyle name="20% - Accent6 4 3 7 2" xfId="5094"/>
    <cellStyle name="20% - Accent6 4 3 7 3" xfId="5095"/>
    <cellStyle name="20% - Accent6 4 3 8" xfId="5096"/>
    <cellStyle name="20% - Accent6 4 3 8 2" xfId="5097"/>
    <cellStyle name="20% - Accent6 4 3 9" xfId="5098"/>
    <cellStyle name="20% - Accent6 4 3 9 2" xfId="5099"/>
    <cellStyle name="20% - Accent6 4 4" xfId="5100"/>
    <cellStyle name="20% - Accent6 4 4 10" xfId="5101"/>
    <cellStyle name="20% - Accent6 4 4 2" xfId="5102"/>
    <cellStyle name="20% - Accent6 4 4 2 2" xfId="5103"/>
    <cellStyle name="20% - Accent6 4 4 2 2 2" xfId="5104"/>
    <cellStyle name="20% - Accent6 4 4 2 2 3" xfId="5105"/>
    <cellStyle name="20% - Accent6 4 4 2 2 4" xfId="5106"/>
    <cellStyle name="20% - Accent6 4 4 2 3" xfId="5107"/>
    <cellStyle name="20% - Accent6 4 4 2 3 2" xfId="5108"/>
    <cellStyle name="20% - Accent6 4 4 2 3 3" xfId="5109"/>
    <cellStyle name="20% - Accent6 4 4 2 4" xfId="5110"/>
    <cellStyle name="20% - Accent6 4 4 2 4 2" xfId="5111"/>
    <cellStyle name="20% - Accent6 4 4 2 5" xfId="5112"/>
    <cellStyle name="20% - Accent6 4 4 2 5 2" xfId="5113"/>
    <cellStyle name="20% - Accent6 4 4 2 6" xfId="5114"/>
    <cellStyle name="20% - Accent6 4 4 2 7" xfId="5115"/>
    <cellStyle name="20% - Accent6 4 4 3" xfId="5116"/>
    <cellStyle name="20% - Accent6 4 4 3 2" xfId="5117"/>
    <cellStyle name="20% - Accent6 4 4 3 2 2" xfId="5118"/>
    <cellStyle name="20% - Accent6 4 4 3 2 3" xfId="5119"/>
    <cellStyle name="20% - Accent6 4 4 3 2 4" xfId="5120"/>
    <cellStyle name="20% - Accent6 4 4 3 3" xfId="5121"/>
    <cellStyle name="20% - Accent6 4 4 3 3 2" xfId="5122"/>
    <cellStyle name="20% - Accent6 4 4 3 3 3" xfId="5123"/>
    <cellStyle name="20% - Accent6 4 4 3 4" xfId="5124"/>
    <cellStyle name="20% - Accent6 4 4 3 4 2" xfId="5125"/>
    <cellStyle name="20% - Accent6 4 4 3 5" xfId="5126"/>
    <cellStyle name="20% - Accent6 4 4 3 5 2" xfId="5127"/>
    <cellStyle name="20% - Accent6 4 4 3 6" xfId="5128"/>
    <cellStyle name="20% - Accent6 4 4 3 7" xfId="5129"/>
    <cellStyle name="20% - Accent6 4 4 4" xfId="5130"/>
    <cellStyle name="20% - Accent6 4 4 4 2" xfId="5131"/>
    <cellStyle name="20% - Accent6 4 4 4 2 2" xfId="5132"/>
    <cellStyle name="20% - Accent6 4 4 4 2 3" xfId="5133"/>
    <cellStyle name="20% - Accent6 4 4 4 2 4" xfId="5134"/>
    <cellStyle name="20% - Accent6 4 4 4 3" xfId="5135"/>
    <cellStyle name="20% - Accent6 4 4 4 3 2" xfId="5136"/>
    <cellStyle name="20% - Accent6 4 4 4 3 3" xfId="5137"/>
    <cellStyle name="20% - Accent6 4 4 4 4" xfId="5138"/>
    <cellStyle name="20% - Accent6 4 4 4 4 2" xfId="5139"/>
    <cellStyle name="20% - Accent6 4 4 4 5" xfId="5140"/>
    <cellStyle name="20% - Accent6 4 4 4 5 2" xfId="5141"/>
    <cellStyle name="20% - Accent6 4 4 4 6" xfId="5142"/>
    <cellStyle name="20% - Accent6 4 4 4 7" xfId="5143"/>
    <cellStyle name="20% - Accent6 4 4 5" xfId="5144"/>
    <cellStyle name="20% - Accent6 4 4 5 2" xfId="5145"/>
    <cellStyle name="20% - Accent6 4 4 5 3" xfId="5146"/>
    <cellStyle name="20% - Accent6 4 4 5 4" xfId="5147"/>
    <cellStyle name="20% - Accent6 4 4 6" xfId="5148"/>
    <cellStyle name="20% - Accent6 4 4 6 2" xfId="5149"/>
    <cellStyle name="20% - Accent6 4 4 6 3" xfId="5150"/>
    <cellStyle name="20% - Accent6 4 4 7" xfId="5151"/>
    <cellStyle name="20% - Accent6 4 4 7 2" xfId="5152"/>
    <cellStyle name="20% - Accent6 4 4 8" xfId="5153"/>
    <cellStyle name="20% - Accent6 4 4 8 2" xfId="5154"/>
    <cellStyle name="20% - Accent6 4 4 9" xfId="5155"/>
    <cellStyle name="20% - Accent6 4 5" xfId="5156"/>
    <cellStyle name="20% - Accent6 4 5 2" xfId="5157"/>
    <cellStyle name="20% - Accent6 4 5 2 2" xfId="5158"/>
    <cellStyle name="20% - Accent6 4 5 2 3" xfId="5159"/>
    <cellStyle name="20% - Accent6 4 5 2 4" xfId="5160"/>
    <cellStyle name="20% - Accent6 4 5 3" xfId="5161"/>
    <cellStyle name="20% - Accent6 4 5 3 2" xfId="5162"/>
    <cellStyle name="20% - Accent6 4 5 3 3" xfId="5163"/>
    <cellStyle name="20% - Accent6 4 5 4" xfId="5164"/>
    <cellStyle name="20% - Accent6 4 5 4 2" xfId="5165"/>
    <cellStyle name="20% - Accent6 4 5 5" xfId="5166"/>
    <cellStyle name="20% - Accent6 4 5 5 2" xfId="5167"/>
    <cellStyle name="20% - Accent6 4 5 6" xfId="5168"/>
    <cellStyle name="20% - Accent6 4 5 7" xfId="5169"/>
    <cellStyle name="20% - Accent6 4 6" xfId="5170"/>
    <cellStyle name="20% - Accent6 4 6 2" xfId="5171"/>
    <cellStyle name="20% - Accent6 4 6 2 2" xfId="5172"/>
    <cellStyle name="20% - Accent6 4 6 2 3" xfId="5173"/>
    <cellStyle name="20% - Accent6 4 6 2 4" xfId="5174"/>
    <cellStyle name="20% - Accent6 4 6 3" xfId="5175"/>
    <cellStyle name="20% - Accent6 4 6 3 2" xfId="5176"/>
    <cellStyle name="20% - Accent6 4 6 3 3" xfId="5177"/>
    <cellStyle name="20% - Accent6 4 6 4" xfId="5178"/>
    <cellStyle name="20% - Accent6 4 6 4 2" xfId="5179"/>
    <cellStyle name="20% - Accent6 4 6 5" xfId="5180"/>
    <cellStyle name="20% - Accent6 4 6 5 2" xfId="5181"/>
    <cellStyle name="20% - Accent6 4 6 6" xfId="5182"/>
    <cellStyle name="20% - Accent6 4 6 7" xfId="5183"/>
    <cellStyle name="20% - Accent6 4 7" xfId="5184"/>
    <cellStyle name="20% - Accent6 4 7 2" xfId="5185"/>
    <cellStyle name="20% - Accent6 4 7 2 2" xfId="5186"/>
    <cellStyle name="20% - Accent6 4 7 2 3" xfId="5187"/>
    <cellStyle name="20% - Accent6 4 7 2 4" xfId="5188"/>
    <cellStyle name="20% - Accent6 4 7 3" xfId="5189"/>
    <cellStyle name="20% - Accent6 4 7 3 2" xfId="5190"/>
    <cellStyle name="20% - Accent6 4 7 3 3" xfId="5191"/>
    <cellStyle name="20% - Accent6 4 7 4" xfId="5192"/>
    <cellStyle name="20% - Accent6 4 7 4 2" xfId="5193"/>
    <cellStyle name="20% - Accent6 4 7 5" xfId="5194"/>
    <cellStyle name="20% - Accent6 4 7 5 2" xfId="5195"/>
    <cellStyle name="20% - Accent6 4 7 6" xfId="5196"/>
    <cellStyle name="20% - Accent6 4 7 7" xfId="5197"/>
    <cellStyle name="20% - Accent6 4 8" xfId="5198"/>
    <cellStyle name="20% - Accent6 4 8 2" xfId="5199"/>
    <cellStyle name="20% - Accent6 4 8 2 2" xfId="5200"/>
    <cellStyle name="20% - Accent6 4 8 3" xfId="5201"/>
    <cellStyle name="20% - Accent6 4 8 4" xfId="5202"/>
    <cellStyle name="20% - Accent6 4 9" xfId="5203"/>
    <cellStyle name="20% - Accent6 4 9 2" xfId="5204"/>
    <cellStyle name="20% - Accent6 4 9 3" xfId="5205"/>
    <cellStyle name="20% - Accent6 5" xfId="5206"/>
    <cellStyle name="20% - Accent6 6" xfId="5207"/>
    <cellStyle name="20% - Accent6 6 10" xfId="5208"/>
    <cellStyle name="20% - Accent6 6 10 2" xfId="5209"/>
    <cellStyle name="20% - Accent6 6 11" xfId="5210"/>
    <cellStyle name="20% - Accent6 6 12" xfId="5211"/>
    <cellStyle name="20% - Accent6 6 2" xfId="5212"/>
    <cellStyle name="20% - Accent6 6 2 10" xfId="5213"/>
    <cellStyle name="20% - Accent6 6 2 2" xfId="5214"/>
    <cellStyle name="20% - Accent6 6 2 2 2" xfId="5215"/>
    <cellStyle name="20% - Accent6 6 2 2 2 2" xfId="5216"/>
    <cellStyle name="20% - Accent6 6 2 2 2 2 2" xfId="5217"/>
    <cellStyle name="20% - Accent6 6 2 2 2 2 3" xfId="5218"/>
    <cellStyle name="20% - Accent6 6 2 2 2 2 4" xfId="5219"/>
    <cellStyle name="20% - Accent6 6 2 2 2 3" xfId="5220"/>
    <cellStyle name="20% - Accent6 6 2 2 2 3 2" xfId="5221"/>
    <cellStyle name="20% - Accent6 6 2 2 2 3 3" xfId="5222"/>
    <cellStyle name="20% - Accent6 6 2 2 2 4" xfId="5223"/>
    <cellStyle name="20% - Accent6 6 2 2 2 4 2" xfId="5224"/>
    <cellStyle name="20% - Accent6 6 2 2 2 5" xfId="5225"/>
    <cellStyle name="20% - Accent6 6 2 2 2 5 2" xfId="5226"/>
    <cellStyle name="20% - Accent6 6 2 2 2 6" xfId="5227"/>
    <cellStyle name="20% - Accent6 6 2 2 2 7" xfId="5228"/>
    <cellStyle name="20% - Accent6 6 2 2 3" xfId="5229"/>
    <cellStyle name="20% - Accent6 6 2 2 3 2" xfId="5230"/>
    <cellStyle name="20% - Accent6 6 2 2 3 3" xfId="5231"/>
    <cellStyle name="20% - Accent6 6 2 2 3 4" xfId="5232"/>
    <cellStyle name="20% - Accent6 6 2 2 4" xfId="5233"/>
    <cellStyle name="20% - Accent6 6 2 2 4 2" xfId="5234"/>
    <cellStyle name="20% - Accent6 6 2 2 4 3" xfId="5235"/>
    <cellStyle name="20% - Accent6 6 2 2 5" xfId="5236"/>
    <cellStyle name="20% - Accent6 6 2 2 5 2" xfId="5237"/>
    <cellStyle name="20% - Accent6 6 2 2 6" xfId="5238"/>
    <cellStyle name="20% - Accent6 6 2 2 6 2" xfId="5239"/>
    <cellStyle name="20% - Accent6 6 2 2 7" xfId="5240"/>
    <cellStyle name="20% - Accent6 6 2 2 8" xfId="5241"/>
    <cellStyle name="20% - Accent6 6 2 3" xfId="5242"/>
    <cellStyle name="20% - Accent6 6 2 3 2" xfId="5243"/>
    <cellStyle name="20% - Accent6 6 2 3 2 2" xfId="5244"/>
    <cellStyle name="20% - Accent6 6 2 3 2 3" xfId="5245"/>
    <cellStyle name="20% - Accent6 6 2 3 2 4" xfId="5246"/>
    <cellStyle name="20% - Accent6 6 2 3 3" xfId="5247"/>
    <cellStyle name="20% - Accent6 6 2 3 3 2" xfId="5248"/>
    <cellStyle name="20% - Accent6 6 2 3 3 3" xfId="5249"/>
    <cellStyle name="20% - Accent6 6 2 3 4" xfId="5250"/>
    <cellStyle name="20% - Accent6 6 2 3 4 2" xfId="5251"/>
    <cellStyle name="20% - Accent6 6 2 3 5" xfId="5252"/>
    <cellStyle name="20% - Accent6 6 2 3 5 2" xfId="5253"/>
    <cellStyle name="20% - Accent6 6 2 3 6" xfId="5254"/>
    <cellStyle name="20% - Accent6 6 2 3 7" xfId="5255"/>
    <cellStyle name="20% - Accent6 6 2 4" xfId="5256"/>
    <cellStyle name="20% - Accent6 6 2 4 2" xfId="5257"/>
    <cellStyle name="20% - Accent6 6 2 4 2 2" xfId="5258"/>
    <cellStyle name="20% - Accent6 6 2 4 2 3" xfId="5259"/>
    <cellStyle name="20% - Accent6 6 2 4 2 4" xfId="5260"/>
    <cellStyle name="20% - Accent6 6 2 4 3" xfId="5261"/>
    <cellStyle name="20% - Accent6 6 2 4 3 2" xfId="5262"/>
    <cellStyle name="20% - Accent6 6 2 4 3 3" xfId="5263"/>
    <cellStyle name="20% - Accent6 6 2 4 4" xfId="5264"/>
    <cellStyle name="20% - Accent6 6 2 4 4 2" xfId="5265"/>
    <cellStyle name="20% - Accent6 6 2 4 5" xfId="5266"/>
    <cellStyle name="20% - Accent6 6 2 4 5 2" xfId="5267"/>
    <cellStyle name="20% - Accent6 6 2 4 6" xfId="5268"/>
    <cellStyle name="20% - Accent6 6 2 4 7" xfId="5269"/>
    <cellStyle name="20% - Accent6 6 2 5" xfId="5270"/>
    <cellStyle name="20% - Accent6 6 2 5 2" xfId="5271"/>
    <cellStyle name="20% - Accent6 6 2 5 2 2" xfId="5272"/>
    <cellStyle name="20% - Accent6 6 2 5 3" xfId="5273"/>
    <cellStyle name="20% - Accent6 6 2 5 4" xfId="5274"/>
    <cellStyle name="20% - Accent6 6 2 6" xfId="5275"/>
    <cellStyle name="20% - Accent6 6 2 6 2" xfId="5276"/>
    <cellStyle name="20% - Accent6 6 2 6 3" xfId="5277"/>
    <cellStyle name="20% - Accent6 6 2 7" xfId="5278"/>
    <cellStyle name="20% - Accent6 6 2 7 2" xfId="5279"/>
    <cellStyle name="20% - Accent6 6 2 8" xfId="5280"/>
    <cellStyle name="20% - Accent6 6 2 8 2" xfId="5281"/>
    <cellStyle name="20% - Accent6 6 2 9" xfId="5282"/>
    <cellStyle name="20% - Accent6 6 3" xfId="5283"/>
    <cellStyle name="20% - Accent6 6 3 2" xfId="5284"/>
    <cellStyle name="20% - Accent6 6 3 2 2" xfId="5285"/>
    <cellStyle name="20% - Accent6 6 3 2 2 2" xfId="5286"/>
    <cellStyle name="20% - Accent6 6 3 2 2 3" xfId="5287"/>
    <cellStyle name="20% - Accent6 6 3 2 2 4" xfId="5288"/>
    <cellStyle name="20% - Accent6 6 3 2 3" xfId="5289"/>
    <cellStyle name="20% - Accent6 6 3 2 3 2" xfId="5290"/>
    <cellStyle name="20% - Accent6 6 3 2 3 3" xfId="5291"/>
    <cellStyle name="20% - Accent6 6 3 2 4" xfId="5292"/>
    <cellStyle name="20% - Accent6 6 3 2 4 2" xfId="5293"/>
    <cellStyle name="20% - Accent6 6 3 2 5" xfId="5294"/>
    <cellStyle name="20% - Accent6 6 3 2 5 2" xfId="5295"/>
    <cellStyle name="20% - Accent6 6 3 2 6" xfId="5296"/>
    <cellStyle name="20% - Accent6 6 3 2 7" xfId="5297"/>
    <cellStyle name="20% - Accent6 6 3 3" xfId="5298"/>
    <cellStyle name="20% - Accent6 6 3 3 2" xfId="5299"/>
    <cellStyle name="20% - Accent6 6 3 3 2 2" xfId="5300"/>
    <cellStyle name="20% - Accent6 6 3 3 2 3" xfId="5301"/>
    <cellStyle name="20% - Accent6 6 3 3 2 4" xfId="5302"/>
    <cellStyle name="20% - Accent6 6 3 3 3" xfId="5303"/>
    <cellStyle name="20% - Accent6 6 3 3 3 2" xfId="5304"/>
    <cellStyle name="20% - Accent6 6 3 3 3 3" xfId="5305"/>
    <cellStyle name="20% - Accent6 6 3 3 4" xfId="5306"/>
    <cellStyle name="20% - Accent6 6 3 3 4 2" xfId="5307"/>
    <cellStyle name="20% - Accent6 6 3 3 5" xfId="5308"/>
    <cellStyle name="20% - Accent6 6 3 3 5 2" xfId="5309"/>
    <cellStyle name="20% - Accent6 6 3 3 6" xfId="5310"/>
    <cellStyle name="20% - Accent6 6 3 3 7" xfId="5311"/>
    <cellStyle name="20% - Accent6 6 3 4" xfId="5312"/>
    <cellStyle name="20% - Accent6 6 3 4 2" xfId="5313"/>
    <cellStyle name="20% - Accent6 6 3 4 3" xfId="5314"/>
    <cellStyle name="20% - Accent6 6 3 4 4" xfId="5315"/>
    <cellStyle name="20% - Accent6 6 3 5" xfId="5316"/>
    <cellStyle name="20% - Accent6 6 3 5 2" xfId="5317"/>
    <cellStyle name="20% - Accent6 6 3 5 3" xfId="5318"/>
    <cellStyle name="20% - Accent6 6 3 6" xfId="5319"/>
    <cellStyle name="20% - Accent6 6 3 6 2" xfId="5320"/>
    <cellStyle name="20% - Accent6 6 3 7" xfId="5321"/>
    <cellStyle name="20% - Accent6 6 3 7 2" xfId="5322"/>
    <cellStyle name="20% - Accent6 6 3 8" xfId="5323"/>
    <cellStyle name="20% - Accent6 6 3 9" xfId="5324"/>
    <cellStyle name="20% - Accent6 6 4" xfId="5325"/>
    <cellStyle name="20% - Accent6 6 4 2" xfId="5326"/>
    <cellStyle name="20% - Accent6 6 4 2 2" xfId="5327"/>
    <cellStyle name="20% - Accent6 6 4 2 3" xfId="5328"/>
    <cellStyle name="20% - Accent6 6 4 2 4" xfId="5329"/>
    <cellStyle name="20% - Accent6 6 4 3" xfId="5330"/>
    <cellStyle name="20% - Accent6 6 4 3 2" xfId="5331"/>
    <cellStyle name="20% - Accent6 6 4 3 3" xfId="5332"/>
    <cellStyle name="20% - Accent6 6 4 4" xfId="5333"/>
    <cellStyle name="20% - Accent6 6 4 4 2" xfId="5334"/>
    <cellStyle name="20% - Accent6 6 4 5" xfId="5335"/>
    <cellStyle name="20% - Accent6 6 4 5 2" xfId="5336"/>
    <cellStyle name="20% - Accent6 6 4 6" xfId="5337"/>
    <cellStyle name="20% - Accent6 6 4 7" xfId="5338"/>
    <cellStyle name="20% - Accent6 6 5" xfId="5339"/>
    <cellStyle name="20% - Accent6 6 5 2" xfId="5340"/>
    <cellStyle name="20% - Accent6 6 5 2 2" xfId="5341"/>
    <cellStyle name="20% - Accent6 6 5 2 3" xfId="5342"/>
    <cellStyle name="20% - Accent6 6 5 2 4" xfId="5343"/>
    <cellStyle name="20% - Accent6 6 5 3" xfId="5344"/>
    <cellStyle name="20% - Accent6 6 5 3 2" xfId="5345"/>
    <cellStyle name="20% - Accent6 6 5 3 3" xfId="5346"/>
    <cellStyle name="20% - Accent6 6 5 4" xfId="5347"/>
    <cellStyle name="20% - Accent6 6 5 4 2" xfId="5348"/>
    <cellStyle name="20% - Accent6 6 5 5" xfId="5349"/>
    <cellStyle name="20% - Accent6 6 5 5 2" xfId="5350"/>
    <cellStyle name="20% - Accent6 6 5 6" xfId="5351"/>
    <cellStyle name="20% - Accent6 6 5 7" xfId="5352"/>
    <cellStyle name="20% - Accent6 6 6" xfId="5353"/>
    <cellStyle name="20% - Accent6 6 6 2" xfId="5354"/>
    <cellStyle name="20% - Accent6 6 6 2 2" xfId="5355"/>
    <cellStyle name="20% - Accent6 6 6 2 3" xfId="5356"/>
    <cellStyle name="20% - Accent6 6 6 2 4" xfId="5357"/>
    <cellStyle name="20% - Accent6 6 6 3" xfId="5358"/>
    <cellStyle name="20% - Accent6 6 6 3 2" xfId="5359"/>
    <cellStyle name="20% - Accent6 6 6 3 3" xfId="5360"/>
    <cellStyle name="20% - Accent6 6 6 4" xfId="5361"/>
    <cellStyle name="20% - Accent6 6 6 4 2" xfId="5362"/>
    <cellStyle name="20% - Accent6 6 6 5" xfId="5363"/>
    <cellStyle name="20% - Accent6 6 6 5 2" xfId="5364"/>
    <cellStyle name="20% - Accent6 6 6 6" xfId="5365"/>
    <cellStyle name="20% - Accent6 6 6 7" xfId="5366"/>
    <cellStyle name="20% - Accent6 6 7" xfId="5367"/>
    <cellStyle name="20% - Accent6 6 7 2" xfId="5368"/>
    <cellStyle name="20% - Accent6 6 7 2 2" xfId="5369"/>
    <cellStyle name="20% - Accent6 6 7 3" xfId="5370"/>
    <cellStyle name="20% - Accent6 6 7 4" xfId="5371"/>
    <cellStyle name="20% - Accent6 6 8" xfId="5372"/>
    <cellStyle name="20% - Accent6 6 8 2" xfId="5373"/>
    <cellStyle name="20% - Accent6 6 8 3" xfId="5374"/>
    <cellStyle name="20% - Accent6 6 9" xfId="5375"/>
    <cellStyle name="20% - Accent6 6 9 2" xfId="5376"/>
    <cellStyle name="20% - Accent6 7" xfId="5377"/>
    <cellStyle name="20% - Accent6 7 10" xfId="5378"/>
    <cellStyle name="20% - Accent6 7 11" xfId="5379"/>
    <cellStyle name="20% - Accent6 7 2" xfId="5380"/>
    <cellStyle name="20% - Accent6 7 2 2" xfId="5381"/>
    <cellStyle name="20% - Accent6 7 2 2 2" xfId="5382"/>
    <cellStyle name="20% - Accent6 7 2 2 2 2" xfId="5383"/>
    <cellStyle name="20% - Accent6 7 2 2 2 3" xfId="5384"/>
    <cellStyle name="20% - Accent6 7 2 2 2 4" xfId="5385"/>
    <cellStyle name="20% - Accent6 7 2 2 3" xfId="5386"/>
    <cellStyle name="20% - Accent6 7 2 2 3 2" xfId="5387"/>
    <cellStyle name="20% - Accent6 7 2 2 3 3" xfId="5388"/>
    <cellStyle name="20% - Accent6 7 2 2 4" xfId="5389"/>
    <cellStyle name="20% - Accent6 7 2 2 4 2" xfId="5390"/>
    <cellStyle name="20% - Accent6 7 2 2 5" xfId="5391"/>
    <cellStyle name="20% - Accent6 7 2 2 5 2" xfId="5392"/>
    <cellStyle name="20% - Accent6 7 2 2 6" xfId="5393"/>
    <cellStyle name="20% - Accent6 7 2 2 7" xfId="5394"/>
    <cellStyle name="20% - Accent6 7 2 3" xfId="5395"/>
    <cellStyle name="20% - Accent6 7 2 3 2" xfId="5396"/>
    <cellStyle name="20% - Accent6 7 2 3 2 2" xfId="5397"/>
    <cellStyle name="20% - Accent6 7 2 3 2 3" xfId="5398"/>
    <cellStyle name="20% - Accent6 7 2 3 2 4" xfId="5399"/>
    <cellStyle name="20% - Accent6 7 2 3 3" xfId="5400"/>
    <cellStyle name="20% - Accent6 7 2 3 3 2" xfId="5401"/>
    <cellStyle name="20% - Accent6 7 2 3 3 3" xfId="5402"/>
    <cellStyle name="20% - Accent6 7 2 3 4" xfId="5403"/>
    <cellStyle name="20% - Accent6 7 2 3 4 2" xfId="5404"/>
    <cellStyle name="20% - Accent6 7 2 3 5" xfId="5405"/>
    <cellStyle name="20% - Accent6 7 2 3 5 2" xfId="5406"/>
    <cellStyle name="20% - Accent6 7 2 3 6" xfId="5407"/>
    <cellStyle name="20% - Accent6 7 2 3 7" xfId="5408"/>
    <cellStyle name="20% - Accent6 7 2 4" xfId="5409"/>
    <cellStyle name="20% - Accent6 7 2 4 2" xfId="5410"/>
    <cellStyle name="20% - Accent6 7 2 4 3" xfId="5411"/>
    <cellStyle name="20% - Accent6 7 2 4 4" xfId="5412"/>
    <cellStyle name="20% - Accent6 7 2 5" xfId="5413"/>
    <cellStyle name="20% - Accent6 7 2 5 2" xfId="5414"/>
    <cellStyle name="20% - Accent6 7 2 5 3" xfId="5415"/>
    <cellStyle name="20% - Accent6 7 2 6" xfId="5416"/>
    <cellStyle name="20% - Accent6 7 2 6 2" xfId="5417"/>
    <cellStyle name="20% - Accent6 7 2 7" xfId="5418"/>
    <cellStyle name="20% - Accent6 7 2 7 2" xfId="5419"/>
    <cellStyle name="20% - Accent6 7 2 8" xfId="5420"/>
    <cellStyle name="20% - Accent6 7 2 9" xfId="5421"/>
    <cellStyle name="20% - Accent6 7 3" xfId="5422"/>
    <cellStyle name="20% - Accent6 7 3 2" xfId="5423"/>
    <cellStyle name="20% - Accent6 7 3 2 2" xfId="5424"/>
    <cellStyle name="20% - Accent6 7 3 2 2 2" xfId="5425"/>
    <cellStyle name="20% - Accent6 7 3 2 2 3" xfId="5426"/>
    <cellStyle name="20% - Accent6 7 3 2 2 4" xfId="5427"/>
    <cellStyle name="20% - Accent6 7 3 2 3" xfId="5428"/>
    <cellStyle name="20% - Accent6 7 3 2 3 2" xfId="5429"/>
    <cellStyle name="20% - Accent6 7 3 2 3 3" xfId="5430"/>
    <cellStyle name="20% - Accent6 7 3 2 4" xfId="5431"/>
    <cellStyle name="20% - Accent6 7 3 2 4 2" xfId="5432"/>
    <cellStyle name="20% - Accent6 7 3 2 5" xfId="5433"/>
    <cellStyle name="20% - Accent6 7 3 2 5 2" xfId="5434"/>
    <cellStyle name="20% - Accent6 7 3 2 6" xfId="5435"/>
    <cellStyle name="20% - Accent6 7 3 2 7" xfId="5436"/>
    <cellStyle name="20% - Accent6 7 3 3" xfId="5437"/>
    <cellStyle name="20% - Accent6 7 3 3 2" xfId="5438"/>
    <cellStyle name="20% - Accent6 7 3 3 3" xfId="5439"/>
    <cellStyle name="20% - Accent6 7 3 3 4" xfId="5440"/>
    <cellStyle name="20% - Accent6 7 3 4" xfId="5441"/>
    <cellStyle name="20% - Accent6 7 3 4 2" xfId="5442"/>
    <cellStyle name="20% - Accent6 7 3 4 3" xfId="5443"/>
    <cellStyle name="20% - Accent6 7 3 5" xfId="5444"/>
    <cellStyle name="20% - Accent6 7 3 5 2" xfId="5445"/>
    <cellStyle name="20% - Accent6 7 3 6" xfId="5446"/>
    <cellStyle name="20% - Accent6 7 3 6 2" xfId="5447"/>
    <cellStyle name="20% - Accent6 7 3 7" xfId="5448"/>
    <cellStyle name="20% - Accent6 7 3 8" xfId="5449"/>
    <cellStyle name="20% - Accent6 7 4" xfId="5450"/>
    <cellStyle name="20% - Accent6 7 4 2" xfId="5451"/>
    <cellStyle name="20% - Accent6 7 4 2 2" xfId="5452"/>
    <cellStyle name="20% - Accent6 7 4 2 3" xfId="5453"/>
    <cellStyle name="20% - Accent6 7 4 2 4" xfId="5454"/>
    <cellStyle name="20% - Accent6 7 4 3" xfId="5455"/>
    <cellStyle name="20% - Accent6 7 4 3 2" xfId="5456"/>
    <cellStyle name="20% - Accent6 7 4 3 3" xfId="5457"/>
    <cellStyle name="20% - Accent6 7 4 4" xfId="5458"/>
    <cellStyle name="20% - Accent6 7 4 4 2" xfId="5459"/>
    <cellStyle name="20% - Accent6 7 4 5" xfId="5460"/>
    <cellStyle name="20% - Accent6 7 4 5 2" xfId="5461"/>
    <cellStyle name="20% - Accent6 7 4 6" xfId="5462"/>
    <cellStyle name="20% - Accent6 7 4 7" xfId="5463"/>
    <cellStyle name="20% - Accent6 7 5" xfId="5464"/>
    <cellStyle name="20% - Accent6 7 5 2" xfId="5465"/>
    <cellStyle name="20% - Accent6 7 5 2 2" xfId="5466"/>
    <cellStyle name="20% - Accent6 7 5 2 3" xfId="5467"/>
    <cellStyle name="20% - Accent6 7 5 2 4" xfId="5468"/>
    <cellStyle name="20% - Accent6 7 5 3" xfId="5469"/>
    <cellStyle name="20% - Accent6 7 5 3 2" xfId="5470"/>
    <cellStyle name="20% - Accent6 7 5 3 3" xfId="5471"/>
    <cellStyle name="20% - Accent6 7 5 4" xfId="5472"/>
    <cellStyle name="20% - Accent6 7 5 4 2" xfId="5473"/>
    <cellStyle name="20% - Accent6 7 5 5" xfId="5474"/>
    <cellStyle name="20% - Accent6 7 5 5 2" xfId="5475"/>
    <cellStyle name="20% - Accent6 7 5 6" xfId="5476"/>
    <cellStyle name="20% - Accent6 7 5 7" xfId="5477"/>
    <cellStyle name="20% - Accent6 7 6" xfId="5478"/>
    <cellStyle name="20% - Accent6 7 6 2" xfId="5479"/>
    <cellStyle name="20% - Accent6 7 6 2 2" xfId="5480"/>
    <cellStyle name="20% - Accent6 7 6 3" xfId="5481"/>
    <cellStyle name="20% - Accent6 7 6 4" xfId="5482"/>
    <cellStyle name="20% - Accent6 7 7" xfId="5483"/>
    <cellStyle name="20% - Accent6 7 7 2" xfId="5484"/>
    <cellStyle name="20% - Accent6 7 7 3" xfId="5485"/>
    <cellStyle name="20% - Accent6 7 8" xfId="5486"/>
    <cellStyle name="20% - Accent6 7 8 2" xfId="5487"/>
    <cellStyle name="20% - Accent6 7 9" xfId="5488"/>
    <cellStyle name="20% - Accent6 7 9 2" xfId="5489"/>
    <cellStyle name="20% - Accent6 8" xfId="5490"/>
    <cellStyle name="20% - Accent6 8 10" xfId="5491"/>
    <cellStyle name="20% - Accent6 8 2" xfId="5492"/>
    <cellStyle name="20% - Accent6 8 3" xfId="5493"/>
    <cellStyle name="20% - Accent6 8 3 2" xfId="5494"/>
    <cellStyle name="20% - Accent6 8 3 2 2" xfId="5495"/>
    <cellStyle name="20% - Accent6 8 3 2 2 2" xfId="5496"/>
    <cellStyle name="20% - Accent6 8 3 2 2 3" xfId="5497"/>
    <cellStyle name="20% - Accent6 8 3 2 2 4" xfId="5498"/>
    <cellStyle name="20% - Accent6 8 3 2 3" xfId="5499"/>
    <cellStyle name="20% - Accent6 8 3 2 3 2" xfId="5500"/>
    <cellStyle name="20% - Accent6 8 3 2 3 3" xfId="5501"/>
    <cellStyle name="20% - Accent6 8 3 2 4" xfId="5502"/>
    <cellStyle name="20% - Accent6 8 3 2 4 2" xfId="5503"/>
    <cellStyle name="20% - Accent6 8 3 2 5" xfId="5504"/>
    <cellStyle name="20% - Accent6 8 3 2 5 2" xfId="5505"/>
    <cellStyle name="20% - Accent6 8 3 2 6" xfId="5506"/>
    <cellStyle name="20% - Accent6 8 3 2 7" xfId="5507"/>
    <cellStyle name="20% - Accent6 8 3 3" xfId="5508"/>
    <cellStyle name="20% - Accent6 8 3 3 2" xfId="5509"/>
    <cellStyle name="20% - Accent6 8 3 3 3" xfId="5510"/>
    <cellStyle name="20% - Accent6 8 3 3 4" xfId="5511"/>
    <cellStyle name="20% - Accent6 8 3 4" xfId="5512"/>
    <cellStyle name="20% - Accent6 8 3 4 2" xfId="5513"/>
    <cellStyle name="20% - Accent6 8 3 4 3" xfId="5514"/>
    <cellStyle name="20% - Accent6 8 3 5" xfId="5515"/>
    <cellStyle name="20% - Accent6 8 3 5 2" xfId="5516"/>
    <cellStyle name="20% - Accent6 8 3 6" xfId="5517"/>
    <cellStyle name="20% - Accent6 8 3 6 2" xfId="5518"/>
    <cellStyle name="20% - Accent6 8 3 7" xfId="5519"/>
    <cellStyle name="20% - Accent6 8 3 8" xfId="5520"/>
    <cellStyle name="20% - Accent6 8 4" xfId="5521"/>
    <cellStyle name="20% - Accent6 8 4 2" xfId="5522"/>
    <cellStyle name="20% - Accent6 8 4 2 2" xfId="5523"/>
    <cellStyle name="20% - Accent6 8 4 2 3" xfId="5524"/>
    <cellStyle name="20% - Accent6 8 4 2 4" xfId="5525"/>
    <cellStyle name="20% - Accent6 8 4 3" xfId="5526"/>
    <cellStyle name="20% - Accent6 8 4 3 2" xfId="5527"/>
    <cellStyle name="20% - Accent6 8 4 3 3" xfId="5528"/>
    <cellStyle name="20% - Accent6 8 4 4" xfId="5529"/>
    <cellStyle name="20% - Accent6 8 4 4 2" xfId="5530"/>
    <cellStyle name="20% - Accent6 8 4 5" xfId="5531"/>
    <cellStyle name="20% - Accent6 8 4 5 2" xfId="5532"/>
    <cellStyle name="20% - Accent6 8 4 6" xfId="5533"/>
    <cellStyle name="20% - Accent6 8 4 7" xfId="5534"/>
    <cellStyle name="20% - Accent6 8 5" xfId="5535"/>
    <cellStyle name="20% - Accent6 8 5 2" xfId="5536"/>
    <cellStyle name="20% - Accent6 8 5 2 2" xfId="5537"/>
    <cellStyle name="20% - Accent6 8 5 2 3" xfId="5538"/>
    <cellStyle name="20% - Accent6 8 5 2 4" xfId="5539"/>
    <cellStyle name="20% - Accent6 8 5 3" xfId="5540"/>
    <cellStyle name="20% - Accent6 8 5 3 2" xfId="5541"/>
    <cellStyle name="20% - Accent6 8 5 3 3" xfId="5542"/>
    <cellStyle name="20% - Accent6 8 5 4" xfId="5543"/>
    <cellStyle name="20% - Accent6 8 5 4 2" xfId="5544"/>
    <cellStyle name="20% - Accent6 8 5 5" xfId="5545"/>
    <cellStyle name="20% - Accent6 8 5 5 2" xfId="5546"/>
    <cellStyle name="20% - Accent6 8 5 6" xfId="5547"/>
    <cellStyle name="20% - Accent6 8 5 7" xfId="5548"/>
    <cellStyle name="20% - Accent6 8 6" xfId="5549"/>
    <cellStyle name="20% - Accent6 8 6 2" xfId="5550"/>
    <cellStyle name="20% - Accent6 8 6 3" xfId="5551"/>
    <cellStyle name="20% - Accent6 8 6 4" xfId="5552"/>
    <cellStyle name="20% - Accent6 8 7" xfId="5553"/>
    <cellStyle name="20% - Accent6 8 7 2" xfId="5554"/>
    <cellStyle name="20% - Accent6 8 7 3" xfId="5555"/>
    <cellStyle name="20% - Accent6 8 8" xfId="5556"/>
    <cellStyle name="20% - Accent6 8 8 2" xfId="5557"/>
    <cellStyle name="20% - Accent6 8 9" xfId="5558"/>
    <cellStyle name="20% - Accent6 8 9 2" xfId="5559"/>
    <cellStyle name="20% - Accent6 9" xfId="5560"/>
    <cellStyle name="20% - Accent6 9 10" xfId="5561"/>
    <cellStyle name="20% - Accent6 9 2" xfId="5562"/>
    <cellStyle name="20% - Accent6 9 2 2" xfId="5563"/>
    <cellStyle name="20% - Accent6 9 2 2 2" xfId="5564"/>
    <cellStyle name="20% - Accent6 9 2 2 3" xfId="5565"/>
    <cellStyle name="20% - Accent6 9 2 2 4" xfId="5566"/>
    <cellStyle name="20% - Accent6 9 2 3" xfId="5567"/>
    <cellStyle name="20% - Accent6 9 2 3 2" xfId="5568"/>
    <cellStyle name="20% - Accent6 9 2 3 3" xfId="5569"/>
    <cellStyle name="20% - Accent6 9 2 4" xfId="5570"/>
    <cellStyle name="20% - Accent6 9 2 4 2" xfId="5571"/>
    <cellStyle name="20% - Accent6 9 2 5" xfId="5572"/>
    <cellStyle name="20% - Accent6 9 2 5 2" xfId="5573"/>
    <cellStyle name="20% - Accent6 9 2 6" xfId="5574"/>
    <cellStyle name="20% - Accent6 9 2 7" xfId="5575"/>
    <cellStyle name="20% - Accent6 9 3" xfId="5576"/>
    <cellStyle name="20% - Accent6 9 3 2" xfId="5577"/>
    <cellStyle name="20% - Accent6 9 3 2 2" xfId="5578"/>
    <cellStyle name="20% - Accent6 9 3 2 3" xfId="5579"/>
    <cellStyle name="20% - Accent6 9 3 2 4" xfId="5580"/>
    <cellStyle name="20% - Accent6 9 3 3" xfId="5581"/>
    <cellStyle name="20% - Accent6 9 3 3 2" xfId="5582"/>
    <cellStyle name="20% - Accent6 9 3 3 3" xfId="5583"/>
    <cellStyle name="20% - Accent6 9 3 4" xfId="5584"/>
    <cellStyle name="20% - Accent6 9 3 4 2" xfId="5585"/>
    <cellStyle name="20% - Accent6 9 3 5" xfId="5586"/>
    <cellStyle name="20% - Accent6 9 3 5 2" xfId="5587"/>
    <cellStyle name="20% - Accent6 9 3 6" xfId="5588"/>
    <cellStyle name="20% - Accent6 9 3 7" xfId="5589"/>
    <cellStyle name="20% - Accent6 9 4" xfId="5590"/>
    <cellStyle name="20% - Accent6 9 4 2" xfId="5591"/>
    <cellStyle name="20% - Accent6 9 4 2 2" xfId="5592"/>
    <cellStyle name="20% - Accent6 9 4 2 3" xfId="5593"/>
    <cellStyle name="20% - Accent6 9 4 2 4" xfId="5594"/>
    <cellStyle name="20% - Accent6 9 4 3" xfId="5595"/>
    <cellStyle name="20% - Accent6 9 4 3 2" xfId="5596"/>
    <cellStyle name="20% - Accent6 9 4 3 3" xfId="5597"/>
    <cellStyle name="20% - Accent6 9 4 4" xfId="5598"/>
    <cellStyle name="20% - Accent6 9 4 4 2" xfId="5599"/>
    <cellStyle name="20% - Accent6 9 4 5" xfId="5600"/>
    <cellStyle name="20% - Accent6 9 4 5 2" xfId="5601"/>
    <cellStyle name="20% - Accent6 9 4 6" xfId="5602"/>
    <cellStyle name="20% - Accent6 9 4 7" xfId="5603"/>
    <cellStyle name="20% - Accent6 9 5" xfId="5604"/>
    <cellStyle name="20% - Accent6 9 5 2" xfId="5605"/>
    <cellStyle name="20% - Accent6 9 5 3" xfId="5606"/>
    <cellStyle name="20% - Accent6 9 5 4" xfId="5607"/>
    <cellStyle name="20% - Accent6 9 6" xfId="5608"/>
    <cellStyle name="20% - Accent6 9 6 2" xfId="5609"/>
    <cellStyle name="20% - Accent6 9 6 3" xfId="5610"/>
    <cellStyle name="20% - Accent6 9 7" xfId="5611"/>
    <cellStyle name="20% - Accent6 9 7 2" xfId="5612"/>
    <cellStyle name="20% - Accent6 9 8" xfId="5613"/>
    <cellStyle name="20% - Accent6 9 8 2" xfId="5614"/>
    <cellStyle name="20% - Accent6 9 9" xfId="5615"/>
    <cellStyle name="3232" xfId="5616"/>
    <cellStyle name="3232 2" xfId="5617"/>
    <cellStyle name="³f¹o [0]_RESULTS" xfId="5618"/>
    <cellStyle name="³f¹ô[0]_pldt" xfId="5619"/>
    <cellStyle name="³f¹ô_pldt" xfId="5620"/>
    <cellStyle name="³f¹o_RESULTS" xfId="5621"/>
    <cellStyle name="40% - Accent1 10" xfId="5622"/>
    <cellStyle name="40% - Accent1 10 2" xfId="5623"/>
    <cellStyle name="40% - Accent1 10 2 2" xfId="5624"/>
    <cellStyle name="40% - Accent1 10 2 3" xfId="5625"/>
    <cellStyle name="40% - Accent1 10 2 4" xfId="5626"/>
    <cellStyle name="40% - Accent1 10 3" xfId="5627"/>
    <cellStyle name="40% - Accent1 10 3 2" xfId="5628"/>
    <cellStyle name="40% - Accent1 10 3 3" xfId="5629"/>
    <cellStyle name="40% - Accent1 10 4" xfId="5630"/>
    <cellStyle name="40% - Accent1 10 4 2" xfId="5631"/>
    <cellStyle name="40% - Accent1 10 5" xfId="5632"/>
    <cellStyle name="40% - Accent1 10 5 2" xfId="5633"/>
    <cellStyle name="40% - Accent1 10 6" xfId="5634"/>
    <cellStyle name="40% - Accent1 10 7" xfId="5635"/>
    <cellStyle name="40% - Accent1 11" xfId="5636"/>
    <cellStyle name="40% - Accent1 11 2" xfId="5637"/>
    <cellStyle name="40% - Accent1 11 2 2" xfId="5638"/>
    <cellStyle name="40% - Accent1 11 2 3" xfId="5639"/>
    <cellStyle name="40% - Accent1 11 2 4" xfId="5640"/>
    <cellStyle name="40% - Accent1 11 3" xfId="5641"/>
    <cellStyle name="40% - Accent1 11 3 2" xfId="5642"/>
    <cellStyle name="40% - Accent1 11 3 3" xfId="5643"/>
    <cellStyle name="40% - Accent1 11 4" xfId="5644"/>
    <cellStyle name="40% - Accent1 11 4 2" xfId="5645"/>
    <cellStyle name="40% - Accent1 11 5" xfId="5646"/>
    <cellStyle name="40% - Accent1 11 5 2" xfId="5647"/>
    <cellStyle name="40% - Accent1 11 6" xfId="5648"/>
    <cellStyle name="40% - Accent1 11 7" xfId="5649"/>
    <cellStyle name="40% - Accent1 12" xfId="5650"/>
    <cellStyle name="40% - Accent1 12 2" xfId="5651"/>
    <cellStyle name="40% - Accent1 12 2 2" xfId="5652"/>
    <cellStyle name="40% - Accent1 12 2 3" xfId="5653"/>
    <cellStyle name="40% - Accent1 12 2 4" xfId="5654"/>
    <cellStyle name="40% - Accent1 12 3" xfId="5655"/>
    <cellStyle name="40% - Accent1 12 3 2" xfId="5656"/>
    <cellStyle name="40% - Accent1 12 3 3" xfId="5657"/>
    <cellStyle name="40% - Accent1 12 4" xfId="5658"/>
    <cellStyle name="40% - Accent1 12 4 2" xfId="5659"/>
    <cellStyle name="40% - Accent1 12 5" xfId="5660"/>
    <cellStyle name="40% - Accent1 12 5 2" xfId="5661"/>
    <cellStyle name="40% - Accent1 12 6" xfId="5662"/>
    <cellStyle name="40% - Accent1 12 7" xfId="5663"/>
    <cellStyle name="40% - Accent1 13" xfId="5664"/>
    <cellStyle name="40% - Accent1 13 2" xfId="5665"/>
    <cellStyle name="40% - Accent1 13 2 2" xfId="5666"/>
    <cellStyle name="40% - Accent1 13 2 3" xfId="5667"/>
    <cellStyle name="40% - Accent1 13 3" xfId="5668"/>
    <cellStyle name="40% - Accent1 13 3 2" xfId="5669"/>
    <cellStyle name="40% - Accent1 13 4" xfId="5670"/>
    <cellStyle name="40% - Accent1 13 4 2" xfId="5671"/>
    <cellStyle name="40% - Accent1 13 5" xfId="5672"/>
    <cellStyle name="40% - Accent1 13 5 2" xfId="5673"/>
    <cellStyle name="40% - Accent1 13 6" xfId="5674"/>
    <cellStyle name="40% - Accent1 13 7" xfId="5675"/>
    <cellStyle name="40% - Accent1 14" xfId="5676"/>
    <cellStyle name="40% - Accent1 15" xfId="5677"/>
    <cellStyle name="40% - Accent1 16" xfId="5678"/>
    <cellStyle name="40% - Accent1 17" xfId="5679"/>
    <cellStyle name="40% - Accent1 2" xfId="5680"/>
    <cellStyle name="40% - Accent1 2 2" xfId="5681"/>
    <cellStyle name="40% - Accent1 2 3" xfId="5682"/>
    <cellStyle name="40% - Accent1 3" xfId="5683"/>
    <cellStyle name="40% - Accent1 3 2" xfId="5684"/>
    <cellStyle name="40% - Accent1 4" xfId="5685"/>
    <cellStyle name="40% - Accent1 4 10" xfId="5686"/>
    <cellStyle name="40% - Accent1 4 10 2" xfId="5687"/>
    <cellStyle name="40% - Accent1 4 11" xfId="5688"/>
    <cellStyle name="40% - Accent1 4 11 2" xfId="5689"/>
    <cellStyle name="40% - Accent1 4 12" xfId="5690"/>
    <cellStyle name="40% - Accent1 4 13" xfId="5691"/>
    <cellStyle name="40% - Accent1 4 2" xfId="5692"/>
    <cellStyle name="40% - Accent1 4 2 10" xfId="5693"/>
    <cellStyle name="40% - Accent1 4 2 11" xfId="5694"/>
    <cellStyle name="40% - Accent1 4 2 2" xfId="5695"/>
    <cellStyle name="40% - Accent1 4 2 2 2" xfId="5696"/>
    <cellStyle name="40% - Accent1 4 2 2 2 2" xfId="5697"/>
    <cellStyle name="40% - Accent1 4 2 2 2 2 2" xfId="5698"/>
    <cellStyle name="40% - Accent1 4 2 2 2 2 3" xfId="5699"/>
    <cellStyle name="40% - Accent1 4 2 2 2 2 4" xfId="5700"/>
    <cellStyle name="40% - Accent1 4 2 2 2 3" xfId="5701"/>
    <cellStyle name="40% - Accent1 4 2 2 2 3 2" xfId="5702"/>
    <cellStyle name="40% - Accent1 4 2 2 2 3 3" xfId="5703"/>
    <cellStyle name="40% - Accent1 4 2 2 2 4" xfId="5704"/>
    <cellStyle name="40% - Accent1 4 2 2 2 4 2" xfId="5705"/>
    <cellStyle name="40% - Accent1 4 2 2 2 5" xfId="5706"/>
    <cellStyle name="40% - Accent1 4 2 2 2 5 2" xfId="5707"/>
    <cellStyle name="40% - Accent1 4 2 2 2 6" xfId="5708"/>
    <cellStyle name="40% - Accent1 4 2 2 2 7" xfId="5709"/>
    <cellStyle name="40% - Accent1 4 2 2 3" xfId="5710"/>
    <cellStyle name="40% - Accent1 4 2 2 3 2" xfId="5711"/>
    <cellStyle name="40% - Accent1 4 2 2 3 2 2" xfId="5712"/>
    <cellStyle name="40% - Accent1 4 2 2 3 2 3" xfId="5713"/>
    <cellStyle name="40% - Accent1 4 2 2 3 2 4" xfId="5714"/>
    <cellStyle name="40% - Accent1 4 2 2 3 3" xfId="5715"/>
    <cellStyle name="40% - Accent1 4 2 2 3 3 2" xfId="5716"/>
    <cellStyle name="40% - Accent1 4 2 2 3 3 3" xfId="5717"/>
    <cellStyle name="40% - Accent1 4 2 2 3 4" xfId="5718"/>
    <cellStyle name="40% - Accent1 4 2 2 3 4 2" xfId="5719"/>
    <cellStyle name="40% - Accent1 4 2 2 3 5" xfId="5720"/>
    <cellStyle name="40% - Accent1 4 2 2 3 5 2" xfId="5721"/>
    <cellStyle name="40% - Accent1 4 2 2 3 6" xfId="5722"/>
    <cellStyle name="40% - Accent1 4 2 2 3 7" xfId="5723"/>
    <cellStyle name="40% - Accent1 4 2 2 4" xfId="5724"/>
    <cellStyle name="40% - Accent1 4 2 2 4 2" xfId="5725"/>
    <cellStyle name="40% - Accent1 4 2 2 4 3" xfId="5726"/>
    <cellStyle name="40% - Accent1 4 2 2 4 4" xfId="5727"/>
    <cellStyle name="40% - Accent1 4 2 2 5" xfId="5728"/>
    <cellStyle name="40% - Accent1 4 2 2 5 2" xfId="5729"/>
    <cellStyle name="40% - Accent1 4 2 2 5 3" xfId="5730"/>
    <cellStyle name="40% - Accent1 4 2 2 6" xfId="5731"/>
    <cellStyle name="40% - Accent1 4 2 2 6 2" xfId="5732"/>
    <cellStyle name="40% - Accent1 4 2 2 7" xfId="5733"/>
    <cellStyle name="40% - Accent1 4 2 2 7 2" xfId="5734"/>
    <cellStyle name="40% - Accent1 4 2 2 8" xfId="5735"/>
    <cellStyle name="40% - Accent1 4 2 2 9" xfId="5736"/>
    <cellStyle name="40% - Accent1 4 2 3" xfId="5737"/>
    <cellStyle name="40% - Accent1 4 2 3 2" xfId="5738"/>
    <cellStyle name="40% - Accent1 4 2 3 2 2" xfId="5739"/>
    <cellStyle name="40% - Accent1 4 2 3 2 2 2" xfId="5740"/>
    <cellStyle name="40% - Accent1 4 2 3 2 2 3" xfId="5741"/>
    <cellStyle name="40% - Accent1 4 2 3 2 2 4" xfId="5742"/>
    <cellStyle name="40% - Accent1 4 2 3 2 3" xfId="5743"/>
    <cellStyle name="40% - Accent1 4 2 3 2 3 2" xfId="5744"/>
    <cellStyle name="40% - Accent1 4 2 3 2 3 3" xfId="5745"/>
    <cellStyle name="40% - Accent1 4 2 3 2 4" xfId="5746"/>
    <cellStyle name="40% - Accent1 4 2 3 2 4 2" xfId="5747"/>
    <cellStyle name="40% - Accent1 4 2 3 2 5" xfId="5748"/>
    <cellStyle name="40% - Accent1 4 2 3 2 5 2" xfId="5749"/>
    <cellStyle name="40% - Accent1 4 2 3 2 6" xfId="5750"/>
    <cellStyle name="40% - Accent1 4 2 3 2 7" xfId="5751"/>
    <cellStyle name="40% - Accent1 4 2 3 3" xfId="5752"/>
    <cellStyle name="40% - Accent1 4 2 3 3 2" xfId="5753"/>
    <cellStyle name="40% - Accent1 4 2 3 3 3" xfId="5754"/>
    <cellStyle name="40% - Accent1 4 2 3 3 4" xfId="5755"/>
    <cellStyle name="40% - Accent1 4 2 3 4" xfId="5756"/>
    <cellStyle name="40% - Accent1 4 2 3 4 2" xfId="5757"/>
    <cellStyle name="40% - Accent1 4 2 3 4 3" xfId="5758"/>
    <cellStyle name="40% - Accent1 4 2 3 5" xfId="5759"/>
    <cellStyle name="40% - Accent1 4 2 3 5 2" xfId="5760"/>
    <cellStyle name="40% - Accent1 4 2 3 6" xfId="5761"/>
    <cellStyle name="40% - Accent1 4 2 3 6 2" xfId="5762"/>
    <cellStyle name="40% - Accent1 4 2 3 7" xfId="5763"/>
    <cellStyle name="40% - Accent1 4 2 3 8" xfId="5764"/>
    <cellStyle name="40% - Accent1 4 2 4" xfId="5765"/>
    <cellStyle name="40% - Accent1 4 2 4 2" xfId="5766"/>
    <cellStyle name="40% - Accent1 4 2 4 2 2" xfId="5767"/>
    <cellStyle name="40% - Accent1 4 2 4 2 3" xfId="5768"/>
    <cellStyle name="40% - Accent1 4 2 4 2 4" xfId="5769"/>
    <cellStyle name="40% - Accent1 4 2 4 3" xfId="5770"/>
    <cellStyle name="40% - Accent1 4 2 4 3 2" xfId="5771"/>
    <cellStyle name="40% - Accent1 4 2 4 3 3" xfId="5772"/>
    <cellStyle name="40% - Accent1 4 2 4 4" xfId="5773"/>
    <cellStyle name="40% - Accent1 4 2 4 4 2" xfId="5774"/>
    <cellStyle name="40% - Accent1 4 2 4 5" xfId="5775"/>
    <cellStyle name="40% - Accent1 4 2 4 5 2" xfId="5776"/>
    <cellStyle name="40% - Accent1 4 2 4 6" xfId="5777"/>
    <cellStyle name="40% - Accent1 4 2 4 7" xfId="5778"/>
    <cellStyle name="40% - Accent1 4 2 5" xfId="5779"/>
    <cellStyle name="40% - Accent1 4 2 5 2" xfId="5780"/>
    <cellStyle name="40% - Accent1 4 2 5 2 2" xfId="5781"/>
    <cellStyle name="40% - Accent1 4 2 5 2 3" xfId="5782"/>
    <cellStyle name="40% - Accent1 4 2 5 2 4" xfId="5783"/>
    <cellStyle name="40% - Accent1 4 2 5 3" xfId="5784"/>
    <cellStyle name="40% - Accent1 4 2 5 3 2" xfId="5785"/>
    <cellStyle name="40% - Accent1 4 2 5 3 3" xfId="5786"/>
    <cellStyle name="40% - Accent1 4 2 5 4" xfId="5787"/>
    <cellStyle name="40% - Accent1 4 2 5 4 2" xfId="5788"/>
    <cellStyle name="40% - Accent1 4 2 5 5" xfId="5789"/>
    <cellStyle name="40% - Accent1 4 2 5 5 2" xfId="5790"/>
    <cellStyle name="40% - Accent1 4 2 5 6" xfId="5791"/>
    <cellStyle name="40% - Accent1 4 2 5 7" xfId="5792"/>
    <cellStyle name="40% - Accent1 4 2 6" xfId="5793"/>
    <cellStyle name="40% - Accent1 4 2 6 2" xfId="5794"/>
    <cellStyle name="40% - Accent1 4 2 6 2 2" xfId="5795"/>
    <cellStyle name="40% - Accent1 4 2 6 3" xfId="5796"/>
    <cellStyle name="40% - Accent1 4 2 6 4" xfId="5797"/>
    <cellStyle name="40% - Accent1 4 2 7" xfId="5798"/>
    <cellStyle name="40% - Accent1 4 2 7 2" xfId="5799"/>
    <cellStyle name="40% - Accent1 4 2 7 3" xfId="5800"/>
    <cellStyle name="40% - Accent1 4 2 8" xfId="5801"/>
    <cellStyle name="40% - Accent1 4 2 8 2" xfId="5802"/>
    <cellStyle name="40% - Accent1 4 2 9" xfId="5803"/>
    <cellStyle name="40% - Accent1 4 2 9 2" xfId="5804"/>
    <cellStyle name="40% - Accent1 4 3" xfId="5805"/>
    <cellStyle name="40% - Accent1 4 3 10" xfId="5806"/>
    <cellStyle name="40% - Accent1 4 3 11" xfId="5807"/>
    <cellStyle name="40% - Accent1 4 3 2" xfId="5808"/>
    <cellStyle name="40% - Accent1 4 3 2 2" xfId="5809"/>
    <cellStyle name="40% - Accent1 4 3 2 2 2" xfId="5810"/>
    <cellStyle name="40% - Accent1 4 3 2 2 2 2" xfId="5811"/>
    <cellStyle name="40% - Accent1 4 3 2 2 2 3" xfId="5812"/>
    <cellStyle name="40% - Accent1 4 3 2 2 2 4" xfId="5813"/>
    <cellStyle name="40% - Accent1 4 3 2 2 3" xfId="5814"/>
    <cellStyle name="40% - Accent1 4 3 2 2 3 2" xfId="5815"/>
    <cellStyle name="40% - Accent1 4 3 2 2 3 3" xfId="5816"/>
    <cellStyle name="40% - Accent1 4 3 2 2 4" xfId="5817"/>
    <cellStyle name="40% - Accent1 4 3 2 2 4 2" xfId="5818"/>
    <cellStyle name="40% - Accent1 4 3 2 2 5" xfId="5819"/>
    <cellStyle name="40% - Accent1 4 3 2 2 5 2" xfId="5820"/>
    <cellStyle name="40% - Accent1 4 3 2 2 6" xfId="5821"/>
    <cellStyle name="40% - Accent1 4 3 2 2 7" xfId="5822"/>
    <cellStyle name="40% - Accent1 4 3 2 3" xfId="5823"/>
    <cellStyle name="40% - Accent1 4 3 2 3 2" xfId="5824"/>
    <cellStyle name="40% - Accent1 4 3 2 3 2 2" xfId="5825"/>
    <cellStyle name="40% - Accent1 4 3 2 3 2 3" xfId="5826"/>
    <cellStyle name="40% - Accent1 4 3 2 3 2 4" xfId="5827"/>
    <cellStyle name="40% - Accent1 4 3 2 3 3" xfId="5828"/>
    <cellStyle name="40% - Accent1 4 3 2 3 3 2" xfId="5829"/>
    <cellStyle name="40% - Accent1 4 3 2 3 3 3" xfId="5830"/>
    <cellStyle name="40% - Accent1 4 3 2 3 4" xfId="5831"/>
    <cellStyle name="40% - Accent1 4 3 2 3 4 2" xfId="5832"/>
    <cellStyle name="40% - Accent1 4 3 2 3 5" xfId="5833"/>
    <cellStyle name="40% - Accent1 4 3 2 3 5 2" xfId="5834"/>
    <cellStyle name="40% - Accent1 4 3 2 3 6" xfId="5835"/>
    <cellStyle name="40% - Accent1 4 3 2 3 7" xfId="5836"/>
    <cellStyle name="40% - Accent1 4 3 2 4" xfId="5837"/>
    <cellStyle name="40% - Accent1 4 3 2 4 2" xfId="5838"/>
    <cellStyle name="40% - Accent1 4 3 2 4 3" xfId="5839"/>
    <cellStyle name="40% - Accent1 4 3 2 4 4" xfId="5840"/>
    <cellStyle name="40% - Accent1 4 3 2 5" xfId="5841"/>
    <cellStyle name="40% - Accent1 4 3 2 5 2" xfId="5842"/>
    <cellStyle name="40% - Accent1 4 3 2 5 3" xfId="5843"/>
    <cellStyle name="40% - Accent1 4 3 2 6" xfId="5844"/>
    <cellStyle name="40% - Accent1 4 3 2 6 2" xfId="5845"/>
    <cellStyle name="40% - Accent1 4 3 2 7" xfId="5846"/>
    <cellStyle name="40% - Accent1 4 3 2 7 2" xfId="5847"/>
    <cellStyle name="40% - Accent1 4 3 2 8" xfId="5848"/>
    <cellStyle name="40% - Accent1 4 3 2 9" xfId="5849"/>
    <cellStyle name="40% - Accent1 4 3 3" xfId="5850"/>
    <cellStyle name="40% - Accent1 4 3 3 2" xfId="5851"/>
    <cellStyle name="40% - Accent1 4 3 3 2 2" xfId="5852"/>
    <cellStyle name="40% - Accent1 4 3 3 2 2 2" xfId="5853"/>
    <cellStyle name="40% - Accent1 4 3 3 2 2 3" xfId="5854"/>
    <cellStyle name="40% - Accent1 4 3 3 2 2 4" xfId="5855"/>
    <cellStyle name="40% - Accent1 4 3 3 2 3" xfId="5856"/>
    <cellStyle name="40% - Accent1 4 3 3 2 3 2" xfId="5857"/>
    <cellStyle name="40% - Accent1 4 3 3 2 3 3" xfId="5858"/>
    <cellStyle name="40% - Accent1 4 3 3 2 4" xfId="5859"/>
    <cellStyle name="40% - Accent1 4 3 3 2 4 2" xfId="5860"/>
    <cellStyle name="40% - Accent1 4 3 3 2 5" xfId="5861"/>
    <cellStyle name="40% - Accent1 4 3 3 2 5 2" xfId="5862"/>
    <cellStyle name="40% - Accent1 4 3 3 2 6" xfId="5863"/>
    <cellStyle name="40% - Accent1 4 3 3 2 7" xfId="5864"/>
    <cellStyle name="40% - Accent1 4 3 3 3" xfId="5865"/>
    <cellStyle name="40% - Accent1 4 3 3 3 2" xfId="5866"/>
    <cellStyle name="40% - Accent1 4 3 3 3 3" xfId="5867"/>
    <cellStyle name="40% - Accent1 4 3 3 3 4" xfId="5868"/>
    <cellStyle name="40% - Accent1 4 3 3 4" xfId="5869"/>
    <cellStyle name="40% - Accent1 4 3 3 4 2" xfId="5870"/>
    <cellStyle name="40% - Accent1 4 3 3 4 3" xfId="5871"/>
    <cellStyle name="40% - Accent1 4 3 3 5" xfId="5872"/>
    <cellStyle name="40% - Accent1 4 3 3 5 2" xfId="5873"/>
    <cellStyle name="40% - Accent1 4 3 3 6" xfId="5874"/>
    <cellStyle name="40% - Accent1 4 3 3 6 2" xfId="5875"/>
    <cellStyle name="40% - Accent1 4 3 3 7" xfId="5876"/>
    <cellStyle name="40% - Accent1 4 3 3 8" xfId="5877"/>
    <cellStyle name="40% - Accent1 4 3 4" xfId="5878"/>
    <cellStyle name="40% - Accent1 4 3 4 2" xfId="5879"/>
    <cellStyle name="40% - Accent1 4 3 4 2 2" xfId="5880"/>
    <cellStyle name="40% - Accent1 4 3 4 2 3" xfId="5881"/>
    <cellStyle name="40% - Accent1 4 3 4 2 4" xfId="5882"/>
    <cellStyle name="40% - Accent1 4 3 4 3" xfId="5883"/>
    <cellStyle name="40% - Accent1 4 3 4 3 2" xfId="5884"/>
    <cellStyle name="40% - Accent1 4 3 4 3 3" xfId="5885"/>
    <cellStyle name="40% - Accent1 4 3 4 4" xfId="5886"/>
    <cellStyle name="40% - Accent1 4 3 4 4 2" xfId="5887"/>
    <cellStyle name="40% - Accent1 4 3 4 5" xfId="5888"/>
    <cellStyle name="40% - Accent1 4 3 4 5 2" xfId="5889"/>
    <cellStyle name="40% - Accent1 4 3 4 6" xfId="5890"/>
    <cellStyle name="40% - Accent1 4 3 4 7" xfId="5891"/>
    <cellStyle name="40% - Accent1 4 3 5" xfId="5892"/>
    <cellStyle name="40% - Accent1 4 3 5 2" xfId="5893"/>
    <cellStyle name="40% - Accent1 4 3 5 2 2" xfId="5894"/>
    <cellStyle name="40% - Accent1 4 3 5 2 3" xfId="5895"/>
    <cellStyle name="40% - Accent1 4 3 5 2 4" xfId="5896"/>
    <cellStyle name="40% - Accent1 4 3 5 3" xfId="5897"/>
    <cellStyle name="40% - Accent1 4 3 5 3 2" xfId="5898"/>
    <cellStyle name="40% - Accent1 4 3 5 3 3" xfId="5899"/>
    <cellStyle name="40% - Accent1 4 3 5 4" xfId="5900"/>
    <cellStyle name="40% - Accent1 4 3 5 4 2" xfId="5901"/>
    <cellStyle name="40% - Accent1 4 3 5 5" xfId="5902"/>
    <cellStyle name="40% - Accent1 4 3 5 5 2" xfId="5903"/>
    <cellStyle name="40% - Accent1 4 3 5 6" xfId="5904"/>
    <cellStyle name="40% - Accent1 4 3 5 7" xfId="5905"/>
    <cellStyle name="40% - Accent1 4 3 6" xfId="5906"/>
    <cellStyle name="40% - Accent1 4 3 6 2" xfId="5907"/>
    <cellStyle name="40% - Accent1 4 3 6 2 2" xfId="5908"/>
    <cellStyle name="40% - Accent1 4 3 6 3" xfId="5909"/>
    <cellStyle name="40% - Accent1 4 3 6 4" xfId="5910"/>
    <cellStyle name="40% - Accent1 4 3 7" xfId="5911"/>
    <cellStyle name="40% - Accent1 4 3 7 2" xfId="5912"/>
    <cellStyle name="40% - Accent1 4 3 7 3" xfId="5913"/>
    <cellStyle name="40% - Accent1 4 3 8" xfId="5914"/>
    <cellStyle name="40% - Accent1 4 3 8 2" xfId="5915"/>
    <cellStyle name="40% - Accent1 4 3 9" xfId="5916"/>
    <cellStyle name="40% - Accent1 4 3 9 2" xfId="5917"/>
    <cellStyle name="40% - Accent1 4 4" xfId="5918"/>
    <cellStyle name="40% - Accent1 4 4 10" xfId="5919"/>
    <cellStyle name="40% - Accent1 4 4 2" xfId="5920"/>
    <cellStyle name="40% - Accent1 4 4 2 2" xfId="5921"/>
    <cellStyle name="40% - Accent1 4 4 2 2 2" xfId="5922"/>
    <cellStyle name="40% - Accent1 4 4 2 2 3" xfId="5923"/>
    <cellStyle name="40% - Accent1 4 4 2 2 4" xfId="5924"/>
    <cellStyle name="40% - Accent1 4 4 2 3" xfId="5925"/>
    <cellStyle name="40% - Accent1 4 4 2 3 2" xfId="5926"/>
    <cellStyle name="40% - Accent1 4 4 2 3 3" xfId="5927"/>
    <cellStyle name="40% - Accent1 4 4 2 4" xfId="5928"/>
    <cellStyle name="40% - Accent1 4 4 2 4 2" xfId="5929"/>
    <cellStyle name="40% - Accent1 4 4 2 5" xfId="5930"/>
    <cellStyle name="40% - Accent1 4 4 2 5 2" xfId="5931"/>
    <cellStyle name="40% - Accent1 4 4 2 6" xfId="5932"/>
    <cellStyle name="40% - Accent1 4 4 2 7" xfId="5933"/>
    <cellStyle name="40% - Accent1 4 4 3" xfId="5934"/>
    <cellStyle name="40% - Accent1 4 4 3 2" xfId="5935"/>
    <cellStyle name="40% - Accent1 4 4 3 2 2" xfId="5936"/>
    <cellStyle name="40% - Accent1 4 4 3 2 3" xfId="5937"/>
    <cellStyle name="40% - Accent1 4 4 3 2 4" xfId="5938"/>
    <cellStyle name="40% - Accent1 4 4 3 3" xfId="5939"/>
    <cellStyle name="40% - Accent1 4 4 3 3 2" xfId="5940"/>
    <cellStyle name="40% - Accent1 4 4 3 3 3" xfId="5941"/>
    <cellStyle name="40% - Accent1 4 4 3 4" xfId="5942"/>
    <cellStyle name="40% - Accent1 4 4 3 4 2" xfId="5943"/>
    <cellStyle name="40% - Accent1 4 4 3 5" xfId="5944"/>
    <cellStyle name="40% - Accent1 4 4 3 5 2" xfId="5945"/>
    <cellStyle name="40% - Accent1 4 4 3 6" xfId="5946"/>
    <cellStyle name="40% - Accent1 4 4 3 7" xfId="5947"/>
    <cellStyle name="40% - Accent1 4 4 4" xfId="5948"/>
    <cellStyle name="40% - Accent1 4 4 4 2" xfId="5949"/>
    <cellStyle name="40% - Accent1 4 4 4 2 2" xfId="5950"/>
    <cellStyle name="40% - Accent1 4 4 4 2 3" xfId="5951"/>
    <cellStyle name="40% - Accent1 4 4 4 2 4" xfId="5952"/>
    <cellStyle name="40% - Accent1 4 4 4 3" xfId="5953"/>
    <cellStyle name="40% - Accent1 4 4 4 3 2" xfId="5954"/>
    <cellStyle name="40% - Accent1 4 4 4 3 3" xfId="5955"/>
    <cellStyle name="40% - Accent1 4 4 4 4" xfId="5956"/>
    <cellStyle name="40% - Accent1 4 4 4 4 2" xfId="5957"/>
    <cellStyle name="40% - Accent1 4 4 4 5" xfId="5958"/>
    <cellStyle name="40% - Accent1 4 4 4 5 2" xfId="5959"/>
    <cellStyle name="40% - Accent1 4 4 4 6" xfId="5960"/>
    <cellStyle name="40% - Accent1 4 4 4 7" xfId="5961"/>
    <cellStyle name="40% - Accent1 4 4 5" xfId="5962"/>
    <cellStyle name="40% - Accent1 4 4 5 2" xfId="5963"/>
    <cellStyle name="40% - Accent1 4 4 5 3" xfId="5964"/>
    <cellStyle name="40% - Accent1 4 4 5 4" xfId="5965"/>
    <cellStyle name="40% - Accent1 4 4 6" xfId="5966"/>
    <cellStyle name="40% - Accent1 4 4 6 2" xfId="5967"/>
    <cellStyle name="40% - Accent1 4 4 6 3" xfId="5968"/>
    <cellStyle name="40% - Accent1 4 4 7" xfId="5969"/>
    <cellStyle name="40% - Accent1 4 4 7 2" xfId="5970"/>
    <cellStyle name="40% - Accent1 4 4 8" xfId="5971"/>
    <cellStyle name="40% - Accent1 4 4 8 2" xfId="5972"/>
    <cellStyle name="40% - Accent1 4 4 9" xfId="5973"/>
    <cellStyle name="40% - Accent1 4 5" xfId="5974"/>
    <cellStyle name="40% - Accent1 4 5 2" xfId="5975"/>
    <cellStyle name="40% - Accent1 4 5 2 2" xfId="5976"/>
    <cellStyle name="40% - Accent1 4 5 2 3" xfId="5977"/>
    <cellStyle name="40% - Accent1 4 5 2 4" xfId="5978"/>
    <cellStyle name="40% - Accent1 4 5 3" xfId="5979"/>
    <cellStyle name="40% - Accent1 4 5 3 2" xfId="5980"/>
    <cellStyle name="40% - Accent1 4 5 3 3" xfId="5981"/>
    <cellStyle name="40% - Accent1 4 5 4" xfId="5982"/>
    <cellStyle name="40% - Accent1 4 5 4 2" xfId="5983"/>
    <cellStyle name="40% - Accent1 4 5 5" xfId="5984"/>
    <cellStyle name="40% - Accent1 4 5 5 2" xfId="5985"/>
    <cellStyle name="40% - Accent1 4 5 6" xfId="5986"/>
    <cellStyle name="40% - Accent1 4 5 7" xfId="5987"/>
    <cellStyle name="40% - Accent1 4 6" xfId="5988"/>
    <cellStyle name="40% - Accent1 4 6 2" xfId="5989"/>
    <cellStyle name="40% - Accent1 4 6 2 2" xfId="5990"/>
    <cellStyle name="40% - Accent1 4 6 2 3" xfId="5991"/>
    <cellStyle name="40% - Accent1 4 6 2 4" xfId="5992"/>
    <cellStyle name="40% - Accent1 4 6 3" xfId="5993"/>
    <cellStyle name="40% - Accent1 4 6 3 2" xfId="5994"/>
    <cellStyle name="40% - Accent1 4 6 3 3" xfId="5995"/>
    <cellStyle name="40% - Accent1 4 6 4" xfId="5996"/>
    <cellStyle name="40% - Accent1 4 6 4 2" xfId="5997"/>
    <cellStyle name="40% - Accent1 4 6 5" xfId="5998"/>
    <cellStyle name="40% - Accent1 4 6 5 2" xfId="5999"/>
    <cellStyle name="40% - Accent1 4 6 6" xfId="6000"/>
    <cellStyle name="40% - Accent1 4 6 7" xfId="6001"/>
    <cellStyle name="40% - Accent1 4 7" xfId="6002"/>
    <cellStyle name="40% - Accent1 4 7 2" xfId="6003"/>
    <cellStyle name="40% - Accent1 4 7 2 2" xfId="6004"/>
    <cellStyle name="40% - Accent1 4 7 2 3" xfId="6005"/>
    <cellStyle name="40% - Accent1 4 7 2 4" xfId="6006"/>
    <cellStyle name="40% - Accent1 4 7 3" xfId="6007"/>
    <cellStyle name="40% - Accent1 4 7 3 2" xfId="6008"/>
    <cellStyle name="40% - Accent1 4 7 3 3" xfId="6009"/>
    <cellStyle name="40% - Accent1 4 7 4" xfId="6010"/>
    <cellStyle name="40% - Accent1 4 7 4 2" xfId="6011"/>
    <cellStyle name="40% - Accent1 4 7 5" xfId="6012"/>
    <cellStyle name="40% - Accent1 4 7 5 2" xfId="6013"/>
    <cellStyle name="40% - Accent1 4 7 6" xfId="6014"/>
    <cellStyle name="40% - Accent1 4 7 7" xfId="6015"/>
    <cellStyle name="40% - Accent1 4 8" xfId="6016"/>
    <cellStyle name="40% - Accent1 4 8 2" xfId="6017"/>
    <cellStyle name="40% - Accent1 4 8 2 2" xfId="6018"/>
    <cellStyle name="40% - Accent1 4 8 3" xfId="6019"/>
    <cellStyle name="40% - Accent1 4 8 4" xfId="6020"/>
    <cellStyle name="40% - Accent1 4 9" xfId="6021"/>
    <cellStyle name="40% - Accent1 4 9 2" xfId="6022"/>
    <cellStyle name="40% - Accent1 4 9 3" xfId="6023"/>
    <cellStyle name="40% - Accent1 5" xfId="6024"/>
    <cellStyle name="40% - Accent1 6" xfId="6025"/>
    <cellStyle name="40% - Accent1 6 10" xfId="6026"/>
    <cellStyle name="40% - Accent1 6 10 2" xfId="6027"/>
    <cellStyle name="40% - Accent1 6 11" xfId="6028"/>
    <cellStyle name="40% - Accent1 6 12" xfId="6029"/>
    <cellStyle name="40% - Accent1 6 2" xfId="6030"/>
    <cellStyle name="40% - Accent1 6 2 10" xfId="6031"/>
    <cellStyle name="40% - Accent1 6 2 2" xfId="6032"/>
    <cellStyle name="40% - Accent1 6 2 2 2" xfId="6033"/>
    <cellStyle name="40% - Accent1 6 2 2 2 2" xfId="6034"/>
    <cellStyle name="40% - Accent1 6 2 2 2 2 2" xfId="6035"/>
    <cellStyle name="40% - Accent1 6 2 2 2 2 3" xfId="6036"/>
    <cellStyle name="40% - Accent1 6 2 2 2 2 4" xfId="6037"/>
    <cellStyle name="40% - Accent1 6 2 2 2 3" xfId="6038"/>
    <cellStyle name="40% - Accent1 6 2 2 2 3 2" xfId="6039"/>
    <cellStyle name="40% - Accent1 6 2 2 2 3 3" xfId="6040"/>
    <cellStyle name="40% - Accent1 6 2 2 2 4" xfId="6041"/>
    <cellStyle name="40% - Accent1 6 2 2 2 4 2" xfId="6042"/>
    <cellStyle name="40% - Accent1 6 2 2 2 5" xfId="6043"/>
    <cellStyle name="40% - Accent1 6 2 2 2 5 2" xfId="6044"/>
    <cellStyle name="40% - Accent1 6 2 2 2 6" xfId="6045"/>
    <cellStyle name="40% - Accent1 6 2 2 2 7" xfId="6046"/>
    <cellStyle name="40% - Accent1 6 2 2 3" xfId="6047"/>
    <cellStyle name="40% - Accent1 6 2 2 3 2" xfId="6048"/>
    <cellStyle name="40% - Accent1 6 2 2 3 3" xfId="6049"/>
    <cellStyle name="40% - Accent1 6 2 2 3 4" xfId="6050"/>
    <cellStyle name="40% - Accent1 6 2 2 4" xfId="6051"/>
    <cellStyle name="40% - Accent1 6 2 2 4 2" xfId="6052"/>
    <cellStyle name="40% - Accent1 6 2 2 4 3" xfId="6053"/>
    <cellStyle name="40% - Accent1 6 2 2 5" xfId="6054"/>
    <cellStyle name="40% - Accent1 6 2 2 5 2" xfId="6055"/>
    <cellStyle name="40% - Accent1 6 2 2 6" xfId="6056"/>
    <cellStyle name="40% - Accent1 6 2 2 6 2" xfId="6057"/>
    <cellStyle name="40% - Accent1 6 2 2 7" xfId="6058"/>
    <cellStyle name="40% - Accent1 6 2 2 8" xfId="6059"/>
    <cellStyle name="40% - Accent1 6 2 3" xfId="6060"/>
    <cellStyle name="40% - Accent1 6 2 3 2" xfId="6061"/>
    <cellStyle name="40% - Accent1 6 2 3 2 2" xfId="6062"/>
    <cellStyle name="40% - Accent1 6 2 3 2 3" xfId="6063"/>
    <cellStyle name="40% - Accent1 6 2 3 2 4" xfId="6064"/>
    <cellStyle name="40% - Accent1 6 2 3 3" xfId="6065"/>
    <cellStyle name="40% - Accent1 6 2 3 3 2" xfId="6066"/>
    <cellStyle name="40% - Accent1 6 2 3 3 3" xfId="6067"/>
    <cellStyle name="40% - Accent1 6 2 3 4" xfId="6068"/>
    <cellStyle name="40% - Accent1 6 2 3 4 2" xfId="6069"/>
    <cellStyle name="40% - Accent1 6 2 3 5" xfId="6070"/>
    <cellStyle name="40% - Accent1 6 2 3 5 2" xfId="6071"/>
    <cellStyle name="40% - Accent1 6 2 3 6" xfId="6072"/>
    <cellStyle name="40% - Accent1 6 2 3 7" xfId="6073"/>
    <cellStyle name="40% - Accent1 6 2 4" xfId="6074"/>
    <cellStyle name="40% - Accent1 6 2 4 2" xfId="6075"/>
    <cellStyle name="40% - Accent1 6 2 4 2 2" xfId="6076"/>
    <cellStyle name="40% - Accent1 6 2 4 2 3" xfId="6077"/>
    <cellStyle name="40% - Accent1 6 2 4 2 4" xfId="6078"/>
    <cellStyle name="40% - Accent1 6 2 4 3" xfId="6079"/>
    <cellStyle name="40% - Accent1 6 2 4 3 2" xfId="6080"/>
    <cellStyle name="40% - Accent1 6 2 4 3 3" xfId="6081"/>
    <cellStyle name="40% - Accent1 6 2 4 4" xfId="6082"/>
    <cellStyle name="40% - Accent1 6 2 4 4 2" xfId="6083"/>
    <cellStyle name="40% - Accent1 6 2 4 5" xfId="6084"/>
    <cellStyle name="40% - Accent1 6 2 4 5 2" xfId="6085"/>
    <cellStyle name="40% - Accent1 6 2 4 6" xfId="6086"/>
    <cellStyle name="40% - Accent1 6 2 4 7" xfId="6087"/>
    <cellStyle name="40% - Accent1 6 2 5" xfId="6088"/>
    <cellStyle name="40% - Accent1 6 2 5 2" xfId="6089"/>
    <cellStyle name="40% - Accent1 6 2 5 2 2" xfId="6090"/>
    <cellStyle name="40% - Accent1 6 2 5 3" xfId="6091"/>
    <cellStyle name="40% - Accent1 6 2 5 4" xfId="6092"/>
    <cellStyle name="40% - Accent1 6 2 6" xfId="6093"/>
    <cellStyle name="40% - Accent1 6 2 6 2" xfId="6094"/>
    <cellStyle name="40% - Accent1 6 2 6 3" xfId="6095"/>
    <cellStyle name="40% - Accent1 6 2 7" xfId="6096"/>
    <cellStyle name="40% - Accent1 6 2 7 2" xfId="6097"/>
    <cellStyle name="40% - Accent1 6 2 8" xfId="6098"/>
    <cellStyle name="40% - Accent1 6 2 8 2" xfId="6099"/>
    <cellStyle name="40% - Accent1 6 2 9" xfId="6100"/>
    <cellStyle name="40% - Accent1 6 3" xfId="6101"/>
    <cellStyle name="40% - Accent1 6 3 2" xfId="6102"/>
    <cellStyle name="40% - Accent1 6 3 2 2" xfId="6103"/>
    <cellStyle name="40% - Accent1 6 3 2 2 2" xfId="6104"/>
    <cellStyle name="40% - Accent1 6 3 2 2 3" xfId="6105"/>
    <cellStyle name="40% - Accent1 6 3 2 2 4" xfId="6106"/>
    <cellStyle name="40% - Accent1 6 3 2 3" xfId="6107"/>
    <cellStyle name="40% - Accent1 6 3 2 3 2" xfId="6108"/>
    <cellStyle name="40% - Accent1 6 3 2 3 3" xfId="6109"/>
    <cellStyle name="40% - Accent1 6 3 2 4" xfId="6110"/>
    <cellStyle name="40% - Accent1 6 3 2 4 2" xfId="6111"/>
    <cellStyle name="40% - Accent1 6 3 2 5" xfId="6112"/>
    <cellStyle name="40% - Accent1 6 3 2 5 2" xfId="6113"/>
    <cellStyle name="40% - Accent1 6 3 2 6" xfId="6114"/>
    <cellStyle name="40% - Accent1 6 3 2 7" xfId="6115"/>
    <cellStyle name="40% - Accent1 6 3 3" xfId="6116"/>
    <cellStyle name="40% - Accent1 6 3 3 2" xfId="6117"/>
    <cellStyle name="40% - Accent1 6 3 3 2 2" xfId="6118"/>
    <cellStyle name="40% - Accent1 6 3 3 2 3" xfId="6119"/>
    <cellStyle name="40% - Accent1 6 3 3 2 4" xfId="6120"/>
    <cellStyle name="40% - Accent1 6 3 3 3" xfId="6121"/>
    <cellStyle name="40% - Accent1 6 3 3 3 2" xfId="6122"/>
    <cellStyle name="40% - Accent1 6 3 3 3 3" xfId="6123"/>
    <cellStyle name="40% - Accent1 6 3 3 4" xfId="6124"/>
    <cellStyle name="40% - Accent1 6 3 3 4 2" xfId="6125"/>
    <cellStyle name="40% - Accent1 6 3 3 5" xfId="6126"/>
    <cellStyle name="40% - Accent1 6 3 3 5 2" xfId="6127"/>
    <cellStyle name="40% - Accent1 6 3 3 6" xfId="6128"/>
    <cellStyle name="40% - Accent1 6 3 3 7" xfId="6129"/>
    <cellStyle name="40% - Accent1 6 3 4" xfId="6130"/>
    <cellStyle name="40% - Accent1 6 3 4 2" xfId="6131"/>
    <cellStyle name="40% - Accent1 6 3 4 3" xfId="6132"/>
    <cellStyle name="40% - Accent1 6 3 4 4" xfId="6133"/>
    <cellStyle name="40% - Accent1 6 3 5" xfId="6134"/>
    <cellStyle name="40% - Accent1 6 3 5 2" xfId="6135"/>
    <cellStyle name="40% - Accent1 6 3 5 3" xfId="6136"/>
    <cellStyle name="40% - Accent1 6 3 6" xfId="6137"/>
    <cellStyle name="40% - Accent1 6 3 6 2" xfId="6138"/>
    <cellStyle name="40% - Accent1 6 3 7" xfId="6139"/>
    <cellStyle name="40% - Accent1 6 3 7 2" xfId="6140"/>
    <cellStyle name="40% - Accent1 6 3 8" xfId="6141"/>
    <cellStyle name="40% - Accent1 6 3 9" xfId="6142"/>
    <cellStyle name="40% - Accent1 6 4" xfId="6143"/>
    <cellStyle name="40% - Accent1 6 4 2" xfId="6144"/>
    <cellStyle name="40% - Accent1 6 4 2 2" xfId="6145"/>
    <cellStyle name="40% - Accent1 6 4 2 3" xfId="6146"/>
    <cellStyle name="40% - Accent1 6 4 2 4" xfId="6147"/>
    <cellStyle name="40% - Accent1 6 4 3" xfId="6148"/>
    <cellStyle name="40% - Accent1 6 4 3 2" xfId="6149"/>
    <cellStyle name="40% - Accent1 6 4 3 3" xfId="6150"/>
    <cellStyle name="40% - Accent1 6 4 4" xfId="6151"/>
    <cellStyle name="40% - Accent1 6 4 4 2" xfId="6152"/>
    <cellStyle name="40% - Accent1 6 4 5" xfId="6153"/>
    <cellStyle name="40% - Accent1 6 4 5 2" xfId="6154"/>
    <cellStyle name="40% - Accent1 6 4 6" xfId="6155"/>
    <cellStyle name="40% - Accent1 6 4 7" xfId="6156"/>
    <cellStyle name="40% - Accent1 6 5" xfId="6157"/>
    <cellStyle name="40% - Accent1 6 5 2" xfId="6158"/>
    <cellStyle name="40% - Accent1 6 5 2 2" xfId="6159"/>
    <cellStyle name="40% - Accent1 6 5 2 3" xfId="6160"/>
    <cellStyle name="40% - Accent1 6 5 2 4" xfId="6161"/>
    <cellStyle name="40% - Accent1 6 5 3" xfId="6162"/>
    <cellStyle name="40% - Accent1 6 5 3 2" xfId="6163"/>
    <cellStyle name="40% - Accent1 6 5 3 3" xfId="6164"/>
    <cellStyle name="40% - Accent1 6 5 4" xfId="6165"/>
    <cellStyle name="40% - Accent1 6 5 4 2" xfId="6166"/>
    <cellStyle name="40% - Accent1 6 5 5" xfId="6167"/>
    <cellStyle name="40% - Accent1 6 5 5 2" xfId="6168"/>
    <cellStyle name="40% - Accent1 6 5 6" xfId="6169"/>
    <cellStyle name="40% - Accent1 6 5 7" xfId="6170"/>
    <cellStyle name="40% - Accent1 6 6" xfId="6171"/>
    <cellStyle name="40% - Accent1 6 6 2" xfId="6172"/>
    <cellStyle name="40% - Accent1 6 6 2 2" xfId="6173"/>
    <cellStyle name="40% - Accent1 6 6 2 3" xfId="6174"/>
    <cellStyle name="40% - Accent1 6 6 2 4" xfId="6175"/>
    <cellStyle name="40% - Accent1 6 6 3" xfId="6176"/>
    <cellStyle name="40% - Accent1 6 6 3 2" xfId="6177"/>
    <cellStyle name="40% - Accent1 6 6 3 3" xfId="6178"/>
    <cellStyle name="40% - Accent1 6 6 4" xfId="6179"/>
    <cellStyle name="40% - Accent1 6 6 4 2" xfId="6180"/>
    <cellStyle name="40% - Accent1 6 6 5" xfId="6181"/>
    <cellStyle name="40% - Accent1 6 6 5 2" xfId="6182"/>
    <cellStyle name="40% - Accent1 6 6 6" xfId="6183"/>
    <cellStyle name="40% - Accent1 6 6 7" xfId="6184"/>
    <cellStyle name="40% - Accent1 6 7" xfId="6185"/>
    <cellStyle name="40% - Accent1 6 7 2" xfId="6186"/>
    <cellStyle name="40% - Accent1 6 7 2 2" xfId="6187"/>
    <cellStyle name="40% - Accent1 6 7 3" xfId="6188"/>
    <cellStyle name="40% - Accent1 6 7 4" xfId="6189"/>
    <cellStyle name="40% - Accent1 6 8" xfId="6190"/>
    <cellStyle name="40% - Accent1 6 8 2" xfId="6191"/>
    <cellStyle name="40% - Accent1 6 8 3" xfId="6192"/>
    <cellStyle name="40% - Accent1 6 9" xfId="6193"/>
    <cellStyle name="40% - Accent1 6 9 2" xfId="6194"/>
    <cellStyle name="40% - Accent1 7" xfId="6195"/>
    <cellStyle name="40% - Accent1 7 10" xfId="6196"/>
    <cellStyle name="40% - Accent1 7 11" xfId="6197"/>
    <cellStyle name="40% - Accent1 7 2" xfId="6198"/>
    <cellStyle name="40% - Accent1 7 2 2" xfId="6199"/>
    <cellStyle name="40% - Accent1 7 2 2 2" xfId="6200"/>
    <cellStyle name="40% - Accent1 7 2 2 2 2" xfId="6201"/>
    <cellStyle name="40% - Accent1 7 2 2 2 3" xfId="6202"/>
    <cellStyle name="40% - Accent1 7 2 2 2 4" xfId="6203"/>
    <cellStyle name="40% - Accent1 7 2 2 3" xfId="6204"/>
    <cellStyle name="40% - Accent1 7 2 2 3 2" xfId="6205"/>
    <cellStyle name="40% - Accent1 7 2 2 3 3" xfId="6206"/>
    <cellStyle name="40% - Accent1 7 2 2 4" xfId="6207"/>
    <cellStyle name="40% - Accent1 7 2 2 4 2" xfId="6208"/>
    <cellStyle name="40% - Accent1 7 2 2 5" xfId="6209"/>
    <cellStyle name="40% - Accent1 7 2 2 5 2" xfId="6210"/>
    <cellStyle name="40% - Accent1 7 2 2 6" xfId="6211"/>
    <cellStyle name="40% - Accent1 7 2 2 7" xfId="6212"/>
    <cellStyle name="40% - Accent1 7 2 3" xfId="6213"/>
    <cellStyle name="40% - Accent1 7 2 3 2" xfId="6214"/>
    <cellStyle name="40% - Accent1 7 2 3 2 2" xfId="6215"/>
    <cellStyle name="40% - Accent1 7 2 3 2 3" xfId="6216"/>
    <cellStyle name="40% - Accent1 7 2 3 2 4" xfId="6217"/>
    <cellStyle name="40% - Accent1 7 2 3 3" xfId="6218"/>
    <cellStyle name="40% - Accent1 7 2 3 3 2" xfId="6219"/>
    <cellStyle name="40% - Accent1 7 2 3 3 3" xfId="6220"/>
    <cellStyle name="40% - Accent1 7 2 3 4" xfId="6221"/>
    <cellStyle name="40% - Accent1 7 2 3 4 2" xfId="6222"/>
    <cellStyle name="40% - Accent1 7 2 3 5" xfId="6223"/>
    <cellStyle name="40% - Accent1 7 2 3 5 2" xfId="6224"/>
    <cellStyle name="40% - Accent1 7 2 3 6" xfId="6225"/>
    <cellStyle name="40% - Accent1 7 2 3 7" xfId="6226"/>
    <cellStyle name="40% - Accent1 7 2 4" xfId="6227"/>
    <cellStyle name="40% - Accent1 7 2 4 2" xfId="6228"/>
    <cellStyle name="40% - Accent1 7 2 4 3" xfId="6229"/>
    <cellStyle name="40% - Accent1 7 2 4 4" xfId="6230"/>
    <cellStyle name="40% - Accent1 7 2 5" xfId="6231"/>
    <cellStyle name="40% - Accent1 7 2 5 2" xfId="6232"/>
    <cellStyle name="40% - Accent1 7 2 5 3" xfId="6233"/>
    <cellStyle name="40% - Accent1 7 2 6" xfId="6234"/>
    <cellStyle name="40% - Accent1 7 2 6 2" xfId="6235"/>
    <cellStyle name="40% - Accent1 7 2 7" xfId="6236"/>
    <cellStyle name="40% - Accent1 7 2 7 2" xfId="6237"/>
    <cellStyle name="40% - Accent1 7 2 8" xfId="6238"/>
    <cellStyle name="40% - Accent1 7 2 9" xfId="6239"/>
    <cellStyle name="40% - Accent1 7 3" xfId="6240"/>
    <cellStyle name="40% - Accent1 7 3 2" xfId="6241"/>
    <cellStyle name="40% - Accent1 7 3 2 2" xfId="6242"/>
    <cellStyle name="40% - Accent1 7 3 2 2 2" xfId="6243"/>
    <cellStyle name="40% - Accent1 7 3 2 2 3" xfId="6244"/>
    <cellStyle name="40% - Accent1 7 3 2 2 4" xfId="6245"/>
    <cellStyle name="40% - Accent1 7 3 2 3" xfId="6246"/>
    <cellStyle name="40% - Accent1 7 3 2 3 2" xfId="6247"/>
    <cellStyle name="40% - Accent1 7 3 2 3 3" xfId="6248"/>
    <cellStyle name="40% - Accent1 7 3 2 4" xfId="6249"/>
    <cellStyle name="40% - Accent1 7 3 2 4 2" xfId="6250"/>
    <cellStyle name="40% - Accent1 7 3 2 5" xfId="6251"/>
    <cellStyle name="40% - Accent1 7 3 2 5 2" xfId="6252"/>
    <cellStyle name="40% - Accent1 7 3 2 6" xfId="6253"/>
    <cellStyle name="40% - Accent1 7 3 2 7" xfId="6254"/>
    <cellStyle name="40% - Accent1 7 3 3" xfId="6255"/>
    <cellStyle name="40% - Accent1 7 3 3 2" xfId="6256"/>
    <cellStyle name="40% - Accent1 7 3 3 3" xfId="6257"/>
    <cellStyle name="40% - Accent1 7 3 3 4" xfId="6258"/>
    <cellStyle name="40% - Accent1 7 3 4" xfId="6259"/>
    <cellStyle name="40% - Accent1 7 3 4 2" xfId="6260"/>
    <cellStyle name="40% - Accent1 7 3 4 3" xfId="6261"/>
    <cellStyle name="40% - Accent1 7 3 5" xfId="6262"/>
    <cellStyle name="40% - Accent1 7 3 5 2" xfId="6263"/>
    <cellStyle name="40% - Accent1 7 3 6" xfId="6264"/>
    <cellStyle name="40% - Accent1 7 3 6 2" xfId="6265"/>
    <cellStyle name="40% - Accent1 7 3 7" xfId="6266"/>
    <cellStyle name="40% - Accent1 7 3 8" xfId="6267"/>
    <cellStyle name="40% - Accent1 7 4" xfId="6268"/>
    <cellStyle name="40% - Accent1 7 4 2" xfId="6269"/>
    <cellStyle name="40% - Accent1 7 4 2 2" xfId="6270"/>
    <cellStyle name="40% - Accent1 7 4 2 3" xfId="6271"/>
    <cellStyle name="40% - Accent1 7 4 2 4" xfId="6272"/>
    <cellStyle name="40% - Accent1 7 4 3" xfId="6273"/>
    <cellStyle name="40% - Accent1 7 4 3 2" xfId="6274"/>
    <cellStyle name="40% - Accent1 7 4 3 3" xfId="6275"/>
    <cellStyle name="40% - Accent1 7 4 4" xfId="6276"/>
    <cellStyle name="40% - Accent1 7 4 4 2" xfId="6277"/>
    <cellStyle name="40% - Accent1 7 4 5" xfId="6278"/>
    <cellStyle name="40% - Accent1 7 4 5 2" xfId="6279"/>
    <cellStyle name="40% - Accent1 7 4 6" xfId="6280"/>
    <cellStyle name="40% - Accent1 7 4 7" xfId="6281"/>
    <cellStyle name="40% - Accent1 7 5" xfId="6282"/>
    <cellStyle name="40% - Accent1 7 5 2" xfId="6283"/>
    <cellStyle name="40% - Accent1 7 5 2 2" xfId="6284"/>
    <cellStyle name="40% - Accent1 7 5 2 3" xfId="6285"/>
    <cellStyle name="40% - Accent1 7 5 2 4" xfId="6286"/>
    <cellStyle name="40% - Accent1 7 5 3" xfId="6287"/>
    <cellStyle name="40% - Accent1 7 5 3 2" xfId="6288"/>
    <cellStyle name="40% - Accent1 7 5 3 3" xfId="6289"/>
    <cellStyle name="40% - Accent1 7 5 4" xfId="6290"/>
    <cellStyle name="40% - Accent1 7 5 4 2" xfId="6291"/>
    <cellStyle name="40% - Accent1 7 5 5" xfId="6292"/>
    <cellStyle name="40% - Accent1 7 5 5 2" xfId="6293"/>
    <cellStyle name="40% - Accent1 7 5 6" xfId="6294"/>
    <cellStyle name="40% - Accent1 7 5 7" xfId="6295"/>
    <cellStyle name="40% - Accent1 7 6" xfId="6296"/>
    <cellStyle name="40% - Accent1 7 6 2" xfId="6297"/>
    <cellStyle name="40% - Accent1 7 6 2 2" xfId="6298"/>
    <cellStyle name="40% - Accent1 7 6 3" xfId="6299"/>
    <cellStyle name="40% - Accent1 7 6 4" xfId="6300"/>
    <cellStyle name="40% - Accent1 7 7" xfId="6301"/>
    <cellStyle name="40% - Accent1 7 7 2" xfId="6302"/>
    <cellStyle name="40% - Accent1 7 7 3" xfId="6303"/>
    <cellStyle name="40% - Accent1 7 8" xfId="6304"/>
    <cellStyle name="40% - Accent1 7 8 2" xfId="6305"/>
    <cellStyle name="40% - Accent1 7 9" xfId="6306"/>
    <cellStyle name="40% - Accent1 7 9 2" xfId="6307"/>
    <cellStyle name="40% - Accent1 8" xfId="6308"/>
    <cellStyle name="40% - Accent1 8 10" xfId="6309"/>
    <cellStyle name="40% - Accent1 8 2" xfId="6310"/>
    <cellStyle name="40% - Accent1 8 3" xfId="6311"/>
    <cellStyle name="40% - Accent1 8 3 2" xfId="6312"/>
    <cellStyle name="40% - Accent1 8 3 2 2" xfId="6313"/>
    <cellStyle name="40% - Accent1 8 3 2 2 2" xfId="6314"/>
    <cellStyle name="40% - Accent1 8 3 2 2 3" xfId="6315"/>
    <cellStyle name="40% - Accent1 8 3 2 2 4" xfId="6316"/>
    <cellStyle name="40% - Accent1 8 3 2 3" xfId="6317"/>
    <cellStyle name="40% - Accent1 8 3 2 3 2" xfId="6318"/>
    <cellStyle name="40% - Accent1 8 3 2 3 3" xfId="6319"/>
    <cellStyle name="40% - Accent1 8 3 2 4" xfId="6320"/>
    <cellStyle name="40% - Accent1 8 3 2 4 2" xfId="6321"/>
    <cellStyle name="40% - Accent1 8 3 2 5" xfId="6322"/>
    <cellStyle name="40% - Accent1 8 3 2 5 2" xfId="6323"/>
    <cellStyle name="40% - Accent1 8 3 2 6" xfId="6324"/>
    <cellStyle name="40% - Accent1 8 3 2 7" xfId="6325"/>
    <cellStyle name="40% - Accent1 8 3 3" xfId="6326"/>
    <cellStyle name="40% - Accent1 8 3 3 2" xfId="6327"/>
    <cellStyle name="40% - Accent1 8 3 3 3" xfId="6328"/>
    <cellStyle name="40% - Accent1 8 3 3 4" xfId="6329"/>
    <cellStyle name="40% - Accent1 8 3 4" xfId="6330"/>
    <cellStyle name="40% - Accent1 8 3 4 2" xfId="6331"/>
    <cellStyle name="40% - Accent1 8 3 4 3" xfId="6332"/>
    <cellStyle name="40% - Accent1 8 3 5" xfId="6333"/>
    <cellStyle name="40% - Accent1 8 3 5 2" xfId="6334"/>
    <cellStyle name="40% - Accent1 8 3 6" xfId="6335"/>
    <cellStyle name="40% - Accent1 8 3 6 2" xfId="6336"/>
    <cellStyle name="40% - Accent1 8 3 7" xfId="6337"/>
    <cellStyle name="40% - Accent1 8 3 8" xfId="6338"/>
    <cellStyle name="40% - Accent1 8 4" xfId="6339"/>
    <cellStyle name="40% - Accent1 8 4 2" xfId="6340"/>
    <cellStyle name="40% - Accent1 8 4 2 2" xfId="6341"/>
    <cellStyle name="40% - Accent1 8 4 2 3" xfId="6342"/>
    <cellStyle name="40% - Accent1 8 4 2 4" xfId="6343"/>
    <cellStyle name="40% - Accent1 8 4 3" xfId="6344"/>
    <cellStyle name="40% - Accent1 8 4 3 2" xfId="6345"/>
    <cellStyle name="40% - Accent1 8 4 3 3" xfId="6346"/>
    <cellStyle name="40% - Accent1 8 4 4" xfId="6347"/>
    <cellStyle name="40% - Accent1 8 4 4 2" xfId="6348"/>
    <cellStyle name="40% - Accent1 8 4 5" xfId="6349"/>
    <cellStyle name="40% - Accent1 8 4 5 2" xfId="6350"/>
    <cellStyle name="40% - Accent1 8 4 6" xfId="6351"/>
    <cellStyle name="40% - Accent1 8 4 7" xfId="6352"/>
    <cellStyle name="40% - Accent1 8 5" xfId="6353"/>
    <cellStyle name="40% - Accent1 8 5 2" xfId="6354"/>
    <cellStyle name="40% - Accent1 8 5 2 2" xfId="6355"/>
    <cellStyle name="40% - Accent1 8 5 2 3" xfId="6356"/>
    <cellStyle name="40% - Accent1 8 5 2 4" xfId="6357"/>
    <cellStyle name="40% - Accent1 8 5 3" xfId="6358"/>
    <cellStyle name="40% - Accent1 8 5 3 2" xfId="6359"/>
    <cellStyle name="40% - Accent1 8 5 3 3" xfId="6360"/>
    <cellStyle name="40% - Accent1 8 5 4" xfId="6361"/>
    <cellStyle name="40% - Accent1 8 5 4 2" xfId="6362"/>
    <cellStyle name="40% - Accent1 8 5 5" xfId="6363"/>
    <cellStyle name="40% - Accent1 8 5 5 2" xfId="6364"/>
    <cellStyle name="40% - Accent1 8 5 6" xfId="6365"/>
    <cellStyle name="40% - Accent1 8 5 7" xfId="6366"/>
    <cellStyle name="40% - Accent1 8 6" xfId="6367"/>
    <cellStyle name="40% - Accent1 8 6 2" xfId="6368"/>
    <cellStyle name="40% - Accent1 8 6 3" xfId="6369"/>
    <cellStyle name="40% - Accent1 8 6 4" xfId="6370"/>
    <cellStyle name="40% - Accent1 8 7" xfId="6371"/>
    <cellStyle name="40% - Accent1 8 7 2" xfId="6372"/>
    <cellStyle name="40% - Accent1 8 7 3" xfId="6373"/>
    <cellStyle name="40% - Accent1 8 8" xfId="6374"/>
    <cellStyle name="40% - Accent1 8 8 2" xfId="6375"/>
    <cellStyle name="40% - Accent1 8 9" xfId="6376"/>
    <cellStyle name="40% - Accent1 8 9 2" xfId="6377"/>
    <cellStyle name="40% - Accent1 9" xfId="6378"/>
    <cellStyle name="40% - Accent1 9 10" xfId="6379"/>
    <cellStyle name="40% - Accent1 9 2" xfId="6380"/>
    <cellStyle name="40% - Accent1 9 2 2" xfId="6381"/>
    <cellStyle name="40% - Accent1 9 2 2 2" xfId="6382"/>
    <cellStyle name="40% - Accent1 9 2 2 3" xfId="6383"/>
    <cellStyle name="40% - Accent1 9 2 2 4" xfId="6384"/>
    <cellStyle name="40% - Accent1 9 2 3" xfId="6385"/>
    <cellStyle name="40% - Accent1 9 2 3 2" xfId="6386"/>
    <cellStyle name="40% - Accent1 9 2 3 3" xfId="6387"/>
    <cellStyle name="40% - Accent1 9 2 4" xfId="6388"/>
    <cellStyle name="40% - Accent1 9 2 4 2" xfId="6389"/>
    <cellStyle name="40% - Accent1 9 2 5" xfId="6390"/>
    <cellStyle name="40% - Accent1 9 2 5 2" xfId="6391"/>
    <cellStyle name="40% - Accent1 9 2 6" xfId="6392"/>
    <cellStyle name="40% - Accent1 9 2 7" xfId="6393"/>
    <cellStyle name="40% - Accent1 9 3" xfId="6394"/>
    <cellStyle name="40% - Accent1 9 3 2" xfId="6395"/>
    <cellStyle name="40% - Accent1 9 3 2 2" xfId="6396"/>
    <cellStyle name="40% - Accent1 9 3 2 3" xfId="6397"/>
    <cellStyle name="40% - Accent1 9 3 2 4" xfId="6398"/>
    <cellStyle name="40% - Accent1 9 3 3" xfId="6399"/>
    <cellStyle name="40% - Accent1 9 3 3 2" xfId="6400"/>
    <cellStyle name="40% - Accent1 9 3 3 3" xfId="6401"/>
    <cellStyle name="40% - Accent1 9 3 4" xfId="6402"/>
    <cellStyle name="40% - Accent1 9 3 4 2" xfId="6403"/>
    <cellStyle name="40% - Accent1 9 3 5" xfId="6404"/>
    <cellStyle name="40% - Accent1 9 3 5 2" xfId="6405"/>
    <cellStyle name="40% - Accent1 9 3 6" xfId="6406"/>
    <cellStyle name="40% - Accent1 9 3 7" xfId="6407"/>
    <cellStyle name="40% - Accent1 9 4" xfId="6408"/>
    <cellStyle name="40% - Accent1 9 4 2" xfId="6409"/>
    <cellStyle name="40% - Accent1 9 4 2 2" xfId="6410"/>
    <cellStyle name="40% - Accent1 9 4 2 3" xfId="6411"/>
    <cellStyle name="40% - Accent1 9 4 2 4" xfId="6412"/>
    <cellStyle name="40% - Accent1 9 4 3" xfId="6413"/>
    <cellStyle name="40% - Accent1 9 4 3 2" xfId="6414"/>
    <cellStyle name="40% - Accent1 9 4 3 3" xfId="6415"/>
    <cellStyle name="40% - Accent1 9 4 4" xfId="6416"/>
    <cellStyle name="40% - Accent1 9 4 4 2" xfId="6417"/>
    <cellStyle name="40% - Accent1 9 4 5" xfId="6418"/>
    <cellStyle name="40% - Accent1 9 4 5 2" xfId="6419"/>
    <cellStyle name="40% - Accent1 9 4 6" xfId="6420"/>
    <cellStyle name="40% - Accent1 9 4 7" xfId="6421"/>
    <cellStyle name="40% - Accent1 9 5" xfId="6422"/>
    <cellStyle name="40% - Accent1 9 5 2" xfId="6423"/>
    <cellStyle name="40% - Accent1 9 5 3" xfId="6424"/>
    <cellStyle name="40% - Accent1 9 5 4" xfId="6425"/>
    <cellStyle name="40% - Accent1 9 6" xfId="6426"/>
    <cellStyle name="40% - Accent1 9 6 2" xfId="6427"/>
    <cellStyle name="40% - Accent1 9 6 3" xfId="6428"/>
    <cellStyle name="40% - Accent1 9 7" xfId="6429"/>
    <cellStyle name="40% - Accent1 9 7 2" xfId="6430"/>
    <cellStyle name="40% - Accent1 9 8" xfId="6431"/>
    <cellStyle name="40% - Accent1 9 8 2" xfId="6432"/>
    <cellStyle name="40% - Accent1 9 9" xfId="6433"/>
    <cellStyle name="40% - Accent2 10" xfId="6434"/>
    <cellStyle name="40% - Accent2 10 2" xfId="6435"/>
    <cellStyle name="40% - Accent2 10 2 2" xfId="6436"/>
    <cellStyle name="40% - Accent2 10 2 3" xfId="6437"/>
    <cellStyle name="40% - Accent2 10 2 4" xfId="6438"/>
    <cellStyle name="40% - Accent2 10 3" xfId="6439"/>
    <cellStyle name="40% - Accent2 10 3 2" xfId="6440"/>
    <cellStyle name="40% - Accent2 10 3 3" xfId="6441"/>
    <cellStyle name="40% - Accent2 10 4" xfId="6442"/>
    <cellStyle name="40% - Accent2 10 4 2" xfId="6443"/>
    <cellStyle name="40% - Accent2 10 5" xfId="6444"/>
    <cellStyle name="40% - Accent2 10 5 2" xfId="6445"/>
    <cellStyle name="40% - Accent2 10 6" xfId="6446"/>
    <cellStyle name="40% - Accent2 10 7" xfId="6447"/>
    <cellStyle name="40% - Accent2 11" xfId="6448"/>
    <cellStyle name="40% - Accent2 11 2" xfId="6449"/>
    <cellStyle name="40% - Accent2 11 2 2" xfId="6450"/>
    <cellStyle name="40% - Accent2 11 2 3" xfId="6451"/>
    <cellStyle name="40% - Accent2 11 2 4" xfId="6452"/>
    <cellStyle name="40% - Accent2 11 3" xfId="6453"/>
    <cellStyle name="40% - Accent2 11 3 2" xfId="6454"/>
    <cellStyle name="40% - Accent2 11 3 3" xfId="6455"/>
    <cellStyle name="40% - Accent2 11 4" xfId="6456"/>
    <cellStyle name="40% - Accent2 11 4 2" xfId="6457"/>
    <cellStyle name="40% - Accent2 11 5" xfId="6458"/>
    <cellStyle name="40% - Accent2 11 5 2" xfId="6459"/>
    <cellStyle name="40% - Accent2 11 6" xfId="6460"/>
    <cellStyle name="40% - Accent2 11 7" xfId="6461"/>
    <cellStyle name="40% - Accent2 12" xfId="6462"/>
    <cellStyle name="40% - Accent2 12 2" xfId="6463"/>
    <cellStyle name="40% - Accent2 12 2 2" xfId="6464"/>
    <cellStyle name="40% - Accent2 12 2 3" xfId="6465"/>
    <cellStyle name="40% - Accent2 12 2 4" xfId="6466"/>
    <cellStyle name="40% - Accent2 12 3" xfId="6467"/>
    <cellStyle name="40% - Accent2 12 3 2" xfId="6468"/>
    <cellStyle name="40% - Accent2 12 3 3" xfId="6469"/>
    <cellStyle name="40% - Accent2 12 4" xfId="6470"/>
    <cellStyle name="40% - Accent2 12 4 2" xfId="6471"/>
    <cellStyle name="40% - Accent2 12 5" xfId="6472"/>
    <cellStyle name="40% - Accent2 12 5 2" xfId="6473"/>
    <cellStyle name="40% - Accent2 12 6" xfId="6474"/>
    <cellStyle name="40% - Accent2 12 7" xfId="6475"/>
    <cellStyle name="40% - Accent2 13" xfId="6476"/>
    <cellStyle name="40% - Accent2 13 2" xfId="6477"/>
    <cellStyle name="40% - Accent2 13 2 2" xfId="6478"/>
    <cellStyle name="40% - Accent2 13 2 3" xfId="6479"/>
    <cellStyle name="40% - Accent2 13 3" xfId="6480"/>
    <cellStyle name="40% - Accent2 13 3 2" xfId="6481"/>
    <cellStyle name="40% - Accent2 13 4" xfId="6482"/>
    <cellStyle name="40% - Accent2 13 4 2" xfId="6483"/>
    <cellStyle name="40% - Accent2 13 5" xfId="6484"/>
    <cellStyle name="40% - Accent2 13 5 2" xfId="6485"/>
    <cellStyle name="40% - Accent2 13 6" xfId="6486"/>
    <cellStyle name="40% - Accent2 13 7" xfId="6487"/>
    <cellStyle name="40% - Accent2 14" xfId="6488"/>
    <cellStyle name="40% - Accent2 15" xfId="6489"/>
    <cellStyle name="40% - Accent2 16" xfId="6490"/>
    <cellStyle name="40% - Accent2 17" xfId="6491"/>
    <cellStyle name="40% - Accent2 2" xfId="6492"/>
    <cellStyle name="40% - Accent2 2 2" xfId="6493"/>
    <cellStyle name="40% - Accent2 3" xfId="6494"/>
    <cellStyle name="40% - Accent2 3 2" xfId="6495"/>
    <cellStyle name="40% - Accent2 4" xfId="6496"/>
    <cellStyle name="40% - Accent2 4 10" xfId="6497"/>
    <cellStyle name="40% - Accent2 4 10 2" xfId="6498"/>
    <cellStyle name="40% - Accent2 4 11" xfId="6499"/>
    <cellStyle name="40% - Accent2 4 11 2" xfId="6500"/>
    <cellStyle name="40% - Accent2 4 12" xfId="6501"/>
    <cellStyle name="40% - Accent2 4 13" xfId="6502"/>
    <cellStyle name="40% - Accent2 4 2" xfId="6503"/>
    <cellStyle name="40% - Accent2 4 2 10" xfId="6504"/>
    <cellStyle name="40% - Accent2 4 2 11" xfId="6505"/>
    <cellStyle name="40% - Accent2 4 2 2" xfId="6506"/>
    <cellStyle name="40% - Accent2 4 2 2 2" xfId="6507"/>
    <cellStyle name="40% - Accent2 4 2 2 2 2" xfId="6508"/>
    <cellStyle name="40% - Accent2 4 2 2 2 2 2" xfId="6509"/>
    <cellStyle name="40% - Accent2 4 2 2 2 2 3" xfId="6510"/>
    <cellStyle name="40% - Accent2 4 2 2 2 2 4" xfId="6511"/>
    <cellStyle name="40% - Accent2 4 2 2 2 3" xfId="6512"/>
    <cellStyle name="40% - Accent2 4 2 2 2 3 2" xfId="6513"/>
    <cellStyle name="40% - Accent2 4 2 2 2 3 3" xfId="6514"/>
    <cellStyle name="40% - Accent2 4 2 2 2 4" xfId="6515"/>
    <cellStyle name="40% - Accent2 4 2 2 2 4 2" xfId="6516"/>
    <cellStyle name="40% - Accent2 4 2 2 2 5" xfId="6517"/>
    <cellStyle name="40% - Accent2 4 2 2 2 5 2" xfId="6518"/>
    <cellStyle name="40% - Accent2 4 2 2 2 6" xfId="6519"/>
    <cellStyle name="40% - Accent2 4 2 2 2 7" xfId="6520"/>
    <cellStyle name="40% - Accent2 4 2 2 3" xfId="6521"/>
    <cellStyle name="40% - Accent2 4 2 2 3 2" xfId="6522"/>
    <cellStyle name="40% - Accent2 4 2 2 3 2 2" xfId="6523"/>
    <cellStyle name="40% - Accent2 4 2 2 3 2 3" xfId="6524"/>
    <cellStyle name="40% - Accent2 4 2 2 3 2 4" xfId="6525"/>
    <cellStyle name="40% - Accent2 4 2 2 3 3" xfId="6526"/>
    <cellStyle name="40% - Accent2 4 2 2 3 3 2" xfId="6527"/>
    <cellStyle name="40% - Accent2 4 2 2 3 3 3" xfId="6528"/>
    <cellStyle name="40% - Accent2 4 2 2 3 4" xfId="6529"/>
    <cellStyle name="40% - Accent2 4 2 2 3 4 2" xfId="6530"/>
    <cellStyle name="40% - Accent2 4 2 2 3 5" xfId="6531"/>
    <cellStyle name="40% - Accent2 4 2 2 3 5 2" xfId="6532"/>
    <cellStyle name="40% - Accent2 4 2 2 3 6" xfId="6533"/>
    <cellStyle name="40% - Accent2 4 2 2 3 7" xfId="6534"/>
    <cellStyle name="40% - Accent2 4 2 2 4" xfId="6535"/>
    <cellStyle name="40% - Accent2 4 2 2 4 2" xfId="6536"/>
    <cellStyle name="40% - Accent2 4 2 2 4 3" xfId="6537"/>
    <cellStyle name="40% - Accent2 4 2 2 4 4" xfId="6538"/>
    <cellStyle name="40% - Accent2 4 2 2 5" xfId="6539"/>
    <cellStyle name="40% - Accent2 4 2 2 5 2" xfId="6540"/>
    <cellStyle name="40% - Accent2 4 2 2 5 3" xfId="6541"/>
    <cellStyle name="40% - Accent2 4 2 2 6" xfId="6542"/>
    <cellStyle name="40% - Accent2 4 2 2 6 2" xfId="6543"/>
    <cellStyle name="40% - Accent2 4 2 2 7" xfId="6544"/>
    <cellStyle name="40% - Accent2 4 2 2 7 2" xfId="6545"/>
    <cellStyle name="40% - Accent2 4 2 2 8" xfId="6546"/>
    <cellStyle name="40% - Accent2 4 2 2 9" xfId="6547"/>
    <cellStyle name="40% - Accent2 4 2 3" xfId="6548"/>
    <cellStyle name="40% - Accent2 4 2 3 2" xfId="6549"/>
    <cellStyle name="40% - Accent2 4 2 3 2 2" xfId="6550"/>
    <cellStyle name="40% - Accent2 4 2 3 2 2 2" xfId="6551"/>
    <cellStyle name="40% - Accent2 4 2 3 2 2 3" xfId="6552"/>
    <cellStyle name="40% - Accent2 4 2 3 2 2 4" xfId="6553"/>
    <cellStyle name="40% - Accent2 4 2 3 2 3" xfId="6554"/>
    <cellStyle name="40% - Accent2 4 2 3 2 3 2" xfId="6555"/>
    <cellStyle name="40% - Accent2 4 2 3 2 3 3" xfId="6556"/>
    <cellStyle name="40% - Accent2 4 2 3 2 4" xfId="6557"/>
    <cellStyle name="40% - Accent2 4 2 3 2 4 2" xfId="6558"/>
    <cellStyle name="40% - Accent2 4 2 3 2 5" xfId="6559"/>
    <cellStyle name="40% - Accent2 4 2 3 2 5 2" xfId="6560"/>
    <cellStyle name="40% - Accent2 4 2 3 2 6" xfId="6561"/>
    <cellStyle name="40% - Accent2 4 2 3 2 7" xfId="6562"/>
    <cellStyle name="40% - Accent2 4 2 3 3" xfId="6563"/>
    <cellStyle name="40% - Accent2 4 2 3 3 2" xfId="6564"/>
    <cellStyle name="40% - Accent2 4 2 3 3 3" xfId="6565"/>
    <cellStyle name="40% - Accent2 4 2 3 3 4" xfId="6566"/>
    <cellStyle name="40% - Accent2 4 2 3 4" xfId="6567"/>
    <cellStyle name="40% - Accent2 4 2 3 4 2" xfId="6568"/>
    <cellStyle name="40% - Accent2 4 2 3 4 3" xfId="6569"/>
    <cellStyle name="40% - Accent2 4 2 3 5" xfId="6570"/>
    <cellStyle name="40% - Accent2 4 2 3 5 2" xfId="6571"/>
    <cellStyle name="40% - Accent2 4 2 3 6" xfId="6572"/>
    <cellStyle name="40% - Accent2 4 2 3 6 2" xfId="6573"/>
    <cellStyle name="40% - Accent2 4 2 3 7" xfId="6574"/>
    <cellStyle name="40% - Accent2 4 2 3 8" xfId="6575"/>
    <cellStyle name="40% - Accent2 4 2 4" xfId="6576"/>
    <cellStyle name="40% - Accent2 4 2 4 2" xfId="6577"/>
    <cellStyle name="40% - Accent2 4 2 4 2 2" xfId="6578"/>
    <cellStyle name="40% - Accent2 4 2 4 2 3" xfId="6579"/>
    <cellStyle name="40% - Accent2 4 2 4 2 4" xfId="6580"/>
    <cellStyle name="40% - Accent2 4 2 4 3" xfId="6581"/>
    <cellStyle name="40% - Accent2 4 2 4 3 2" xfId="6582"/>
    <cellStyle name="40% - Accent2 4 2 4 3 3" xfId="6583"/>
    <cellStyle name="40% - Accent2 4 2 4 4" xfId="6584"/>
    <cellStyle name="40% - Accent2 4 2 4 4 2" xfId="6585"/>
    <cellStyle name="40% - Accent2 4 2 4 5" xfId="6586"/>
    <cellStyle name="40% - Accent2 4 2 4 5 2" xfId="6587"/>
    <cellStyle name="40% - Accent2 4 2 4 6" xfId="6588"/>
    <cellStyle name="40% - Accent2 4 2 4 7" xfId="6589"/>
    <cellStyle name="40% - Accent2 4 2 5" xfId="6590"/>
    <cellStyle name="40% - Accent2 4 2 5 2" xfId="6591"/>
    <cellStyle name="40% - Accent2 4 2 5 2 2" xfId="6592"/>
    <cellStyle name="40% - Accent2 4 2 5 2 3" xfId="6593"/>
    <cellStyle name="40% - Accent2 4 2 5 2 4" xfId="6594"/>
    <cellStyle name="40% - Accent2 4 2 5 3" xfId="6595"/>
    <cellStyle name="40% - Accent2 4 2 5 3 2" xfId="6596"/>
    <cellStyle name="40% - Accent2 4 2 5 3 3" xfId="6597"/>
    <cellStyle name="40% - Accent2 4 2 5 4" xfId="6598"/>
    <cellStyle name="40% - Accent2 4 2 5 4 2" xfId="6599"/>
    <cellStyle name="40% - Accent2 4 2 5 5" xfId="6600"/>
    <cellStyle name="40% - Accent2 4 2 5 5 2" xfId="6601"/>
    <cellStyle name="40% - Accent2 4 2 5 6" xfId="6602"/>
    <cellStyle name="40% - Accent2 4 2 5 7" xfId="6603"/>
    <cellStyle name="40% - Accent2 4 2 6" xfId="6604"/>
    <cellStyle name="40% - Accent2 4 2 6 2" xfId="6605"/>
    <cellStyle name="40% - Accent2 4 2 6 2 2" xfId="6606"/>
    <cellStyle name="40% - Accent2 4 2 6 3" xfId="6607"/>
    <cellStyle name="40% - Accent2 4 2 6 4" xfId="6608"/>
    <cellStyle name="40% - Accent2 4 2 7" xfId="6609"/>
    <cellStyle name="40% - Accent2 4 2 7 2" xfId="6610"/>
    <cellStyle name="40% - Accent2 4 2 7 3" xfId="6611"/>
    <cellStyle name="40% - Accent2 4 2 8" xfId="6612"/>
    <cellStyle name="40% - Accent2 4 2 8 2" xfId="6613"/>
    <cellStyle name="40% - Accent2 4 2 9" xfId="6614"/>
    <cellStyle name="40% - Accent2 4 2 9 2" xfId="6615"/>
    <cellStyle name="40% - Accent2 4 3" xfId="6616"/>
    <cellStyle name="40% - Accent2 4 3 10" xfId="6617"/>
    <cellStyle name="40% - Accent2 4 3 11" xfId="6618"/>
    <cellStyle name="40% - Accent2 4 3 2" xfId="6619"/>
    <cellStyle name="40% - Accent2 4 3 2 2" xfId="6620"/>
    <cellStyle name="40% - Accent2 4 3 2 2 2" xfId="6621"/>
    <cellStyle name="40% - Accent2 4 3 2 2 2 2" xfId="6622"/>
    <cellStyle name="40% - Accent2 4 3 2 2 2 3" xfId="6623"/>
    <cellStyle name="40% - Accent2 4 3 2 2 2 4" xfId="6624"/>
    <cellStyle name="40% - Accent2 4 3 2 2 3" xfId="6625"/>
    <cellStyle name="40% - Accent2 4 3 2 2 3 2" xfId="6626"/>
    <cellStyle name="40% - Accent2 4 3 2 2 3 3" xfId="6627"/>
    <cellStyle name="40% - Accent2 4 3 2 2 4" xfId="6628"/>
    <cellStyle name="40% - Accent2 4 3 2 2 4 2" xfId="6629"/>
    <cellStyle name="40% - Accent2 4 3 2 2 5" xfId="6630"/>
    <cellStyle name="40% - Accent2 4 3 2 2 5 2" xfId="6631"/>
    <cellStyle name="40% - Accent2 4 3 2 2 6" xfId="6632"/>
    <cellStyle name="40% - Accent2 4 3 2 2 7" xfId="6633"/>
    <cellStyle name="40% - Accent2 4 3 2 3" xfId="6634"/>
    <cellStyle name="40% - Accent2 4 3 2 3 2" xfId="6635"/>
    <cellStyle name="40% - Accent2 4 3 2 3 2 2" xfId="6636"/>
    <cellStyle name="40% - Accent2 4 3 2 3 2 3" xfId="6637"/>
    <cellStyle name="40% - Accent2 4 3 2 3 2 4" xfId="6638"/>
    <cellStyle name="40% - Accent2 4 3 2 3 3" xfId="6639"/>
    <cellStyle name="40% - Accent2 4 3 2 3 3 2" xfId="6640"/>
    <cellStyle name="40% - Accent2 4 3 2 3 3 3" xfId="6641"/>
    <cellStyle name="40% - Accent2 4 3 2 3 4" xfId="6642"/>
    <cellStyle name="40% - Accent2 4 3 2 3 4 2" xfId="6643"/>
    <cellStyle name="40% - Accent2 4 3 2 3 5" xfId="6644"/>
    <cellStyle name="40% - Accent2 4 3 2 3 5 2" xfId="6645"/>
    <cellStyle name="40% - Accent2 4 3 2 3 6" xfId="6646"/>
    <cellStyle name="40% - Accent2 4 3 2 3 7" xfId="6647"/>
    <cellStyle name="40% - Accent2 4 3 2 4" xfId="6648"/>
    <cellStyle name="40% - Accent2 4 3 2 4 2" xfId="6649"/>
    <cellStyle name="40% - Accent2 4 3 2 4 3" xfId="6650"/>
    <cellStyle name="40% - Accent2 4 3 2 4 4" xfId="6651"/>
    <cellStyle name="40% - Accent2 4 3 2 5" xfId="6652"/>
    <cellStyle name="40% - Accent2 4 3 2 5 2" xfId="6653"/>
    <cellStyle name="40% - Accent2 4 3 2 5 3" xfId="6654"/>
    <cellStyle name="40% - Accent2 4 3 2 6" xfId="6655"/>
    <cellStyle name="40% - Accent2 4 3 2 6 2" xfId="6656"/>
    <cellStyle name="40% - Accent2 4 3 2 7" xfId="6657"/>
    <cellStyle name="40% - Accent2 4 3 2 7 2" xfId="6658"/>
    <cellStyle name="40% - Accent2 4 3 2 8" xfId="6659"/>
    <cellStyle name="40% - Accent2 4 3 2 9" xfId="6660"/>
    <cellStyle name="40% - Accent2 4 3 3" xfId="6661"/>
    <cellStyle name="40% - Accent2 4 3 3 2" xfId="6662"/>
    <cellStyle name="40% - Accent2 4 3 3 2 2" xfId="6663"/>
    <cellStyle name="40% - Accent2 4 3 3 2 2 2" xfId="6664"/>
    <cellStyle name="40% - Accent2 4 3 3 2 2 3" xfId="6665"/>
    <cellStyle name="40% - Accent2 4 3 3 2 2 4" xfId="6666"/>
    <cellStyle name="40% - Accent2 4 3 3 2 3" xfId="6667"/>
    <cellStyle name="40% - Accent2 4 3 3 2 3 2" xfId="6668"/>
    <cellStyle name="40% - Accent2 4 3 3 2 3 3" xfId="6669"/>
    <cellStyle name="40% - Accent2 4 3 3 2 4" xfId="6670"/>
    <cellStyle name="40% - Accent2 4 3 3 2 4 2" xfId="6671"/>
    <cellStyle name="40% - Accent2 4 3 3 2 5" xfId="6672"/>
    <cellStyle name="40% - Accent2 4 3 3 2 5 2" xfId="6673"/>
    <cellStyle name="40% - Accent2 4 3 3 2 6" xfId="6674"/>
    <cellStyle name="40% - Accent2 4 3 3 2 7" xfId="6675"/>
    <cellStyle name="40% - Accent2 4 3 3 3" xfId="6676"/>
    <cellStyle name="40% - Accent2 4 3 3 3 2" xfId="6677"/>
    <cellStyle name="40% - Accent2 4 3 3 3 3" xfId="6678"/>
    <cellStyle name="40% - Accent2 4 3 3 3 4" xfId="6679"/>
    <cellStyle name="40% - Accent2 4 3 3 4" xfId="6680"/>
    <cellStyle name="40% - Accent2 4 3 3 4 2" xfId="6681"/>
    <cellStyle name="40% - Accent2 4 3 3 4 3" xfId="6682"/>
    <cellStyle name="40% - Accent2 4 3 3 5" xfId="6683"/>
    <cellStyle name="40% - Accent2 4 3 3 5 2" xfId="6684"/>
    <cellStyle name="40% - Accent2 4 3 3 6" xfId="6685"/>
    <cellStyle name="40% - Accent2 4 3 3 6 2" xfId="6686"/>
    <cellStyle name="40% - Accent2 4 3 3 7" xfId="6687"/>
    <cellStyle name="40% - Accent2 4 3 3 8" xfId="6688"/>
    <cellStyle name="40% - Accent2 4 3 4" xfId="6689"/>
    <cellStyle name="40% - Accent2 4 3 4 2" xfId="6690"/>
    <cellStyle name="40% - Accent2 4 3 4 2 2" xfId="6691"/>
    <cellStyle name="40% - Accent2 4 3 4 2 3" xfId="6692"/>
    <cellStyle name="40% - Accent2 4 3 4 2 4" xfId="6693"/>
    <cellStyle name="40% - Accent2 4 3 4 3" xfId="6694"/>
    <cellStyle name="40% - Accent2 4 3 4 3 2" xfId="6695"/>
    <cellStyle name="40% - Accent2 4 3 4 3 3" xfId="6696"/>
    <cellStyle name="40% - Accent2 4 3 4 4" xfId="6697"/>
    <cellStyle name="40% - Accent2 4 3 4 4 2" xfId="6698"/>
    <cellStyle name="40% - Accent2 4 3 4 5" xfId="6699"/>
    <cellStyle name="40% - Accent2 4 3 4 5 2" xfId="6700"/>
    <cellStyle name="40% - Accent2 4 3 4 6" xfId="6701"/>
    <cellStyle name="40% - Accent2 4 3 4 7" xfId="6702"/>
    <cellStyle name="40% - Accent2 4 3 5" xfId="6703"/>
    <cellStyle name="40% - Accent2 4 3 5 2" xfId="6704"/>
    <cellStyle name="40% - Accent2 4 3 5 2 2" xfId="6705"/>
    <cellStyle name="40% - Accent2 4 3 5 2 3" xfId="6706"/>
    <cellStyle name="40% - Accent2 4 3 5 2 4" xfId="6707"/>
    <cellStyle name="40% - Accent2 4 3 5 3" xfId="6708"/>
    <cellStyle name="40% - Accent2 4 3 5 3 2" xfId="6709"/>
    <cellStyle name="40% - Accent2 4 3 5 3 3" xfId="6710"/>
    <cellStyle name="40% - Accent2 4 3 5 4" xfId="6711"/>
    <cellStyle name="40% - Accent2 4 3 5 4 2" xfId="6712"/>
    <cellStyle name="40% - Accent2 4 3 5 5" xfId="6713"/>
    <cellStyle name="40% - Accent2 4 3 5 5 2" xfId="6714"/>
    <cellStyle name="40% - Accent2 4 3 5 6" xfId="6715"/>
    <cellStyle name="40% - Accent2 4 3 5 7" xfId="6716"/>
    <cellStyle name="40% - Accent2 4 3 6" xfId="6717"/>
    <cellStyle name="40% - Accent2 4 3 6 2" xfId="6718"/>
    <cellStyle name="40% - Accent2 4 3 6 2 2" xfId="6719"/>
    <cellStyle name="40% - Accent2 4 3 6 3" xfId="6720"/>
    <cellStyle name="40% - Accent2 4 3 6 4" xfId="6721"/>
    <cellStyle name="40% - Accent2 4 3 7" xfId="6722"/>
    <cellStyle name="40% - Accent2 4 3 7 2" xfId="6723"/>
    <cellStyle name="40% - Accent2 4 3 7 3" xfId="6724"/>
    <cellStyle name="40% - Accent2 4 3 8" xfId="6725"/>
    <cellStyle name="40% - Accent2 4 3 8 2" xfId="6726"/>
    <cellStyle name="40% - Accent2 4 3 9" xfId="6727"/>
    <cellStyle name="40% - Accent2 4 3 9 2" xfId="6728"/>
    <cellStyle name="40% - Accent2 4 4" xfId="6729"/>
    <cellStyle name="40% - Accent2 4 4 10" xfId="6730"/>
    <cellStyle name="40% - Accent2 4 4 2" xfId="6731"/>
    <cellStyle name="40% - Accent2 4 4 2 2" xfId="6732"/>
    <cellStyle name="40% - Accent2 4 4 2 2 2" xfId="6733"/>
    <cellStyle name="40% - Accent2 4 4 2 2 3" xfId="6734"/>
    <cellStyle name="40% - Accent2 4 4 2 2 4" xfId="6735"/>
    <cellStyle name="40% - Accent2 4 4 2 3" xfId="6736"/>
    <cellStyle name="40% - Accent2 4 4 2 3 2" xfId="6737"/>
    <cellStyle name="40% - Accent2 4 4 2 3 3" xfId="6738"/>
    <cellStyle name="40% - Accent2 4 4 2 4" xfId="6739"/>
    <cellStyle name="40% - Accent2 4 4 2 4 2" xfId="6740"/>
    <cellStyle name="40% - Accent2 4 4 2 5" xfId="6741"/>
    <cellStyle name="40% - Accent2 4 4 2 5 2" xfId="6742"/>
    <cellStyle name="40% - Accent2 4 4 2 6" xfId="6743"/>
    <cellStyle name="40% - Accent2 4 4 2 7" xfId="6744"/>
    <cellStyle name="40% - Accent2 4 4 3" xfId="6745"/>
    <cellStyle name="40% - Accent2 4 4 3 2" xfId="6746"/>
    <cellStyle name="40% - Accent2 4 4 3 2 2" xfId="6747"/>
    <cellStyle name="40% - Accent2 4 4 3 2 3" xfId="6748"/>
    <cellStyle name="40% - Accent2 4 4 3 2 4" xfId="6749"/>
    <cellStyle name="40% - Accent2 4 4 3 3" xfId="6750"/>
    <cellStyle name="40% - Accent2 4 4 3 3 2" xfId="6751"/>
    <cellStyle name="40% - Accent2 4 4 3 3 3" xfId="6752"/>
    <cellStyle name="40% - Accent2 4 4 3 4" xfId="6753"/>
    <cellStyle name="40% - Accent2 4 4 3 4 2" xfId="6754"/>
    <cellStyle name="40% - Accent2 4 4 3 5" xfId="6755"/>
    <cellStyle name="40% - Accent2 4 4 3 5 2" xfId="6756"/>
    <cellStyle name="40% - Accent2 4 4 3 6" xfId="6757"/>
    <cellStyle name="40% - Accent2 4 4 3 7" xfId="6758"/>
    <cellStyle name="40% - Accent2 4 4 4" xfId="6759"/>
    <cellStyle name="40% - Accent2 4 4 4 2" xfId="6760"/>
    <cellStyle name="40% - Accent2 4 4 4 2 2" xfId="6761"/>
    <cellStyle name="40% - Accent2 4 4 4 2 3" xfId="6762"/>
    <cellStyle name="40% - Accent2 4 4 4 2 4" xfId="6763"/>
    <cellStyle name="40% - Accent2 4 4 4 3" xfId="6764"/>
    <cellStyle name="40% - Accent2 4 4 4 3 2" xfId="6765"/>
    <cellStyle name="40% - Accent2 4 4 4 3 3" xfId="6766"/>
    <cellStyle name="40% - Accent2 4 4 4 4" xfId="6767"/>
    <cellStyle name="40% - Accent2 4 4 4 4 2" xfId="6768"/>
    <cellStyle name="40% - Accent2 4 4 4 5" xfId="6769"/>
    <cellStyle name="40% - Accent2 4 4 4 5 2" xfId="6770"/>
    <cellStyle name="40% - Accent2 4 4 4 6" xfId="6771"/>
    <cellStyle name="40% - Accent2 4 4 4 7" xfId="6772"/>
    <cellStyle name="40% - Accent2 4 4 5" xfId="6773"/>
    <cellStyle name="40% - Accent2 4 4 5 2" xfId="6774"/>
    <cellStyle name="40% - Accent2 4 4 5 3" xfId="6775"/>
    <cellStyle name="40% - Accent2 4 4 5 4" xfId="6776"/>
    <cellStyle name="40% - Accent2 4 4 6" xfId="6777"/>
    <cellStyle name="40% - Accent2 4 4 6 2" xfId="6778"/>
    <cellStyle name="40% - Accent2 4 4 6 3" xfId="6779"/>
    <cellStyle name="40% - Accent2 4 4 7" xfId="6780"/>
    <cellStyle name="40% - Accent2 4 4 7 2" xfId="6781"/>
    <cellStyle name="40% - Accent2 4 4 8" xfId="6782"/>
    <cellStyle name="40% - Accent2 4 4 8 2" xfId="6783"/>
    <cellStyle name="40% - Accent2 4 4 9" xfId="6784"/>
    <cellStyle name="40% - Accent2 4 5" xfId="6785"/>
    <cellStyle name="40% - Accent2 4 5 2" xfId="6786"/>
    <cellStyle name="40% - Accent2 4 5 2 2" xfId="6787"/>
    <cellStyle name="40% - Accent2 4 5 2 3" xfId="6788"/>
    <cellStyle name="40% - Accent2 4 5 2 4" xfId="6789"/>
    <cellStyle name="40% - Accent2 4 5 3" xfId="6790"/>
    <cellStyle name="40% - Accent2 4 5 3 2" xfId="6791"/>
    <cellStyle name="40% - Accent2 4 5 3 3" xfId="6792"/>
    <cellStyle name="40% - Accent2 4 5 4" xfId="6793"/>
    <cellStyle name="40% - Accent2 4 5 4 2" xfId="6794"/>
    <cellStyle name="40% - Accent2 4 5 5" xfId="6795"/>
    <cellStyle name="40% - Accent2 4 5 5 2" xfId="6796"/>
    <cellStyle name="40% - Accent2 4 5 6" xfId="6797"/>
    <cellStyle name="40% - Accent2 4 5 7" xfId="6798"/>
    <cellStyle name="40% - Accent2 4 6" xfId="6799"/>
    <cellStyle name="40% - Accent2 4 6 2" xfId="6800"/>
    <cellStyle name="40% - Accent2 4 6 2 2" xfId="6801"/>
    <cellStyle name="40% - Accent2 4 6 2 3" xfId="6802"/>
    <cellStyle name="40% - Accent2 4 6 2 4" xfId="6803"/>
    <cellStyle name="40% - Accent2 4 6 3" xfId="6804"/>
    <cellStyle name="40% - Accent2 4 6 3 2" xfId="6805"/>
    <cellStyle name="40% - Accent2 4 6 3 3" xfId="6806"/>
    <cellStyle name="40% - Accent2 4 6 4" xfId="6807"/>
    <cellStyle name="40% - Accent2 4 6 4 2" xfId="6808"/>
    <cellStyle name="40% - Accent2 4 6 5" xfId="6809"/>
    <cellStyle name="40% - Accent2 4 6 5 2" xfId="6810"/>
    <cellStyle name="40% - Accent2 4 6 6" xfId="6811"/>
    <cellStyle name="40% - Accent2 4 6 7" xfId="6812"/>
    <cellStyle name="40% - Accent2 4 7" xfId="6813"/>
    <cellStyle name="40% - Accent2 4 7 2" xfId="6814"/>
    <cellStyle name="40% - Accent2 4 7 2 2" xfId="6815"/>
    <cellStyle name="40% - Accent2 4 7 2 3" xfId="6816"/>
    <cellStyle name="40% - Accent2 4 7 2 4" xfId="6817"/>
    <cellStyle name="40% - Accent2 4 7 3" xfId="6818"/>
    <cellStyle name="40% - Accent2 4 7 3 2" xfId="6819"/>
    <cellStyle name="40% - Accent2 4 7 3 3" xfId="6820"/>
    <cellStyle name="40% - Accent2 4 7 4" xfId="6821"/>
    <cellStyle name="40% - Accent2 4 7 4 2" xfId="6822"/>
    <cellStyle name="40% - Accent2 4 7 5" xfId="6823"/>
    <cellStyle name="40% - Accent2 4 7 5 2" xfId="6824"/>
    <cellStyle name="40% - Accent2 4 7 6" xfId="6825"/>
    <cellStyle name="40% - Accent2 4 7 7" xfId="6826"/>
    <cellStyle name="40% - Accent2 4 8" xfId="6827"/>
    <cellStyle name="40% - Accent2 4 8 2" xfId="6828"/>
    <cellStyle name="40% - Accent2 4 8 2 2" xfId="6829"/>
    <cellStyle name="40% - Accent2 4 8 3" xfId="6830"/>
    <cellStyle name="40% - Accent2 4 8 4" xfId="6831"/>
    <cellStyle name="40% - Accent2 4 9" xfId="6832"/>
    <cellStyle name="40% - Accent2 4 9 2" xfId="6833"/>
    <cellStyle name="40% - Accent2 4 9 3" xfId="6834"/>
    <cellStyle name="40% - Accent2 5" xfId="6835"/>
    <cellStyle name="40% - Accent2 6" xfId="6836"/>
    <cellStyle name="40% - Accent2 6 10" xfId="6837"/>
    <cellStyle name="40% - Accent2 6 10 2" xfId="6838"/>
    <cellStyle name="40% - Accent2 6 11" xfId="6839"/>
    <cellStyle name="40% - Accent2 6 12" xfId="6840"/>
    <cellStyle name="40% - Accent2 6 2" xfId="6841"/>
    <cellStyle name="40% - Accent2 6 2 10" xfId="6842"/>
    <cellStyle name="40% - Accent2 6 2 2" xfId="6843"/>
    <cellStyle name="40% - Accent2 6 2 2 2" xfId="6844"/>
    <cellStyle name="40% - Accent2 6 2 2 2 2" xfId="6845"/>
    <cellStyle name="40% - Accent2 6 2 2 2 2 2" xfId="6846"/>
    <cellStyle name="40% - Accent2 6 2 2 2 2 3" xfId="6847"/>
    <cellStyle name="40% - Accent2 6 2 2 2 2 4" xfId="6848"/>
    <cellStyle name="40% - Accent2 6 2 2 2 3" xfId="6849"/>
    <cellStyle name="40% - Accent2 6 2 2 2 3 2" xfId="6850"/>
    <cellStyle name="40% - Accent2 6 2 2 2 3 3" xfId="6851"/>
    <cellStyle name="40% - Accent2 6 2 2 2 4" xfId="6852"/>
    <cellStyle name="40% - Accent2 6 2 2 2 4 2" xfId="6853"/>
    <cellStyle name="40% - Accent2 6 2 2 2 5" xfId="6854"/>
    <cellStyle name="40% - Accent2 6 2 2 2 5 2" xfId="6855"/>
    <cellStyle name="40% - Accent2 6 2 2 2 6" xfId="6856"/>
    <cellStyle name="40% - Accent2 6 2 2 2 7" xfId="6857"/>
    <cellStyle name="40% - Accent2 6 2 2 3" xfId="6858"/>
    <cellStyle name="40% - Accent2 6 2 2 3 2" xfId="6859"/>
    <cellStyle name="40% - Accent2 6 2 2 3 3" xfId="6860"/>
    <cellStyle name="40% - Accent2 6 2 2 3 4" xfId="6861"/>
    <cellStyle name="40% - Accent2 6 2 2 4" xfId="6862"/>
    <cellStyle name="40% - Accent2 6 2 2 4 2" xfId="6863"/>
    <cellStyle name="40% - Accent2 6 2 2 4 3" xfId="6864"/>
    <cellStyle name="40% - Accent2 6 2 2 5" xfId="6865"/>
    <cellStyle name="40% - Accent2 6 2 2 5 2" xfId="6866"/>
    <cellStyle name="40% - Accent2 6 2 2 6" xfId="6867"/>
    <cellStyle name="40% - Accent2 6 2 2 6 2" xfId="6868"/>
    <cellStyle name="40% - Accent2 6 2 2 7" xfId="6869"/>
    <cellStyle name="40% - Accent2 6 2 2 8" xfId="6870"/>
    <cellStyle name="40% - Accent2 6 2 3" xfId="6871"/>
    <cellStyle name="40% - Accent2 6 2 3 2" xfId="6872"/>
    <cellStyle name="40% - Accent2 6 2 3 2 2" xfId="6873"/>
    <cellStyle name="40% - Accent2 6 2 3 2 3" xfId="6874"/>
    <cellStyle name="40% - Accent2 6 2 3 2 4" xfId="6875"/>
    <cellStyle name="40% - Accent2 6 2 3 3" xfId="6876"/>
    <cellStyle name="40% - Accent2 6 2 3 3 2" xfId="6877"/>
    <cellStyle name="40% - Accent2 6 2 3 3 3" xfId="6878"/>
    <cellStyle name="40% - Accent2 6 2 3 4" xfId="6879"/>
    <cellStyle name="40% - Accent2 6 2 3 4 2" xfId="6880"/>
    <cellStyle name="40% - Accent2 6 2 3 5" xfId="6881"/>
    <cellStyle name="40% - Accent2 6 2 3 5 2" xfId="6882"/>
    <cellStyle name="40% - Accent2 6 2 3 6" xfId="6883"/>
    <cellStyle name="40% - Accent2 6 2 3 7" xfId="6884"/>
    <cellStyle name="40% - Accent2 6 2 4" xfId="6885"/>
    <cellStyle name="40% - Accent2 6 2 4 2" xfId="6886"/>
    <cellStyle name="40% - Accent2 6 2 4 2 2" xfId="6887"/>
    <cellStyle name="40% - Accent2 6 2 4 2 3" xfId="6888"/>
    <cellStyle name="40% - Accent2 6 2 4 2 4" xfId="6889"/>
    <cellStyle name="40% - Accent2 6 2 4 3" xfId="6890"/>
    <cellStyle name="40% - Accent2 6 2 4 3 2" xfId="6891"/>
    <cellStyle name="40% - Accent2 6 2 4 3 3" xfId="6892"/>
    <cellStyle name="40% - Accent2 6 2 4 4" xfId="6893"/>
    <cellStyle name="40% - Accent2 6 2 4 4 2" xfId="6894"/>
    <cellStyle name="40% - Accent2 6 2 4 5" xfId="6895"/>
    <cellStyle name="40% - Accent2 6 2 4 5 2" xfId="6896"/>
    <cellStyle name="40% - Accent2 6 2 4 6" xfId="6897"/>
    <cellStyle name="40% - Accent2 6 2 4 7" xfId="6898"/>
    <cellStyle name="40% - Accent2 6 2 5" xfId="6899"/>
    <cellStyle name="40% - Accent2 6 2 5 2" xfId="6900"/>
    <cellStyle name="40% - Accent2 6 2 5 2 2" xfId="6901"/>
    <cellStyle name="40% - Accent2 6 2 5 3" xfId="6902"/>
    <cellStyle name="40% - Accent2 6 2 5 4" xfId="6903"/>
    <cellStyle name="40% - Accent2 6 2 6" xfId="6904"/>
    <cellStyle name="40% - Accent2 6 2 6 2" xfId="6905"/>
    <cellStyle name="40% - Accent2 6 2 6 3" xfId="6906"/>
    <cellStyle name="40% - Accent2 6 2 7" xfId="6907"/>
    <cellStyle name="40% - Accent2 6 2 7 2" xfId="6908"/>
    <cellStyle name="40% - Accent2 6 2 8" xfId="6909"/>
    <cellStyle name="40% - Accent2 6 2 8 2" xfId="6910"/>
    <cellStyle name="40% - Accent2 6 2 9" xfId="6911"/>
    <cellStyle name="40% - Accent2 6 3" xfId="6912"/>
    <cellStyle name="40% - Accent2 6 3 2" xfId="6913"/>
    <cellStyle name="40% - Accent2 6 3 2 2" xfId="6914"/>
    <cellStyle name="40% - Accent2 6 3 2 2 2" xfId="6915"/>
    <cellStyle name="40% - Accent2 6 3 2 2 3" xfId="6916"/>
    <cellStyle name="40% - Accent2 6 3 2 2 4" xfId="6917"/>
    <cellStyle name="40% - Accent2 6 3 2 3" xfId="6918"/>
    <cellStyle name="40% - Accent2 6 3 2 3 2" xfId="6919"/>
    <cellStyle name="40% - Accent2 6 3 2 3 3" xfId="6920"/>
    <cellStyle name="40% - Accent2 6 3 2 4" xfId="6921"/>
    <cellStyle name="40% - Accent2 6 3 2 4 2" xfId="6922"/>
    <cellStyle name="40% - Accent2 6 3 2 5" xfId="6923"/>
    <cellStyle name="40% - Accent2 6 3 2 5 2" xfId="6924"/>
    <cellStyle name="40% - Accent2 6 3 2 6" xfId="6925"/>
    <cellStyle name="40% - Accent2 6 3 2 7" xfId="6926"/>
    <cellStyle name="40% - Accent2 6 3 3" xfId="6927"/>
    <cellStyle name="40% - Accent2 6 3 3 2" xfId="6928"/>
    <cellStyle name="40% - Accent2 6 3 3 2 2" xfId="6929"/>
    <cellStyle name="40% - Accent2 6 3 3 2 3" xfId="6930"/>
    <cellStyle name="40% - Accent2 6 3 3 2 4" xfId="6931"/>
    <cellStyle name="40% - Accent2 6 3 3 3" xfId="6932"/>
    <cellStyle name="40% - Accent2 6 3 3 3 2" xfId="6933"/>
    <cellStyle name="40% - Accent2 6 3 3 3 3" xfId="6934"/>
    <cellStyle name="40% - Accent2 6 3 3 4" xfId="6935"/>
    <cellStyle name="40% - Accent2 6 3 3 4 2" xfId="6936"/>
    <cellStyle name="40% - Accent2 6 3 3 5" xfId="6937"/>
    <cellStyle name="40% - Accent2 6 3 3 5 2" xfId="6938"/>
    <cellStyle name="40% - Accent2 6 3 3 6" xfId="6939"/>
    <cellStyle name="40% - Accent2 6 3 3 7" xfId="6940"/>
    <cellStyle name="40% - Accent2 6 3 4" xfId="6941"/>
    <cellStyle name="40% - Accent2 6 3 4 2" xfId="6942"/>
    <cellStyle name="40% - Accent2 6 3 4 3" xfId="6943"/>
    <cellStyle name="40% - Accent2 6 3 4 4" xfId="6944"/>
    <cellStyle name="40% - Accent2 6 3 5" xfId="6945"/>
    <cellStyle name="40% - Accent2 6 3 5 2" xfId="6946"/>
    <cellStyle name="40% - Accent2 6 3 5 3" xfId="6947"/>
    <cellStyle name="40% - Accent2 6 3 6" xfId="6948"/>
    <cellStyle name="40% - Accent2 6 3 6 2" xfId="6949"/>
    <cellStyle name="40% - Accent2 6 3 7" xfId="6950"/>
    <cellStyle name="40% - Accent2 6 3 7 2" xfId="6951"/>
    <cellStyle name="40% - Accent2 6 3 8" xfId="6952"/>
    <cellStyle name="40% - Accent2 6 3 9" xfId="6953"/>
    <cellStyle name="40% - Accent2 6 4" xfId="6954"/>
    <cellStyle name="40% - Accent2 6 4 2" xfId="6955"/>
    <cellStyle name="40% - Accent2 6 4 2 2" xfId="6956"/>
    <cellStyle name="40% - Accent2 6 4 2 3" xfId="6957"/>
    <cellStyle name="40% - Accent2 6 4 2 4" xfId="6958"/>
    <cellStyle name="40% - Accent2 6 4 3" xfId="6959"/>
    <cellStyle name="40% - Accent2 6 4 3 2" xfId="6960"/>
    <cellStyle name="40% - Accent2 6 4 3 3" xfId="6961"/>
    <cellStyle name="40% - Accent2 6 4 4" xfId="6962"/>
    <cellStyle name="40% - Accent2 6 4 4 2" xfId="6963"/>
    <cellStyle name="40% - Accent2 6 4 5" xfId="6964"/>
    <cellStyle name="40% - Accent2 6 4 5 2" xfId="6965"/>
    <cellStyle name="40% - Accent2 6 4 6" xfId="6966"/>
    <cellStyle name="40% - Accent2 6 4 7" xfId="6967"/>
    <cellStyle name="40% - Accent2 6 5" xfId="6968"/>
    <cellStyle name="40% - Accent2 6 5 2" xfId="6969"/>
    <cellStyle name="40% - Accent2 6 5 2 2" xfId="6970"/>
    <cellStyle name="40% - Accent2 6 5 2 3" xfId="6971"/>
    <cellStyle name="40% - Accent2 6 5 2 4" xfId="6972"/>
    <cellStyle name="40% - Accent2 6 5 3" xfId="6973"/>
    <cellStyle name="40% - Accent2 6 5 3 2" xfId="6974"/>
    <cellStyle name="40% - Accent2 6 5 3 3" xfId="6975"/>
    <cellStyle name="40% - Accent2 6 5 4" xfId="6976"/>
    <cellStyle name="40% - Accent2 6 5 4 2" xfId="6977"/>
    <cellStyle name="40% - Accent2 6 5 5" xfId="6978"/>
    <cellStyle name="40% - Accent2 6 5 5 2" xfId="6979"/>
    <cellStyle name="40% - Accent2 6 5 6" xfId="6980"/>
    <cellStyle name="40% - Accent2 6 5 7" xfId="6981"/>
    <cellStyle name="40% - Accent2 6 6" xfId="6982"/>
    <cellStyle name="40% - Accent2 6 6 2" xfId="6983"/>
    <cellStyle name="40% - Accent2 6 6 2 2" xfId="6984"/>
    <cellStyle name="40% - Accent2 6 6 2 3" xfId="6985"/>
    <cellStyle name="40% - Accent2 6 6 2 4" xfId="6986"/>
    <cellStyle name="40% - Accent2 6 6 3" xfId="6987"/>
    <cellStyle name="40% - Accent2 6 6 3 2" xfId="6988"/>
    <cellStyle name="40% - Accent2 6 6 3 3" xfId="6989"/>
    <cellStyle name="40% - Accent2 6 6 4" xfId="6990"/>
    <cellStyle name="40% - Accent2 6 6 4 2" xfId="6991"/>
    <cellStyle name="40% - Accent2 6 6 5" xfId="6992"/>
    <cellStyle name="40% - Accent2 6 6 5 2" xfId="6993"/>
    <cellStyle name="40% - Accent2 6 6 6" xfId="6994"/>
    <cellStyle name="40% - Accent2 6 6 7" xfId="6995"/>
    <cellStyle name="40% - Accent2 6 7" xfId="6996"/>
    <cellStyle name="40% - Accent2 6 7 2" xfId="6997"/>
    <cellStyle name="40% - Accent2 6 7 2 2" xfId="6998"/>
    <cellStyle name="40% - Accent2 6 7 3" xfId="6999"/>
    <cellStyle name="40% - Accent2 6 7 4" xfId="7000"/>
    <cellStyle name="40% - Accent2 6 8" xfId="7001"/>
    <cellStyle name="40% - Accent2 6 8 2" xfId="7002"/>
    <cellStyle name="40% - Accent2 6 8 3" xfId="7003"/>
    <cellStyle name="40% - Accent2 6 9" xfId="7004"/>
    <cellStyle name="40% - Accent2 6 9 2" xfId="7005"/>
    <cellStyle name="40% - Accent2 7" xfId="7006"/>
    <cellStyle name="40% - Accent2 7 10" xfId="7007"/>
    <cellStyle name="40% - Accent2 7 11" xfId="7008"/>
    <cellStyle name="40% - Accent2 7 2" xfId="7009"/>
    <cellStyle name="40% - Accent2 7 2 2" xfId="7010"/>
    <cellStyle name="40% - Accent2 7 2 2 2" xfId="7011"/>
    <cellStyle name="40% - Accent2 7 2 2 2 2" xfId="7012"/>
    <cellStyle name="40% - Accent2 7 2 2 2 3" xfId="7013"/>
    <cellStyle name="40% - Accent2 7 2 2 2 4" xfId="7014"/>
    <cellStyle name="40% - Accent2 7 2 2 3" xfId="7015"/>
    <cellStyle name="40% - Accent2 7 2 2 3 2" xfId="7016"/>
    <cellStyle name="40% - Accent2 7 2 2 3 3" xfId="7017"/>
    <cellStyle name="40% - Accent2 7 2 2 4" xfId="7018"/>
    <cellStyle name="40% - Accent2 7 2 2 4 2" xfId="7019"/>
    <cellStyle name="40% - Accent2 7 2 2 5" xfId="7020"/>
    <cellStyle name="40% - Accent2 7 2 2 5 2" xfId="7021"/>
    <cellStyle name="40% - Accent2 7 2 2 6" xfId="7022"/>
    <cellStyle name="40% - Accent2 7 2 2 7" xfId="7023"/>
    <cellStyle name="40% - Accent2 7 2 3" xfId="7024"/>
    <cellStyle name="40% - Accent2 7 2 3 2" xfId="7025"/>
    <cellStyle name="40% - Accent2 7 2 3 2 2" xfId="7026"/>
    <cellStyle name="40% - Accent2 7 2 3 2 3" xfId="7027"/>
    <cellStyle name="40% - Accent2 7 2 3 2 4" xfId="7028"/>
    <cellStyle name="40% - Accent2 7 2 3 3" xfId="7029"/>
    <cellStyle name="40% - Accent2 7 2 3 3 2" xfId="7030"/>
    <cellStyle name="40% - Accent2 7 2 3 3 3" xfId="7031"/>
    <cellStyle name="40% - Accent2 7 2 3 4" xfId="7032"/>
    <cellStyle name="40% - Accent2 7 2 3 4 2" xfId="7033"/>
    <cellStyle name="40% - Accent2 7 2 3 5" xfId="7034"/>
    <cellStyle name="40% - Accent2 7 2 3 5 2" xfId="7035"/>
    <cellStyle name="40% - Accent2 7 2 3 6" xfId="7036"/>
    <cellStyle name="40% - Accent2 7 2 3 7" xfId="7037"/>
    <cellStyle name="40% - Accent2 7 2 4" xfId="7038"/>
    <cellStyle name="40% - Accent2 7 2 4 2" xfId="7039"/>
    <cellStyle name="40% - Accent2 7 2 4 3" xfId="7040"/>
    <cellStyle name="40% - Accent2 7 2 4 4" xfId="7041"/>
    <cellStyle name="40% - Accent2 7 2 5" xfId="7042"/>
    <cellStyle name="40% - Accent2 7 2 5 2" xfId="7043"/>
    <cellStyle name="40% - Accent2 7 2 5 3" xfId="7044"/>
    <cellStyle name="40% - Accent2 7 2 6" xfId="7045"/>
    <cellStyle name="40% - Accent2 7 2 6 2" xfId="7046"/>
    <cellStyle name="40% - Accent2 7 2 7" xfId="7047"/>
    <cellStyle name="40% - Accent2 7 2 7 2" xfId="7048"/>
    <cellStyle name="40% - Accent2 7 2 8" xfId="7049"/>
    <cellStyle name="40% - Accent2 7 2 9" xfId="7050"/>
    <cellStyle name="40% - Accent2 7 3" xfId="7051"/>
    <cellStyle name="40% - Accent2 7 3 2" xfId="7052"/>
    <cellStyle name="40% - Accent2 7 3 2 2" xfId="7053"/>
    <cellStyle name="40% - Accent2 7 3 2 2 2" xfId="7054"/>
    <cellStyle name="40% - Accent2 7 3 2 2 3" xfId="7055"/>
    <cellStyle name="40% - Accent2 7 3 2 2 4" xfId="7056"/>
    <cellStyle name="40% - Accent2 7 3 2 3" xfId="7057"/>
    <cellStyle name="40% - Accent2 7 3 2 3 2" xfId="7058"/>
    <cellStyle name="40% - Accent2 7 3 2 3 3" xfId="7059"/>
    <cellStyle name="40% - Accent2 7 3 2 4" xfId="7060"/>
    <cellStyle name="40% - Accent2 7 3 2 4 2" xfId="7061"/>
    <cellStyle name="40% - Accent2 7 3 2 5" xfId="7062"/>
    <cellStyle name="40% - Accent2 7 3 2 5 2" xfId="7063"/>
    <cellStyle name="40% - Accent2 7 3 2 6" xfId="7064"/>
    <cellStyle name="40% - Accent2 7 3 2 7" xfId="7065"/>
    <cellStyle name="40% - Accent2 7 3 3" xfId="7066"/>
    <cellStyle name="40% - Accent2 7 3 3 2" xfId="7067"/>
    <cellStyle name="40% - Accent2 7 3 3 3" xfId="7068"/>
    <cellStyle name="40% - Accent2 7 3 3 4" xfId="7069"/>
    <cellStyle name="40% - Accent2 7 3 4" xfId="7070"/>
    <cellStyle name="40% - Accent2 7 3 4 2" xfId="7071"/>
    <cellStyle name="40% - Accent2 7 3 4 3" xfId="7072"/>
    <cellStyle name="40% - Accent2 7 3 5" xfId="7073"/>
    <cellStyle name="40% - Accent2 7 3 5 2" xfId="7074"/>
    <cellStyle name="40% - Accent2 7 3 6" xfId="7075"/>
    <cellStyle name="40% - Accent2 7 3 6 2" xfId="7076"/>
    <cellStyle name="40% - Accent2 7 3 7" xfId="7077"/>
    <cellStyle name="40% - Accent2 7 3 8" xfId="7078"/>
    <cellStyle name="40% - Accent2 7 4" xfId="7079"/>
    <cellStyle name="40% - Accent2 7 4 2" xfId="7080"/>
    <cellStyle name="40% - Accent2 7 4 2 2" xfId="7081"/>
    <cellStyle name="40% - Accent2 7 4 2 3" xfId="7082"/>
    <cellStyle name="40% - Accent2 7 4 2 4" xfId="7083"/>
    <cellStyle name="40% - Accent2 7 4 3" xfId="7084"/>
    <cellStyle name="40% - Accent2 7 4 3 2" xfId="7085"/>
    <cellStyle name="40% - Accent2 7 4 3 3" xfId="7086"/>
    <cellStyle name="40% - Accent2 7 4 4" xfId="7087"/>
    <cellStyle name="40% - Accent2 7 4 4 2" xfId="7088"/>
    <cellStyle name="40% - Accent2 7 4 5" xfId="7089"/>
    <cellStyle name="40% - Accent2 7 4 5 2" xfId="7090"/>
    <cellStyle name="40% - Accent2 7 4 6" xfId="7091"/>
    <cellStyle name="40% - Accent2 7 4 7" xfId="7092"/>
    <cellStyle name="40% - Accent2 7 5" xfId="7093"/>
    <cellStyle name="40% - Accent2 7 5 2" xfId="7094"/>
    <cellStyle name="40% - Accent2 7 5 2 2" xfId="7095"/>
    <cellStyle name="40% - Accent2 7 5 2 3" xfId="7096"/>
    <cellStyle name="40% - Accent2 7 5 2 4" xfId="7097"/>
    <cellStyle name="40% - Accent2 7 5 3" xfId="7098"/>
    <cellStyle name="40% - Accent2 7 5 3 2" xfId="7099"/>
    <cellStyle name="40% - Accent2 7 5 3 3" xfId="7100"/>
    <cellStyle name="40% - Accent2 7 5 4" xfId="7101"/>
    <cellStyle name="40% - Accent2 7 5 4 2" xfId="7102"/>
    <cellStyle name="40% - Accent2 7 5 5" xfId="7103"/>
    <cellStyle name="40% - Accent2 7 5 5 2" xfId="7104"/>
    <cellStyle name="40% - Accent2 7 5 6" xfId="7105"/>
    <cellStyle name="40% - Accent2 7 5 7" xfId="7106"/>
    <cellStyle name="40% - Accent2 7 6" xfId="7107"/>
    <cellStyle name="40% - Accent2 7 6 2" xfId="7108"/>
    <cellStyle name="40% - Accent2 7 6 2 2" xfId="7109"/>
    <cellStyle name="40% - Accent2 7 6 3" xfId="7110"/>
    <cellStyle name="40% - Accent2 7 6 4" xfId="7111"/>
    <cellStyle name="40% - Accent2 7 7" xfId="7112"/>
    <cellStyle name="40% - Accent2 7 7 2" xfId="7113"/>
    <cellStyle name="40% - Accent2 7 7 3" xfId="7114"/>
    <cellStyle name="40% - Accent2 7 8" xfId="7115"/>
    <cellStyle name="40% - Accent2 7 8 2" xfId="7116"/>
    <cellStyle name="40% - Accent2 7 9" xfId="7117"/>
    <cellStyle name="40% - Accent2 7 9 2" xfId="7118"/>
    <cellStyle name="40% - Accent2 8" xfId="7119"/>
    <cellStyle name="40% - Accent2 8 10" xfId="7120"/>
    <cellStyle name="40% - Accent2 8 2" xfId="7121"/>
    <cellStyle name="40% - Accent2 8 3" xfId="7122"/>
    <cellStyle name="40% - Accent2 8 3 2" xfId="7123"/>
    <cellStyle name="40% - Accent2 8 3 2 2" xfId="7124"/>
    <cellStyle name="40% - Accent2 8 3 2 2 2" xfId="7125"/>
    <cellStyle name="40% - Accent2 8 3 2 2 3" xfId="7126"/>
    <cellStyle name="40% - Accent2 8 3 2 2 4" xfId="7127"/>
    <cellStyle name="40% - Accent2 8 3 2 3" xfId="7128"/>
    <cellStyle name="40% - Accent2 8 3 2 3 2" xfId="7129"/>
    <cellStyle name="40% - Accent2 8 3 2 3 3" xfId="7130"/>
    <cellStyle name="40% - Accent2 8 3 2 4" xfId="7131"/>
    <cellStyle name="40% - Accent2 8 3 2 4 2" xfId="7132"/>
    <cellStyle name="40% - Accent2 8 3 2 5" xfId="7133"/>
    <cellStyle name="40% - Accent2 8 3 2 5 2" xfId="7134"/>
    <cellStyle name="40% - Accent2 8 3 2 6" xfId="7135"/>
    <cellStyle name="40% - Accent2 8 3 2 7" xfId="7136"/>
    <cellStyle name="40% - Accent2 8 3 3" xfId="7137"/>
    <cellStyle name="40% - Accent2 8 3 3 2" xfId="7138"/>
    <cellStyle name="40% - Accent2 8 3 3 3" xfId="7139"/>
    <cellStyle name="40% - Accent2 8 3 3 4" xfId="7140"/>
    <cellStyle name="40% - Accent2 8 3 4" xfId="7141"/>
    <cellStyle name="40% - Accent2 8 3 4 2" xfId="7142"/>
    <cellStyle name="40% - Accent2 8 3 4 3" xfId="7143"/>
    <cellStyle name="40% - Accent2 8 3 5" xfId="7144"/>
    <cellStyle name="40% - Accent2 8 3 5 2" xfId="7145"/>
    <cellStyle name="40% - Accent2 8 3 6" xfId="7146"/>
    <cellStyle name="40% - Accent2 8 3 6 2" xfId="7147"/>
    <cellStyle name="40% - Accent2 8 3 7" xfId="7148"/>
    <cellStyle name="40% - Accent2 8 3 8" xfId="7149"/>
    <cellStyle name="40% - Accent2 8 4" xfId="7150"/>
    <cellStyle name="40% - Accent2 8 4 2" xfId="7151"/>
    <cellStyle name="40% - Accent2 8 4 2 2" xfId="7152"/>
    <cellStyle name="40% - Accent2 8 4 2 3" xfId="7153"/>
    <cellStyle name="40% - Accent2 8 4 2 4" xfId="7154"/>
    <cellStyle name="40% - Accent2 8 4 3" xfId="7155"/>
    <cellStyle name="40% - Accent2 8 4 3 2" xfId="7156"/>
    <cellStyle name="40% - Accent2 8 4 3 3" xfId="7157"/>
    <cellStyle name="40% - Accent2 8 4 4" xfId="7158"/>
    <cellStyle name="40% - Accent2 8 4 4 2" xfId="7159"/>
    <cellStyle name="40% - Accent2 8 4 5" xfId="7160"/>
    <cellStyle name="40% - Accent2 8 4 5 2" xfId="7161"/>
    <cellStyle name="40% - Accent2 8 4 6" xfId="7162"/>
    <cellStyle name="40% - Accent2 8 4 7" xfId="7163"/>
    <cellStyle name="40% - Accent2 8 5" xfId="7164"/>
    <cellStyle name="40% - Accent2 8 5 2" xfId="7165"/>
    <cellStyle name="40% - Accent2 8 5 2 2" xfId="7166"/>
    <cellStyle name="40% - Accent2 8 5 2 3" xfId="7167"/>
    <cellStyle name="40% - Accent2 8 5 2 4" xfId="7168"/>
    <cellStyle name="40% - Accent2 8 5 3" xfId="7169"/>
    <cellStyle name="40% - Accent2 8 5 3 2" xfId="7170"/>
    <cellStyle name="40% - Accent2 8 5 3 3" xfId="7171"/>
    <cellStyle name="40% - Accent2 8 5 4" xfId="7172"/>
    <cellStyle name="40% - Accent2 8 5 4 2" xfId="7173"/>
    <cellStyle name="40% - Accent2 8 5 5" xfId="7174"/>
    <cellStyle name="40% - Accent2 8 5 5 2" xfId="7175"/>
    <cellStyle name="40% - Accent2 8 5 6" xfId="7176"/>
    <cellStyle name="40% - Accent2 8 5 7" xfId="7177"/>
    <cellStyle name="40% - Accent2 8 6" xfId="7178"/>
    <cellStyle name="40% - Accent2 8 6 2" xfId="7179"/>
    <cellStyle name="40% - Accent2 8 6 3" xfId="7180"/>
    <cellStyle name="40% - Accent2 8 6 4" xfId="7181"/>
    <cellStyle name="40% - Accent2 8 7" xfId="7182"/>
    <cellStyle name="40% - Accent2 8 7 2" xfId="7183"/>
    <cellStyle name="40% - Accent2 8 7 3" xfId="7184"/>
    <cellStyle name="40% - Accent2 8 8" xfId="7185"/>
    <cellStyle name="40% - Accent2 8 8 2" xfId="7186"/>
    <cellStyle name="40% - Accent2 8 9" xfId="7187"/>
    <cellStyle name="40% - Accent2 8 9 2" xfId="7188"/>
    <cellStyle name="40% - Accent2 9" xfId="7189"/>
    <cellStyle name="40% - Accent2 9 10" xfId="7190"/>
    <cellStyle name="40% - Accent2 9 2" xfId="7191"/>
    <cellStyle name="40% - Accent2 9 2 2" xfId="7192"/>
    <cellStyle name="40% - Accent2 9 2 2 2" xfId="7193"/>
    <cellStyle name="40% - Accent2 9 2 2 3" xfId="7194"/>
    <cellStyle name="40% - Accent2 9 2 2 4" xfId="7195"/>
    <cellStyle name="40% - Accent2 9 2 3" xfId="7196"/>
    <cellStyle name="40% - Accent2 9 2 3 2" xfId="7197"/>
    <cellStyle name="40% - Accent2 9 2 3 3" xfId="7198"/>
    <cellStyle name="40% - Accent2 9 2 4" xfId="7199"/>
    <cellStyle name="40% - Accent2 9 2 4 2" xfId="7200"/>
    <cellStyle name="40% - Accent2 9 2 5" xfId="7201"/>
    <cellStyle name="40% - Accent2 9 2 5 2" xfId="7202"/>
    <cellStyle name="40% - Accent2 9 2 6" xfId="7203"/>
    <cellStyle name="40% - Accent2 9 2 7" xfId="7204"/>
    <cellStyle name="40% - Accent2 9 3" xfId="7205"/>
    <cellStyle name="40% - Accent2 9 3 2" xfId="7206"/>
    <cellStyle name="40% - Accent2 9 3 2 2" xfId="7207"/>
    <cellStyle name="40% - Accent2 9 3 2 3" xfId="7208"/>
    <cellStyle name="40% - Accent2 9 3 2 4" xfId="7209"/>
    <cellStyle name="40% - Accent2 9 3 3" xfId="7210"/>
    <cellStyle name="40% - Accent2 9 3 3 2" xfId="7211"/>
    <cellStyle name="40% - Accent2 9 3 3 3" xfId="7212"/>
    <cellStyle name="40% - Accent2 9 3 4" xfId="7213"/>
    <cellStyle name="40% - Accent2 9 3 4 2" xfId="7214"/>
    <cellStyle name="40% - Accent2 9 3 5" xfId="7215"/>
    <cellStyle name="40% - Accent2 9 3 5 2" xfId="7216"/>
    <cellStyle name="40% - Accent2 9 3 6" xfId="7217"/>
    <cellStyle name="40% - Accent2 9 3 7" xfId="7218"/>
    <cellStyle name="40% - Accent2 9 4" xfId="7219"/>
    <cellStyle name="40% - Accent2 9 4 2" xfId="7220"/>
    <cellStyle name="40% - Accent2 9 4 2 2" xfId="7221"/>
    <cellStyle name="40% - Accent2 9 4 2 3" xfId="7222"/>
    <cellStyle name="40% - Accent2 9 4 2 4" xfId="7223"/>
    <cellStyle name="40% - Accent2 9 4 3" xfId="7224"/>
    <cellStyle name="40% - Accent2 9 4 3 2" xfId="7225"/>
    <cellStyle name="40% - Accent2 9 4 3 3" xfId="7226"/>
    <cellStyle name="40% - Accent2 9 4 4" xfId="7227"/>
    <cellStyle name="40% - Accent2 9 4 4 2" xfId="7228"/>
    <cellStyle name="40% - Accent2 9 4 5" xfId="7229"/>
    <cellStyle name="40% - Accent2 9 4 5 2" xfId="7230"/>
    <cellStyle name="40% - Accent2 9 4 6" xfId="7231"/>
    <cellStyle name="40% - Accent2 9 4 7" xfId="7232"/>
    <cellStyle name="40% - Accent2 9 5" xfId="7233"/>
    <cellStyle name="40% - Accent2 9 5 2" xfId="7234"/>
    <cellStyle name="40% - Accent2 9 5 3" xfId="7235"/>
    <cellStyle name="40% - Accent2 9 5 4" xfId="7236"/>
    <cellStyle name="40% - Accent2 9 6" xfId="7237"/>
    <cellStyle name="40% - Accent2 9 6 2" xfId="7238"/>
    <cellStyle name="40% - Accent2 9 6 3" xfId="7239"/>
    <cellStyle name="40% - Accent2 9 7" xfId="7240"/>
    <cellStyle name="40% - Accent2 9 7 2" xfId="7241"/>
    <cellStyle name="40% - Accent2 9 8" xfId="7242"/>
    <cellStyle name="40% - Accent2 9 8 2" xfId="7243"/>
    <cellStyle name="40% - Accent2 9 9" xfId="7244"/>
    <cellStyle name="40% - Accent3 10" xfId="7245"/>
    <cellStyle name="40% - Accent3 10 2" xfId="7246"/>
    <cellStyle name="40% - Accent3 10 2 2" xfId="7247"/>
    <cellStyle name="40% - Accent3 10 2 3" xfId="7248"/>
    <cellStyle name="40% - Accent3 10 2 4" xfId="7249"/>
    <cellStyle name="40% - Accent3 10 3" xfId="7250"/>
    <cellStyle name="40% - Accent3 10 3 2" xfId="7251"/>
    <cellStyle name="40% - Accent3 10 3 3" xfId="7252"/>
    <cellStyle name="40% - Accent3 10 4" xfId="7253"/>
    <cellStyle name="40% - Accent3 10 4 2" xfId="7254"/>
    <cellStyle name="40% - Accent3 10 5" xfId="7255"/>
    <cellStyle name="40% - Accent3 10 5 2" xfId="7256"/>
    <cellStyle name="40% - Accent3 10 6" xfId="7257"/>
    <cellStyle name="40% - Accent3 10 7" xfId="7258"/>
    <cellStyle name="40% - Accent3 11" xfId="7259"/>
    <cellStyle name="40% - Accent3 11 2" xfId="7260"/>
    <cellStyle name="40% - Accent3 11 2 2" xfId="7261"/>
    <cellStyle name="40% - Accent3 11 2 3" xfId="7262"/>
    <cellStyle name="40% - Accent3 11 2 4" xfId="7263"/>
    <cellStyle name="40% - Accent3 11 3" xfId="7264"/>
    <cellStyle name="40% - Accent3 11 3 2" xfId="7265"/>
    <cellStyle name="40% - Accent3 11 3 3" xfId="7266"/>
    <cellStyle name="40% - Accent3 11 4" xfId="7267"/>
    <cellStyle name="40% - Accent3 11 4 2" xfId="7268"/>
    <cellStyle name="40% - Accent3 11 5" xfId="7269"/>
    <cellStyle name="40% - Accent3 11 5 2" xfId="7270"/>
    <cellStyle name="40% - Accent3 11 6" xfId="7271"/>
    <cellStyle name="40% - Accent3 11 7" xfId="7272"/>
    <cellStyle name="40% - Accent3 12" xfId="7273"/>
    <cellStyle name="40% - Accent3 12 2" xfId="7274"/>
    <cellStyle name="40% - Accent3 12 2 2" xfId="7275"/>
    <cellStyle name="40% - Accent3 12 2 3" xfId="7276"/>
    <cellStyle name="40% - Accent3 12 2 4" xfId="7277"/>
    <cellStyle name="40% - Accent3 12 3" xfId="7278"/>
    <cellStyle name="40% - Accent3 12 3 2" xfId="7279"/>
    <cellStyle name="40% - Accent3 12 3 3" xfId="7280"/>
    <cellStyle name="40% - Accent3 12 4" xfId="7281"/>
    <cellStyle name="40% - Accent3 12 4 2" xfId="7282"/>
    <cellStyle name="40% - Accent3 12 5" xfId="7283"/>
    <cellStyle name="40% - Accent3 12 5 2" xfId="7284"/>
    <cellStyle name="40% - Accent3 12 6" xfId="7285"/>
    <cellStyle name="40% - Accent3 12 7" xfId="7286"/>
    <cellStyle name="40% - Accent3 13" xfId="7287"/>
    <cellStyle name="40% - Accent3 13 2" xfId="7288"/>
    <cellStyle name="40% - Accent3 13 2 2" xfId="7289"/>
    <cellStyle name="40% - Accent3 13 2 3" xfId="7290"/>
    <cellStyle name="40% - Accent3 13 3" xfId="7291"/>
    <cellStyle name="40% - Accent3 13 3 2" xfId="7292"/>
    <cellStyle name="40% - Accent3 13 4" xfId="7293"/>
    <cellStyle name="40% - Accent3 13 4 2" xfId="7294"/>
    <cellStyle name="40% - Accent3 13 5" xfId="7295"/>
    <cellStyle name="40% - Accent3 13 5 2" xfId="7296"/>
    <cellStyle name="40% - Accent3 13 6" xfId="7297"/>
    <cellStyle name="40% - Accent3 13 7" xfId="7298"/>
    <cellStyle name="40% - Accent3 14" xfId="7299"/>
    <cellStyle name="40% - Accent3 15" xfId="7300"/>
    <cellStyle name="40% - Accent3 16" xfId="7301"/>
    <cellStyle name="40% - Accent3 17" xfId="7302"/>
    <cellStyle name="40% - Accent3 2" xfId="7303"/>
    <cellStyle name="40% - Accent3 2 2" xfId="7304"/>
    <cellStyle name="40% - Accent3 2 3" xfId="7305"/>
    <cellStyle name="40% - Accent3 3" xfId="7306"/>
    <cellStyle name="40% - Accent3 3 2" xfId="7307"/>
    <cellStyle name="40% - Accent3 4" xfId="7308"/>
    <cellStyle name="40% - Accent3 4 10" xfId="7309"/>
    <cellStyle name="40% - Accent3 4 10 2" xfId="7310"/>
    <cellStyle name="40% - Accent3 4 11" xfId="7311"/>
    <cellStyle name="40% - Accent3 4 11 2" xfId="7312"/>
    <cellStyle name="40% - Accent3 4 12" xfId="7313"/>
    <cellStyle name="40% - Accent3 4 13" xfId="7314"/>
    <cellStyle name="40% - Accent3 4 2" xfId="7315"/>
    <cellStyle name="40% - Accent3 4 2 10" xfId="7316"/>
    <cellStyle name="40% - Accent3 4 2 11" xfId="7317"/>
    <cellStyle name="40% - Accent3 4 2 2" xfId="7318"/>
    <cellStyle name="40% - Accent3 4 2 2 2" xfId="7319"/>
    <cellStyle name="40% - Accent3 4 2 2 2 2" xfId="7320"/>
    <cellStyle name="40% - Accent3 4 2 2 2 2 2" xfId="7321"/>
    <cellStyle name="40% - Accent3 4 2 2 2 2 3" xfId="7322"/>
    <cellStyle name="40% - Accent3 4 2 2 2 2 4" xfId="7323"/>
    <cellStyle name="40% - Accent3 4 2 2 2 3" xfId="7324"/>
    <cellStyle name="40% - Accent3 4 2 2 2 3 2" xfId="7325"/>
    <cellStyle name="40% - Accent3 4 2 2 2 3 3" xfId="7326"/>
    <cellStyle name="40% - Accent3 4 2 2 2 4" xfId="7327"/>
    <cellStyle name="40% - Accent3 4 2 2 2 4 2" xfId="7328"/>
    <cellStyle name="40% - Accent3 4 2 2 2 5" xfId="7329"/>
    <cellStyle name="40% - Accent3 4 2 2 2 5 2" xfId="7330"/>
    <cellStyle name="40% - Accent3 4 2 2 2 6" xfId="7331"/>
    <cellStyle name="40% - Accent3 4 2 2 2 7" xfId="7332"/>
    <cellStyle name="40% - Accent3 4 2 2 3" xfId="7333"/>
    <cellStyle name="40% - Accent3 4 2 2 3 2" xfId="7334"/>
    <cellStyle name="40% - Accent3 4 2 2 3 2 2" xfId="7335"/>
    <cellStyle name="40% - Accent3 4 2 2 3 2 3" xfId="7336"/>
    <cellStyle name="40% - Accent3 4 2 2 3 2 4" xfId="7337"/>
    <cellStyle name="40% - Accent3 4 2 2 3 3" xfId="7338"/>
    <cellStyle name="40% - Accent3 4 2 2 3 3 2" xfId="7339"/>
    <cellStyle name="40% - Accent3 4 2 2 3 3 3" xfId="7340"/>
    <cellStyle name="40% - Accent3 4 2 2 3 4" xfId="7341"/>
    <cellStyle name="40% - Accent3 4 2 2 3 4 2" xfId="7342"/>
    <cellStyle name="40% - Accent3 4 2 2 3 5" xfId="7343"/>
    <cellStyle name="40% - Accent3 4 2 2 3 5 2" xfId="7344"/>
    <cellStyle name="40% - Accent3 4 2 2 3 6" xfId="7345"/>
    <cellStyle name="40% - Accent3 4 2 2 3 7" xfId="7346"/>
    <cellStyle name="40% - Accent3 4 2 2 4" xfId="7347"/>
    <cellStyle name="40% - Accent3 4 2 2 4 2" xfId="7348"/>
    <cellStyle name="40% - Accent3 4 2 2 4 3" xfId="7349"/>
    <cellStyle name="40% - Accent3 4 2 2 4 4" xfId="7350"/>
    <cellStyle name="40% - Accent3 4 2 2 5" xfId="7351"/>
    <cellStyle name="40% - Accent3 4 2 2 5 2" xfId="7352"/>
    <cellStyle name="40% - Accent3 4 2 2 5 3" xfId="7353"/>
    <cellStyle name="40% - Accent3 4 2 2 6" xfId="7354"/>
    <cellStyle name="40% - Accent3 4 2 2 6 2" xfId="7355"/>
    <cellStyle name="40% - Accent3 4 2 2 7" xfId="7356"/>
    <cellStyle name="40% - Accent3 4 2 2 7 2" xfId="7357"/>
    <cellStyle name="40% - Accent3 4 2 2 8" xfId="7358"/>
    <cellStyle name="40% - Accent3 4 2 2 9" xfId="7359"/>
    <cellStyle name="40% - Accent3 4 2 3" xfId="7360"/>
    <cellStyle name="40% - Accent3 4 2 3 2" xfId="7361"/>
    <cellStyle name="40% - Accent3 4 2 3 2 2" xfId="7362"/>
    <cellStyle name="40% - Accent3 4 2 3 2 2 2" xfId="7363"/>
    <cellStyle name="40% - Accent3 4 2 3 2 2 3" xfId="7364"/>
    <cellStyle name="40% - Accent3 4 2 3 2 2 4" xfId="7365"/>
    <cellStyle name="40% - Accent3 4 2 3 2 3" xfId="7366"/>
    <cellStyle name="40% - Accent3 4 2 3 2 3 2" xfId="7367"/>
    <cellStyle name="40% - Accent3 4 2 3 2 3 3" xfId="7368"/>
    <cellStyle name="40% - Accent3 4 2 3 2 4" xfId="7369"/>
    <cellStyle name="40% - Accent3 4 2 3 2 4 2" xfId="7370"/>
    <cellStyle name="40% - Accent3 4 2 3 2 5" xfId="7371"/>
    <cellStyle name="40% - Accent3 4 2 3 2 5 2" xfId="7372"/>
    <cellStyle name="40% - Accent3 4 2 3 2 6" xfId="7373"/>
    <cellStyle name="40% - Accent3 4 2 3 2 7" xfId="7374"/>
    <cellStyle name="40% - Accent3 4 2 3 3" xfId="7375"/>
    <cellStyle name="40% - Accent3 4 2 3 3 2" xfId="7376"/>
    <cellStyle name="40% - Accent3 4 2 3 3 3" xfId="7377"/>
    <cellStyle name="40% - Accent3 4 2 3 3 4" xfId="7378"/>
    <cellStyle name="40% - Accent3 4 2 3 4" xfId="7379"/>
    <cellStyle name="40% - Accent3 4 2 3 4 2" xfId="7380"/>
    <cellStyle name="40% - Accent3 4 2 3 4 3" xfId="7381"/>
    <cellStyle name="40% - Accent3 4 2 3 5" xfId="7382"/>
    <cellStyle name="40% - Accent3 4 2 3 5 2" xfId="7383"/>
    <cellStyle name="40% - Accent3 4 2 3 6" xfId="7384"/>
    <cellStyle name="40% - Accent3 4 2 3 6 2" xfId="7385"/>
    <cellStyle name="40% - Accent3 4 2 3 7" xfId="7386"/>
    <cellStyle name="40% - Accent3 4 2 3 8" xfId="7387"/>
    <cellStyle name="40% - Accent3 4 2 4" xfId="7388"/>
    <cellStyle name="40% - Accent3 4 2 4 2" xfId="7389"/>
    <cellStyle name="40% - Accent3 4 2 4 2 2" xfId="7390"/>
    <cellStyle name="40% - Accent3 4 2 4 2 3" xfId="7391"/>
    <cellStyle name="40% - Accent3 4 2 4 2 4" xfId="7392"/>
    <cellStyle name="40% - Accent3 4 2 4 3" xfId="7393"/>
    <cellStyle name="40% - Accent3 4 2 4 3 2" xfId="7394"/>
    <cellStyle name="40% - Accent3 4 2 4 3 3" xfId="7395"/>
    <cellStyle name="40% - Accent3 4 2 4 4" xfId="7396"/>
    <cellStyle name="40% - Accent3 4 2 4 4 2" xfId="7397"/>
    <cellStyle name="40% - Accent3 4 2 4 5" xfId="7398"/>
    <cellStyle name="40% - Accent3 4 2 4 5 2" xfId="7399"/>
    <cellStyle name="40% - Accent3 4 2 4 6" xfId="7400"/>
    <cellStyle name="40% - Accent3 4 2 4 7" xfId="7401"/>
    <cellStyle name="40% - Accent3 4 2 5" xfId="7402"/>
    <cellStyle name="40% - Accent3 4 2 5 2" xfId="7403"/>
    <cellStyle name="40% - Accent3 4 2 5 2 2" xfId="7404"/>
    <cellStyle name="40% - Accent3 4 2 5 2 3" xfId="7405"/>
    <cellStyle name="40% - Accent3 4 2 5 2 4" xfId="7406"/>
    <cellStyle name="40% - Accent3 4 2 5 3" xfId="7407"/>
    <cellStyle name="40% - Accent3 4 2 5 3 2" xfId="7408"/>
    <cellStyle name="40% - Accent3 4 2 5 3 3" xfId="7409"/>
    <cellStyle name="40% - Accent3 4 2 5 4" xfId="7410"/>
    <cellStyle name="40% - Accent3 4 2 5 4 2" xfId="7411"/>
    <cellStyle name="40% - Accent3 4 2 5 5" xfId="7412"/>
    <cellStyle name="40% - Accent3 4 2 5 5 2" xfId="7413"/>
    <cellStyle name="40% - Accent3 4 2 5 6" xfId="7414"/>
    <cellStyle name="40% - Accent3 4 2 5 7" xfId="7415"/>
    <cellStyle name="40% - Accent3 4 2 6" xfId="7416"/>
    <cellStyle name="40% - Accent3 4 2 6 2" xfId="7417"/>
    <cellStyle name="40% - Accent3 4 2 6 2 2" xfId="7418"/>
    <cellStyle name="40% - Accent3 4 2 6 3" xfId="7419"/>
    <cellStyle name="40% - Accent3 4 2 6 4" xfId="7420"/>
    <cellStyle name="40% - Accent3 4 2 7" xfId="7421"/>
    <cellStyle name="40% - Accent3 4 2 7 2" xfId="7422"/>
    <cellStyle name="40% - Accent3 4 2 7 3" xfId="7423"/>
    <cellStyle name="40% - Accent3 4 2 8" xfId="7424"/>
    <cellStyle name="40% - Accent3 4 2 8 2" xfId="7425"/>
    <cellStyle name="40% - Accent3 4 2 9" xfId="7426"/>
    <cellStyle name="40% - Accent3 4 2 9 2" xfId="7427"/>
    <cellStyle name="40% - Accent3 4 3" xfId="7428"/>
    <cellStyle name="40% - Accent3 4 3 10" xfId="7429"/>
    <cellStyle name="40% - Accent3 4 3 11" xfId="7430"/>
    <cellStyle name="40% - Accent3 4 3 2" xfId="7431"/>
    <cellStyle name="40% - Accent3 4 3 2 2" xfId="7432"/>
    <cellStyle name="40% - Accent3 4 3 2 2 2" xfId="7433"/>
    <cellStyle name="40% - Accent3 4 3 2 2 2 2" xfId="7434"/>
    <cellStyle name="40% - Accent3 4 3 2 2 2 3" xfId="7435"/>
    <cellStyle name="40% - Accent3 4 3 2 2 2 4" xfId="7436"/>
    <cellStyle name="40% - Accent3 4 3 2 2 3" xfId="7437"/>
    <cellStyle name="40% - Accent3 4 3 2 2 3 2" xfId="7438"/>
    <cellStyle name="40% - Accent3 4 3 2 2 3 3" xfId="7439"/>
    <cellStyle name="40% - Accent3 4 3 2 2 4" xfId="7440"/>
    <cellStyle name="40% - Accent3 4 3 2 2 4 2" xfId="7441"/>
    <cellStyle name="40% - Accent3 4 3 2 2 5" xfId="7442"/>
    <cellStyle name="40% - Accent3 4 3 2 2 5 2" xfId="7443"/>
    <cellStyle name="40% - Accent3 4 3 2 2 6" xfId="7444"/>
    <cellStyle name="40% - Accent3 4 3 2 2 7" xfId="7445"/>
    <cellStyle name="40% - Accent3 4 3 2 3" xfId="7446"/>
    <cellStyle name="40% - Accent3 4 3 2 3 2" xfId="7447"/>
    <cellStyle name="40% - Accent3 4 3 2 3 2 2" xfId="7448"/>
    <cellStyle name="40% - Accent3 4 3 2 3 2 3" xfId="7449"/>
    <cellStyle name="40% - Accent3 4 3 2 3 2 4" xfId="7450"/>
    <cellStyle name="40% - Accent3 4 3 2 3 3" xfId="7451"/>
    <cellStyle name="40% - Accent3 4 3 2 3 3 2" xfId="7452"/>
    <cellStyle name="40% - Accent3 4 3 2 3 3 3" xfId="7453"/>
    <cellStyle name="40% - Accent3 4 3 2 3 4" xfId="7454"/>
    <cellStyle name="40% - Accent3 4 3 2 3 4 2" xfId="7455"/>
    <cellStyle name="40% - Accent3 4 3 2 3 5" xfId="7456"/>
    <cellStyle name="40% - Accent3 4 3 2 3 5 2" xfId="7457"/>
    <cellStyle name="40% - Accent3 4 3 2 3 6" xfId="7458"/>
    <cellStyle name="40% - Accent3 4 3 2 3 7" xfId="7459"/>
    <cellStyle name="40% - Accent3 4 3 2 4" xfId="7460"/>
    <cellStyle name="40% - Accent3 4 3 2 4 2" xfId="7461"/>
    <cellStyle name="40% - Accent3 4 3 2 4 3" xfId="7462"/>
    <cellStyle name="40% - Accent3 4 3 2 4 4" xfId="7463"/>
    <cellStyle name="40% - Accent3 4 3 2 5" xfId="7464"/>
    <cellStyle name="40% - Accent3 4 3 2 5 2" xfId="7465"/>
    <cellStyle name="40% - Accent3 4 3 2 5 3" xfId="7466"/>
    <cellStyle name="40% - Accent3 4 3 2 6" xfId="7467"/>
    <cellStyle name="40% - Accent3 4 3 2 6 2" xfId="7468"/>
    <cellStyle name="40% - Accent3 4 3 2 7" xfId="7469"/>
    <cellStyle name="40% - Accent3 4 3 2 7 2" xfId="7470"/>
    <cellStyle name="40% - Accent3 4 3 2 8" xfId="7471"/>
    <cellStyle name="40% - Accent3 4 3 2 9" xfId="7472"/>
    <cellStyle name="40% - Accent3 4 3 3" xfId="7473"/>
    <cellStyle name="40% - Accent3 4 3 3 2" xfId="7474"/>
    <cellStyle name="40% - Accent3 4 3 3 2 2" xfId="7475"/>
    <cellStyle name="40% - Accent3 4 3 3 2 2 2" xfId="7476"/>
    <cellStyle name="40% - Accent3 4 3 3 2 2 3" xfId="7477"/>
    <cellStyle name="40% - Accent3 4 3 3 2 2 4" xfId="7478"/>
    <cellStyle name="40% - Accent3 4 3 3 2 3" xfId="7479"/>
    <cellStyle name="40% - Accent3 4 3 3 2 3 2" xfId="7480"/>
    <cellStyle name="40% - Accent3 4 3 3 2 3 3" xfId="7481"/>
    <cellStyle name="40% - Accent3 4 3 3 2 4" xfId="7482"/>
    <cellStyle name="40% - Accent3 4 3 3 2 4 2" xfId="7483"/>
    <cellStyle name="40% - Accent3 4 3 3 2 5" xfId="7484"/>
    <cellStyle name="40% - Accent3 4 3 3 2 5 2" xfId="7485"/>
    <cellStyle name="40% - Accent3 4 3 3 2 6" xfId="7486"/>
    <cellStyle name="40% - Accent3 4 3 3 2 7" xfId="7487"/>
    <cellStyle name="40% - Accent3 4 3 3 3" xfId="7488"/>
    <cellStyle name="40% - Accent3 4 3 3 3 2" xfId="7489"/>
    <cellStyle name="40% - Accent3 4 3 3 3 3" xfId="7490"/>
    <cellStyle name="40% - Accent3 4 3 3 3 4" xfId="7491"/>
    <cellStyle name="40% - Accent3 4 3 3 4" xfId="7492"/>
    <cellStyle name="40% - Accent3 4 3 3 4 2" xfId="7493"/>
    <cellStyle name="40% - Accent3 4 3 3 4 3" xfId="7494"/>
    <cellStyle name="40% - Accent3 4 3 3 5" xfId="7495"/>
    <cellStyle name="40% - Accent3 4 3 3 5 2" xfId="7496"/>
    <cellStyle name="40% - Accent3 4 3 3 6" xfId="7497"/>
    <cellStyle name="40% - Accent3 4 3 3 6 2" xfId="7498"/>
    <cellStyle name="40% - Accent3 4 3 3 7" xfId="7499"/>
    <cellStyle name="40% - Accent3 4 3 3 8" xfId="7500"/>
    <cellStyle name="40% - Accent3 4 3 4" xfId="7501"/>
    <cellStyle name="40% - Accent3 4 3 4 2" xfId="7502"/>
    <cellStyle name="40% - Accent3 4 3 4 2 2" xfId="7503"/>
    <cellStyle name="40% - Accent3 4 3 4 2 3" xfId="7504"/>
    <cellStyle name="40% - Accent3 4 3 4 2 4" xfId="7505"/>
    <cellStyle name="40% - Accent3 4 3 4 3" xfId="7506"/>
    <cellStyle name="40% - Accent3 4 3 4 3 2" xfId="7507"/>
    <cellStyle name="40% - Accent3 4 3 4 3 3" xfId="7508"/>
    <cellStyle name="40% - Accent3 4 3 4 4" xfId="7509"/>
    <cellStyle name="40% - Accent3 4 3 4 4 2" xfId="7510"/>
    <cellStyle name="40% - Accent3 4 3 4 5" xfId="7511"/>
    <cellStyle name="40% - Accent3 4 3 4 5 2" xfId="7512"/>
    <cellStyle name="40% - Accent3 4 3 4 6" xfId="7513"/>
    <cellStyle name="40% - Accent3 4 3 4 7" xfId="7514"/>
    <cellStyle name="40% - Accent3 4 3 5" xfId="7515"/>
    <cellStyle name="40% - Accent3 4 3 5 2" xfId="7516"/>
    <cellStyle name="40% - Accent3 4 3 5 2 2" xfId="7517"/>
    <cellStyle name="40% - Accent3 4 3 5 2 3" xfId="7518"/>
    <cellStyle name="40% - Accent3 4 3 5 2 4" xfId="7519"/>
    <cellStyle name="40% - Accent3 4 3 5 3" xfId="7520"/>
    <cellStyle name="40% - Accent3 4 3 5 3 2" xfId="7521"/>
    <cellStyle name="40% - Accent3 4 3 5 3 3" xfId="7522"/>
    <cellStyle name="40% - Accent3 4 3 5 4" xfId="7523"/>
    <cellStyle name="40% - Accent3 4 3 5 4 2" xfId="7524"/>
    <cellStyle name="40% - Accent3 4 3 5 5" xfId="7525"/>
    <cellStyle name="40% - Accent3 4 3 5 5 2" xfId="7526"/>
    <cellStyle name="40% - Accent3 4 3 5 6" xfId="7527"/>
    <cellStyle name="40% - Accent3 4 3 5 7" xfId="7528"/>
    <cellStyle name="40% - Accent3 4 3 6" xfId="7529"/>
    <cellStyle name="40% - Accent3 4 3 6 2" xfId="7530"/>
    <cellStyle name="40% - Accent3 4 3 6 2 2" xfId="7531"/>
    <cellStyle name="40% - Accent3 4 3 6 3" xfId="7532"/>
    <cellStyle name="40% - Accent3 4 3 6 4" xfId="7533"/>
    <cellStyle name="40% - Accent3 4 3 7" xfId="7534"/>
    <cellStyle name="40% - Accent3 4 3 7 2" xfId="7535"/>
    <cellStyle name="40% - Accent3 4 3 7 3" xfId="7536"/>
    <cellStyle name="40% - Accent3 4 3 8" xfId="7537"/>
    <cellStyle name="40% - Accent3 4 3 8 2" xfId="7538"/>
    <cellStyle name="40% - Accent3 4 3 9" xfId="7539"/>
    <cellStyle name="40% - Accent3 4 3 9 2" xfId="7540"/>
    <cellStyle name="40% - Accent3 4 4" xfId="7541"/>
    <cellStyle name="40% - Accent3 4 4 10" xfId="7542"/>
    <cellStyle name="40% - Accent3 4 4 2" xfId="7543"/>
    <cellStyle name="40% - Accent3 4 4 2 2" xfId="7544"/>
    <cellStyle name="40% - Accent3 4 4 2 2 2" xfId="7545"/>
    <cellStyle name="40% - Accent3 4 4 2 2 3" xfId="7546"/>
    <cellStyle name="40% - Accent3 4 4 2 2 4" xfId="7547"/>
    <cellStyle name="40% - Accent3 4 4 2 3" xfId="7548"/>
    <cellStyle name="40% - Accent3 4 4 2 3 2" xfId="7549"/>
    <cellStyle name="40% - Accent3 4 4 2 3 3" xfId="7550"/>
    <cellStyle name="40% - Accent3 4 4 2 4" xfId="7551"/>
    <cellStyle name="40% - Accent3 4 4 2 4 2" xfId="7552"/>
    <cellStyle name="40% - Accent3 4 4 2 5" xfId="7553"/>
    <cellStyle name="40% - Accent3 4 4 2 5 2" xfId="7554"/>
    <cellStyle name="40% - Accent3 4 4 2 6" xfId="7555"/>
    <cellStyle name="40% - Accent3 4 4 2 7" xfId="7556"/>
    <cellStyle name="40% - Accent3 4 4 3" xfId="7557"/>
    <cellStyle name="40% - Accent3 4 4 3 2" xfId="7558"/>
    <cellStyle name="40% - Accent3 4 4 3 2 2" xfId="7559"/>
    <cellStyle name="40% - Accent3 4 4 3 2 3" xfId="7560"/>
    <cellStyle name="40% - Accent3 4 4 3 2 4" xfId="7561"/>
    <cellStyle name="40% - Accent3 4 4 3 3" xfId="7562"/>
    <cellStyle name="40% - Accent3 4 4 3 3 2" xfId="7563"/>
    <cellStyle name="40% - Accent3 4 4 3 3 3" xfId="7564"/>
    <cellStyle name="40% - Accent3 4 4 3 4" xfId="7565"/>
    <cellStyle name="40% - Accent3 4 4 3 4 2" xfId="7566"/>
    <cellStyle name="40% - Accent3 4 4 3 5" xfId="7567"/>
    <cellStyle name="40% - Accent3 4 4 3 5 2" xfId="7568"/>
    <cellStyle name="40% - Accent3 4 4 3 6" xfId="7569"/>
    <cellStyle name="40% - Accent3 4 4 3 7" xfId="7570"/>
    <cellStyle name="40% - Accent3 4 4 4" xfId="7571"/>
    <cellStyle name="40% - Accent3 4 4 4 2" xfId="7572"/>
    <cellStyle name="40% - Accent3 4 4 4 2 2" xfId="7573"/>
    <cellStyle name="40% - Accent3 4 4 4 2 3" xfId="7574"/>
    <cellStyle name="40% - Accent3 4 4 4 2 4" xfId="7575"/>
    <cellStyle name="40% - Accent3 4 4 4 3" xfId="7576"/>
    <cellStyle name="40% - Accent3 4 4 4 3 2" xfId="7577"/>
    <cellStyle name="40% - Accent3 4 4 4 3 3" xfId="7578"/>
    <cellStyle name="40% - Accent3 4 4 4 4" xfId="7579"/>
    <cellStyle name="40% - Accent3 4 4 4 4 2" xfId="7580"/>
    <cellStyle name="40% - Accent3 4 4 4 5" xfId="7581"/>
    <cellStyle name="40% - Accent3 4 4 4 5 2" xfId="7582"/>
    <cellStyle name="40% - Accent3 4 4 4 6" xfId="7583"/>
    <cellStyle name="40% - Accent3 4 4 4 7" xfId="7584"/>
    <cellStyle name="40% - Accent3 4 4 5" xfId="7585"/>
    <cellStyle name="40% - Accent3 4 4 5 2" xfId="7586"/>
    <cellStyle name="40% - Accent3 4 4 5 3" xfId="7587"/>
    <cellStyle name="40% - Accent3 4 4 5 4" xfId="7588"/>
    <cellStyle name="40% - Accent3 4 4 6" xfId="7589"/>
    <cellStyle name="40% - Accent3 4 4 6 2" xfId="7590"/>
    <cellStyle name="40% - Accent3 4 4 6 3" xfId="7591"/>
    <cellStyle name="40% - Accent3 4 4 7" xfId="7592"/>
    <cellStyle name="40% - Accent3 4 4 7 2" xfId="7593"/>
    <cellStyle name="40% - Accent3 4 4 8" xfId="7594"/>
    <cellStyle name="40% - Accent3 4 4 8 2" xfId="7595"/>
    <cellStyle name="40% - Accent3 4 4 9" xfId="7596"/>
    <cellStyle name="40% - Accent3 4 5" xfId="7597"/>
    <cellStyle name="40% - Accent3 4 5 2" xfId="7598"/>
    <cellStyle name="40% - Accent3 4 5 2 2" xfId="7599"/>
    <cellStyle name="40% - Accent3 4 5 2 3" xfId="7600"/>
    <cellStyle name="40% - Accent3 4 5 2 4" xfId="7601"/>
    <cellStyle name="40% - Accent3 4 5 3" xfId="7602"/>
    <cellStyle name="40% - Accent3 4 5 3 2" xfId="7603"/>
    <cellStyle name="40% - Accent3 4 5 3 3" xfId="7604"/>
    <cellStyle name="40% - Accent3 4 5 4" xfId="7605"/>
    <cellStyle name="40% - Accent3 4 5 4 2" xfId="7606"/>
    <cellStyle name="40% - Accent3 4 5 5" xfId="7607"/>
    <cellStyle name="40% - Accent3 4 5 5 2" xfId="7608"/>
    <cellStyle name="40% - Accent3 4 5 6" xfId="7609"/>
    <cellStyle name="40% - Accent3 4 5 7" xfId="7610"/>
    <cellStyle name="40% - Accent3 4 6" xfId="7611"/>
    <cellStyle name="40% - Accent3 4 6 2" xfId="7612"/>
    <cellStyle name="40% - Accent3 4 6 2 2" xfId="7613"/>
    <cellStyle name="40% - Accent3 4 6 2 3" xfId="7614"/>
    <cellStyle name="40% - Accent3 4 6 2 4" xfId="7615"/>
    <cellStyle name="40% - Accent3 4 6 3" xfId="7616"/>
    <cellStyle name="40% - Accent3 4 6 3 2" xfId="7617"/>
    <cellStyle name="40% - Accent3 4 6 3 3" xfId="7618"/>
    <cellStyle name="40% - Accent3 4 6 4" xfId="7619"/>
    <cellStyle name="40% - Accent3 4 6 4 2" xfId="7620"/>
    <cellStyle name="40% - Accent3 4 6 5" xfId="7621"/>
    <cellStyle name="40% - Accent3 4 6 5 2" xfId="7622"/>
    <cellStyle name="40% - Accent3 4 6 6" xfId="7623"/>
    <cellStyle name="40% - Accent3 4 6 7" xfId="7624"/>
    <cellStyle name="40% - Accent3 4 7" xfId="7625"/>
    <cellStyle name="40% - Accent3 4 7 2" xfId="7626"/>
    <cellStyle name="40% - Accent3 4 7 2 2" xfId="7627"/>
    <cellStyle name="40% - Accent3 4 7 2 3" xfId="7628"/>
    <cellStyle name="40% - Accent3 4 7 2 4" xfId="7629"/>
    <cellStyle name="40% - Accent3 4 7 3" xfId="7630"/>
    <cellStyle name="40% - Accent3 4 7 3 2" xfId="7631"/>
    <cellStyle name="40% - Accent3 4 7 3 3" xfId="7632"/>
    <cellStyle name="40% - Accent3 4 7 4" xfId="7633"/>
    <cellStyle name="40% - Accent3 4 7 4 2" xfId="7634"/>
    <cellStyle name="40% - Accent3 4 7 5" xfId="7635"/>
    <cellStyle name="40% - Accent3 4 7 5 2" xfId="7636"/>
    <cellStyle name="40% - Accent3 4 7 6" xfId="7637"/>
    <cellStyle name="40% - Accent3 4 7 7" xfId="7638"/>
    <cellStyle name="40% - Accent3 4 8" xfId="7639"/>
    <cellStyle name="40% - Accent3 4 8 2" xfId="7640"/>
    <cellStyle name="40% - Accent3 4 8 2 2" xfId="7641"/>
    <cellStyle name="40% - Accent3 4 8 3" xfId="7642"/>
    <cellStyle name="40% - Accent3 4 8 4" xfId="7643"/>
    <cellStyle name="40% - Accent3 4 9" xfId="7644"/>
    <cellStyle name="40% - Accent3 4 9 2" xfId="7645"/>
    <cellStyle name="40% - Accent3 4 9 3" xfId="7646"/>
    <cellStyle name="40% - Accent3 5" xfId="7647"/>
    <cellStyle name="40% - Accent3 6" xfId="7648"/>
    <cellStyle name="40% - Accent3 6 10" xfId="7649"/>
    <cellStyle name="40% - Accent3 6 10 2" xfId="7650"/>
    <cellStyle name="40% - Accent3 6 11" xfId="7651"/>
    <cellStyle name="40% - Accent3 6 12" xfId="7652"/>
    <cellStyle name="40% - Accent3 6 2" xfId="7653"/>
    <cellStyle name="40% - Accent3 6 2 10" xfId="7654"/>
    <cellStyle name="40% - Accent3 6 2 2" xfId="7655"/>
    <cellStyle name="40% - Accent3 6 2 2 2" xfId="7656"/>
    <cellStyle name="40% - Accent3 6 2 2 2 2" xfId="7657"/>
    <cellStyle name="40% - Accent3 6 2 2 2 2 2" xfId="7658"/>
    <cellStyle name="40% - Accent3 6 2 2 2 2 3" xfId="7659"/>
    <cellStyle name="40% - Accent3 6 2 2 2 2 4" xfId="7660"/>
    <cellStyle name="40% - Accent3 6 2 2 2 3" xfId="7661"/>
    <cellStyle name="40% - Accent3 6 2 2 2 3 2" xfId="7662"/>
    <cellStyle name="40% - Accent3 6 2 2 2 3 3" xfId="7663"/>
    <cellStyle name="40% - Accent3 6 2 2 2 4" xfId="7664"/>
    <cellStyle name="40% - Accent3 6 2 2 2 4 2" xfId="7665"/>
    <cellStyle name="40% - Accent3 6 2 2 2 5" xfId="7666"/>
    <cellStyle name="40% - Accent3 6 2 2 2 5 2" xfId="7667"/>
    <cellStyle name="40% - Accent3 6 2 2 2 6" xfId="7668"/>
    <cellStyle name="40% - Accent3 6 2 2 2 7" xfId="7669"/>
    <cellStyle name="40% - Accent3 6 2 2 3" xfId="7670"/>
    <cellStyle name="40% - Accent3 6 2 2 3 2" xfId="7671"/>
    <cellStyle name="40% - Accent3 6 2 2 3 3" xfId="7672"/>
    <cellStyle name="40% - Accent3 6 2 2 3 4" xfId="7673"/>
    <cellStyle name="40% - Accent3 6 2 2 4" xfId="7674"/>
    <cellStyle name="40% - Accent3 6 2 2 4 2" xfId="7675"/>
    <cellStyle name="40% - Accent3 6 2 2 4 3" xfId="7676"/>
    <cellStyle name="40% - Accent3 6 2 2 5" xfId="7677"/>
    <cellStyle name="40% - Accent3 6 2 2 5 2" xfId="7678"/>
    <cellStyle name="40% - Accent3 6 2 2 6" xfId="7679"/>
    <cellStyle name="40% - Accent3 6 2 2 6 2" xfId="7680"/>
    <cellStyle name="40% - Accent3 6 2 2 7" xfId="7681"/>
    <cellStyle name="40% - Accent3 6 2 2 8" xfId="7682"/>
    <cellStyle name="40% - Accent3 6 2 3" xfId="7683"/>
    <cellStyle name="40% - Accent3 6 2 3 2" xfId="7684"/>
    <cellStyle name="40% - Accent3 6 2 3 2 2" xfId="7685"/>
    <cellStyle name="40% - Accent3 6 2 3 2 3" xfId="7686"/>
    <cellStyle name="40% - Accent3 6 2 3 2 4" xfId="7687"/>
    <cellStyle name="40% - Accent3 6 2 3 3" xfId="7688"/>
    <cellStyle name="40% - Accent3 6 2 3 3 2" xfId="7689"/>
    <cellStyle name="40% - Accent3 6 2 3 3 3" xfId="7690"/>
    <cellStyle name="40% - Accent3 6 2 3 4" xfId="7691"/>
    <cellStyle name="40% - Accent3 6 2 3 4 2" xfId="7692"/>
    <cellStyle name="40% - Accent3 6 2 3 5" xfId="7693"/>
    <cellStyle name="40% - Accent3 6 2 3 5 2" xfId="7694"/>
    <cellStyle name="40% - Accent3 6 2 3 6" xfId="7695"/>
    <cellStyle name="40% - Accent3 6 2 3 7" xfId="7696"/>
    <cellStyle name="40% - Accent3 6 2 4" xfId="7697"/>
    <cellStyle name="40% - Accent3 6 2 4 2" xfId="7698"/>
    <cellStyle name="40% - Accent3 6 2 4 2 2" xfId="7699"/>
    <cellStyle name="40% - Accent3 6 2 4 2 3" xfId="7700"/>
    <cellStyle name="40% - Accent3 6 2 4 2 4" xfId="7701"/>
    <cellStyle name="40% - Accent3 6 2 4 3" xfId="7702"/>
    <cellStyle name="40% - Accent3 6 2 4 3 2" xfId="7703"/>
    <cellStyle name="40% - Accent3 6 2 4 3 3" xfId="7704"/>
    <cellStyle name="40% - Accent3 6 2 4 4" xfId="7705"/>
    <cellStyle name="40% - Accent3 6 2 4 4 2" xfId="7706"/>
    <cellStyle name="40% - Accent3 6 2 4 5" xfId="7707"/>
    <cellStyle name="40% - Accent3 6 2 4 5 2" xfId="7708"/>
    <cellStyle name="40% - Accent3 6 2 4 6" xfId="7709"/>
    <cellStyle name="40% - Accent3 6 2 4 7" xfId="7710"/>
    <cellStyle name="40% - Accent3 6 2 5" xfId="7711"/>
    <cellStyle name="40% - Accent3 6 2 5 2" xfId="7712"/>
    <cellStyle name="40% - Accent3 6 2 5 2 2" xfId="7713"/>
    <cellStyle name="40% - Accent3 6 2 5 3" xfId="7714"/>
    <cellStyle name="40% - Accent3 6 2 5 4" xfId="7715"/>
    <cellStyle name="40% - Accent3 6 2 6" xfId="7716"/>
    <cellStyle name="40% - Accent3 6 2 6 2" xfId="7717"/>
    <cellStyle name="40% - Accent3 6 2 6 3" xfId="7718"/>
    <cellStyle name="40% - Accent3 6 2 7" xfId="7719"/>
    <cellStyle name="40% - Accent3 6 2 7 2" xfId="7720"/>
    <cellStyle name="40% - Accent3 6 2 8" xfId="7721"/>
    <cellStyle name="40% - Accent3 6 2 8 2" xfId="7722"/>
    <cellStyle name="40% - Accent3 6 2 9" xfId="7723"/>
    <cellStyle name="40% - Accent3 6 3" xfId="7724"/>
    <cellStyle name="40% - Accent3 6 3 2" xfId="7725"/>
    <cellStyle name="40% - Accent3 6 3 2 2" xfId="7726"/>
    <cellStyle name="40% - Accent3 6 3 2 2 2" xfId="7727"/>
    <cellStyle name="40% - Accent3 6 3 2 2 3" xfId="7728"/>
    <cellStyle name="40% - Accent3 6 3 2 2 4" xfId="7729"/>
    <cellStyle name="40% - Accent3 6 3 2 3" xfId="7730"/>
    <cellStyle name="40% - Accent3 6 3 2 3 2" xfId="7731"/>
    <cellStyle name="40% - Accent3 6 3 2 3 3" xfId="7732"/>
    <cellStyle name="40% - Accent3 6 3 2 4" xfId="7733"/>
    <cellStyle name="40% - Accent3 6 3 2 4 2" xfId="7734"/>
    <cellStyle name="40% - Accent3 6 3 2 5" xfId="7735"/>
    <cellStyle name="40% - Accent3 6 3 2 5 2" xfId="7736"/>
    <cellStyle name="40% - Accent3 6 3 2 6" xfId="7737"/>
    <cellStyle name="40% - Accent3 6 3 2 7" xfId="7738"/>
    <cellStyle name="40% - Accent3 6 3 3" xfId="7739"/>
    <cellStyle name="40% - Accent3 6 3 3 2" xfId="7740"/>
    <cellStyle name="40% - Accent3 6 3 3 2 2" xfId="7741"/>
    <cellStyle name="40% - Accent3 6 3 3 2 3" xfId="7742"/>
    <cellStyle name="40% - Accent3 6 3 3 2 4" xfId="7743"/>
    <cellStyle name="40% - Accent3 6 3 3 3" xfId="7744"/>
    <cellStyle name="40% - Accent3 6 3 3 3 2" xfId="7745"/>
    <cellStyle name="40% - Accent3 6 3 3 3 3" xfId="7746"/>
    <cellStyle name="40% - Accent3 6 3 3 4" xfId="7747"/>
    <cellStyle name="40% - Accent3 6 3 3 4 2" xfId="7748"/>
    <cellStyle name="40% - Accent3 6 3 3 5" xfId="7749"/>
    <cellStyle name="40% - Accent3 6 3 3 5 2" xfId="7750"/>
    <cellStyle name="40% - Accent3 6 3 3 6" xfId="7751"/>
    <cellStyle name="40% - Accent3 6 3 3 7" xfId="7752"/>
    <cellStyle name="40% - Accent3 6 3 4" xfId="7753"/>
    <cellStyle name="40% - Accent3 6 3 4 2" xfId="7754"/>
    <cellStyle name="40% - Accent3 6 3 4 3" xfId="7755"/>
    <cellStyle name="40% - Accent3 6 3 4 4" xfId="7756"/>
    <cellStyle name="40% - Accent3 6 3 5" xfId="7757"/>
    <cellStyle name="40% - Accent3 6 3 5 2" xfId="7758"/>
    <cellStyle name="40% - Accent3 6 3 5 3" xfId="7759"/>
    <cellStyle name="40% - Accent3 6 3 6" xfId="7760"/>
    <cellStyle name="40% - Accent3 6 3 6 2" xfId="7761"/>
    <cellStyle name="40% - Accent3 6 3 7" xfId="7762"/>
    <cellStyle name="40% - Accent3 6 3 7 2" xfId="7763"/>
    <cellStyle name="40% - Accent3 6 3 8" xfId="7764"/>
    <cellStyle name="40% - Accent3 6 3 9" xfId="7765"/>
    <cellStyle name="40% - Accent3 6 4" xfId="7766"/>
    <cellStyle name="40% - Accent3 6 4 2" xfId="7767"/>
    <cellStyle name="40% - Accent3 6 4 2 2" xfId="7768"/>
    <cellStyle name="40% - Accent3 6 4 2 3" xfId="7769"/>
    <cellStyle name="40% - Accent3 6 4 2 4" xfId="7770"/>
    <cellStyle name="40% - Accent3 6 4 3" xfId="7771"/>
    <cellStyle name="40% - Accent3 6 4 3 2" xfId="7772"/>
    <cellStyle name="40% - Accent3 6 4 3 3" xfId="7773"/>
    <cellStyle name="40% - Accent3 6 4 4" xfId="7774"/>
    <cellStyle name="40% - Accent3 6 4 4 2" xfId="7775"/>
    <cellStyle name="40% - Accent3 6 4 5" xfId="7776"/>
    <cellStyle name="40% - Accent3 6 4 5 2" xfId="7777"/>
    <cellStyle name="40% - Accent3 6 4 6" xfId="7778"/>
    <cellStyle name="40% - Accent3 6 4 7" xfId="7779"/>
    <cellStyle name="40% - Accent3 6 5" xfId="7780"/>
    <cellStyle name="40% - Accent3 6 5 2" xfId="7781"/>
    <cellStyle name="40% - Accent3 6 5 2 2" xfId="7782"/>
    <cellStyle name="40% - Accent3 6 5 2 3" xfId="7783"/>
    <cellStyle name="40% - Accent3 6 5 2 4" xfId="7784"/>
    <cellStyle name="40% - Accent3 6 5 3" xfId="7785"/>
    <cellStyle name="40% - Accent3 6 5 3 2" xfId="7786"/>
    <cellStyle name="40% - Accent3 6 5 3 3" xfId="7787"/>
    <cellStyle name="40% - Accent3 6 5 4" xfId="7788"/>
    <cellStyle name="40% - Accent3 6 5 4 2" xfId="7789"/>
    <cellStyle name="40% - Accent3 6 5 5" xfId="7790"/>
    <cellStyle name="40% - Accent3 6 5 5 2" xfId="7791"/>
    <cellStyle name="40% - Accent3 6 5 6" xfId="7792"/>
    <cellStyle name="40% - Accent3 6 5 7" xfId="7793"/>
    <cellStyle name="40% - Accent3 6 6" xfId="7794"/>
    <cellStyle name="40% - Accent3 6 6 2" xfId="7795"/>
    <cellStyle name="40% - Accent3 6 6 2 2" xfId="7796"/>
    <cellStyle name="40% - Accent3 6 6 2 3" xfId="7797"/>
    <cellStyle name="40% - Accent3 6 6 2 4" xfId="7798"/>
    <cellStyle name="40% - Accent3 6 6 3" xfId="7799"/>
    <cellStyle name="40% - Accent3 6 6 3 2" xfId="7800"/>
    <cellStyle name="40% - Accent3 6 6 3 3" xfId="7801"/>
    <cellStyle name="40% - Accent3 6 6 4" xfId="7802"/>
    <cellStyle name="40% - Accent3 6 6 4 2" xfId="7803"/>
    <cellStyle name="40% - Accent3 6 6 5" xfId="7804"/>
    <cellStyle name="40% - Accent3 6 6 5 2" xfId="7805"/>
    <cellStyle name="40% - Accent3 6 6 6" xfId="7806"/>
    <cellStyle name="40% - Accent3 6 6 7" xfId="7807"/>
    <cellStyle name="40% - Accent3 6 7" xfId="7808"/>
    <cellStyle name="40% - Accent3 6 7 2" xfId="7809"/>
    <cellStyle name="40% - Accent3 6 7 2 2" xfId="7810"/>
    <cellStyle name="40% - Accent3 6 7 3" xfId="7811"/>
    <cellStyle name="40% - Accent3 6 7 4" xfId="7812"/>
    <cellStyle name="40% - Accent3 6 8" xfId="7813"/>
    <cellStyle name="40% - Accent3 6 8 2" xfId="7814"/>
    <cellStyle name="40% - Accent3 6 8 3" xfId="7815"/>
    <cellStyle name="40% - Accent3 6 9" xfId="7816"/>
    <cellStyle name="40% - Accent3 6 9 2" xfId="7817"/>
    <cellStyle name="40% - Accent3 7" xfId="7818"/>
    <cellStyle name="40% - Accent3 7 10" xfId="7819"/>
    <cellStyle name="40% - Accent3 7 11" xfId="7820"/>
    <cellStyle name="40% - Accent3 7 2" xfId="7821"/>
    <cellStyle name="40% - Accent3 7 2 2" xfId="7822"/>
    <cellStyle name="40% - Accent3 7 2 2 2" xfId="7823"/>
    <cellStyle name="40% - Accent3 7 2 2 2 2" xfId="7824"/>
    <cellStyle name="40% - Accent3 7 2 2 2 3" xfId="7825"/>
    <cellStyle name="40% - Accent3 7 2 2 2 4" xfId="7826"/>
    <cellStyle name="40% - Accent3 7 2 2 3" xfId="7827"/>
    <cellStyle name="40% - Accent3 7 2 2 3 2" xfId="7828"/>
    <cellStyle name="40% - Accent3 7 2 2 3 3" xfId="7829"/>
    <cellStyle name="40% - Accent3 7 2 2 4" xfId="7830"/>
    <cellStyle name="40% - Accent3 7 2 2 4 2" xfId="7831"/>
    <cellStyle name="40% - Accent3 7 2 2 5" xfId="7832"/>
    <cellStyle name="40% - Accent3 7 2 2 5 2" xfId="7833"/>
    <cellStyle name="40% - Accent3 7 2 2 6" xfId="7834"/>
    <cellStyle name="40% - Accent3 7 2 2 7" xfId="7835"/>
    <cellStyle name="40% - Accent3 7 2 3" xfId="7836"/>
    <cellStyle name="40% - Accent3 7 2 3 2" xfId="7837"/>
    <cellStyle name="40% - Accent3 7 2 3 2 2" xfId="7838"/>
    <cellStyle name="40% - Accent3 7 2 3 2 3" xfId="7839"/>
    <cellStyle name="40% - Accent3 7 2 3 2 4" xfId="7840"/>
    <cellStyle name="40% - Accent3 7 2 3 3" xfId="7841"/>
    <cellStyle name="40% - Accent3 7 2 3 3 2" xfId="7842"/>
    <cellStyle name="40% - Accent3 7 2 3 3 3" xfId="7843"/>
    <cellStyle name="40% - Accent3 7 2 3 4" xfId="7844"/>
    <cellStyle name="40% - Accent3 7 2 3 4 2" xfId="7845"/>
    <cellStyle name="40% - Accent3 7 2 3 5" xfId="7846"/>
    <cellStyle name="40% - Accent3 7 2 3 5 2" xfId="7847"/>
    <cellStyle name="40% - Accent3 7 2 3 6" xfId="7848"/>
    <cellStyle name="40% - Accent3 7 2 3 7" xfId="7849"/>
    <cellStyle name="40% - Accent3 7 2 4" xfId="7850"/>
    <cellStyle name="40% - Accent3 7 2 4 2" xfId="7851"/>
    <cellStyle name="40% - Accent3 7 2 4 3" xfId="7852"/>
    <cellStyle name="40% - Accent3 7 2 4 4" xfId="7853"/>
    <cellStyle name="40% - Accent3 7 2 5" xfId="7854"/>
    <cellStyle name="40% - Accent3 7 2 5 2" xfId="7855"/>
    <cellStyle name="40% - Accent3 7 2 5 3" xfId="7856"/>
    <cellStyle name="40% - Accent3 7 2 6" xfId="7857"/>
    <cellStyle name="40% - Accent3 7 2 6 2" xfId="7858"/>
    <cellStyle name="40% - Accent3 7 2 7" xfId="7859"/>
    <cellStyle name="40% - Accent3 7 2 7 2" xfId="7860"/>
    <cellStyle name="40% - Accent3 7 2 8" xfId="7861"/>
    <cellStyle name="40% - Accent3 7 2 9" xfId="7862"/>
    <cellStyle name="40% - Accent3 7 3" xfId="7863"/>
    <cellStyle name="40% - Accent3 7 3 2" xfId="7864"/>
    <cellStyle name="40% - Accent3 7 3 2 2" xfId="7865"/>
    <cellStyle name="40% - Accent3 7 3 2 2 2" xfId="7866"/>
    <cellStyle name="40% - Accent3 7 3 2 2 3" xfId="7867"/>
    <cellStyle name="40% - Accent3 7 3 2 2 4" xfId="7868"/>
    <cellStyle name="40% - Accent3 7 3 2 3" xfId="7869"/>
    <cellStyle name="40% - Accent3 7 3 2 3 2" xfId="7870"/>
    <cellStyle name="40% - Accent3 7 3 2 3 3" xfId="7871"/>
    <cellStyle name="40% - Accent3 7 3 2 4" xfId="7872"/>
    <cellStyle name="40% - Accent3 7 3 2 4 2" xfId="7873"/>
    <cellStyle name="40% - Accent3 7 3 2 5" xfId="7874"/>
    <cellStyle name="40% - Accent3 7 3 2 5 2" xfId="7875"/>
    <cellStyle name="40% - Accent3 7 3 2 6" xfId="7876"/>
    <cellStyle name="40% - Accent3 7 3 2 7" xfId="7877"/>
    <cellStyle name="40% - Accent3 7 3 3" xfId="7878"/>
    <cellStyle name="40% - Accent3 7 3 3 2" xfId="7879"/>
    <cellStyle name="40% - Accent3 7 3 3 3" xfId="7880"/>
    <cellStyle name="40% - Accent3 7 3 3 4" xfId="7881"/>
    <cellStyle name="40% - Accent3 7 3 4" xfId="7882"/>
    <cellStyle name="40% - Accent3 7 3 4 2" xfId="7883"/>
    <cellStyle name="40% - Accent3 7 3 4 3" xfId="7884"/>
    <cellStyle name="40% - Accent3 7 3 5" xfId="7885"/>
    <cellStyle name="40% - Accent3 7 3 5 2" xfId="7886"/>
    <cellStyle name="40% - Accent3 7 3 6" xfId="7887"/>
    <cellStyle name="40% - Accent3 7 3 6 2" xfId="7888"/>
    <cellStyle name="40% - Accent3 7 3 7" xfId="7889"/>
    <cellStyle name="40% - Accent3 7 3 8" xfId="7890"/>
    <cellStyle name="40% - Accent3 7 4" xfId="7891"/>
    <cellStyle name="40% - Accent3 7 4 2" xfId="7892"/>
    <cellStyle name="40% - Accent3 7 4 2 2" xfId="7893"/>
    <cellStyle name="40% - Accent3 7 4 2 3" xfId="7894"/>
    <cellStyle name="40% - Accent3 7 4 2 4" xfId="7895"/>
    <cellStyle name="40% - Accent3 7 4 3" xfId="7896"/>
    <cellStyle name="40% - Accent3 7 4 3 2" xfId="7897"/>
    <cellStyle name="40% - Accent3 7 4 3 3" xfId="7898"/>
    <cellStyle name="40% - Accent3 7 4 4" xfId="7899"/>
    <cellStyle name="40% - Accent3 7 4 4 2" xfId="7900"/>
    <cellStyle name="40% - Accent3 7 4 5" xfId="7901"/>
    <cellStyle name="40% - Accent3 7 4 5 2" xfId="7902"/>
    <cellStyle name="40% - Accent3 7 4 6" xfId="7903"/>
    <cellStyle name="40% - Accent3 7 4 7" xfId="7904"/>
    <cellStyle name="40% - Accent3 7 5" xfId="7905"/>
    <cellStyle name="40% - Accent3 7 5 2" xfId="7906"/>
    <cellStyle name="40% - Accent3 7 5 2 2" xfId="7907"/>
    <cellStyle name="40% - Accent3 7 5 2 3" xfId="7908"/>
    <cellStyle name="40% - Accent3 7 5 2 4" xfId="7909"/>
    <cellStyle name="40% - Accent3 7 5 3" xfId="7910"/>
    <cellStyle name="40% - Accent3 7 5 3 2" xfId="7911"/>
    <cellStyle name="40% - Accent3 7 5 3 3" xfId="7912"/>
    <cellStyle name="40% - Accent3 7 5 4" xfId="7913"/>
    <cellStyle name="40% - Accent3 7 5 4 2" xfId="7914"/>
    <cellStyle name="40% - Accent3 7 5 5" xfId="7915"/>
    <cellStyle name="40% - Accent3 7 5 5 2" xfId="7916"/>
    <cellStyle name="40% - Accent3 7 5 6" xfId="7917"/>
    <cellStyle name="40% - Accent3 7 5 7" xfId="7918"/>
    <cellStyle name="40% - Accent3 7 6" xfId="7919"/>
    <cellStyle name="40% - Accent3 7 6 2" xfId="7920"/>
    <cellStyle name="40% - Accent3 7 6 2 2" xfId="7921"/>
    <cellStyle name="40% - Accent3 7 6 3" xfId="7922"/>
    <cellStyle name="40% - Accent3 7 6 4" xfId="7923"/>
    <cellStyle name="40% - Accent3 7 7" xfId="7924"/>
    <cellStyle name="40% - Accent3 7 7 2" xfId="7925"/>
    <cellStyle name="40% - Accent3 7 7 3" xfId="7926"/>
    <cellStyle name="40% - Accent3 7 8" xfId="7927"/>
    <cellStyle name="40% - Accent3 7 8 2" xfId="7928"/>
    <cellStyle name="40% - Accent3 7 9" xfId="7929"/>
    <cellStyle name="40% - Accent3 7 9 2" xfId="7930"/>
    <cellStyle name="40% - Accent3 8" xfId="7931"/>
    <cellStyle name="40% - Accent3 8 10" xfId="7932"/>
    <cellStyle name="40% - Accent3 8 2" xfId="7933"/>
    <cellStyle name="40% - Accent3 8 3" xfId="7934"/>
    <cellStyle name="40% - Accent3 8 3 2" xfId="7935"/>
    <cellStyle name="40% - Accent3 8 3 2 2" xfId="7936"/>
    <cellStyle name="40% - Accent3 8 3 2 2 2" xfId="7937"/>
    <cellStyle name="40% - Accent3 8 3 2 2 3" xfId="7938"/>
    <cellStyle name="40% - Accent3 8 3 2 2 4" xfId="7939"/>
    <cellStyle name="40% - Accent3 8 3 2 3" xfId="7940"/>
    <cellStyle name="40% - Accent3 8 3 2 3 2" xfId="7941"/>
    <cellStyle name="40% - Accent3 8 3 2 3 3" xfId="7942"/>
    <cellStyle name="40% - Accent3 8 3 2 4" xfId="7943"/>
    <cellStyle name="40% - Accent3 8 3 2 4 2" xfId="7944"/>
    <cellStyle name="40% - Accent3 8 3 2 5" xfId="7945"/>
    <cellStyle name="40% - Accent3 8 3 2 5 2" xfId="7946"/>
    <cellStyle name="40% - Accent3 8 3 2 6" xfId="7947"/>
    <cellStyle name="40% - Accent3 8 3 2 7" xfId="7948"/>
    <cellStyle name="40% - Accent3 8 3 3" xfId="7949"/>
    <cellStyle name="40% - Accent3 8 3 3 2" xfId="7950"/>
    <cellStyle name="40% - Accent3 8 3 3 3" xfId="7951"/>
    <cellStyle name="40% - Accent3 8 3 3 4" xfId="7952"/>
    <cellStyle name="40% - Accent3 8 3 4" xfId="7953"/>
    <cellStyle name="40% - Accent3 8 3 4 2" xfId="7954"/>
    <cellStyle name="40% - Accent3 8 3 4 3" xfId="7955"/>
    <cellStyle name="40% - Accent3 8 3 5" xfId="7956"/>
    <cellStyle name="40% - Accent3 8 3 5 2" xfId="7957"/>
    <cellStyle name="40% - Accent3 8 3 6" xfId="7958"/>
    <cellStyle name="40% - Accent3 8 3 6 2" xfId="7959"/>
    <cellStyle name="40% - Accent3 8 3 7" xfId="7960"/>
    <cellStyle name="40% - Accent3 8 3 8" xfId="7961"/>
    <cellStyle name="40% - Accent3 8 4" xfId="7962"/>
    <cellStyle name="40% - Accent3 8 4 2" xfId="7963"/>
    <cellStyle name="40% - Accent3 8 4 2 2" xfId="7964"/>
    <cellStyle name="40% - Accent3 8 4 2 3" xfId="7965"/>
    <cellStyle name="40% - Accent3 8 4 2 4" xfId="7966"/>
    <cellStyle name="40% - Accent3 8 4 3" xfId="7967"/>
    <cellStyle name="40% - Accent3 8 4 3 2" xfId="7968"/>
    <cellStyle name="40% - Accent3 8 4 3 3" xfId="7969"/>
    <cellStyle name="40% - Accent3 8 4 4" xfId="7970"/>
    <cellStyle name="40% - Accent3 8 4 4 2" xfId="7971"/>
    <cellStyle name="40% - Accent3 8 4 5" xfId="7972"/>
    <cellStyle name="40% - Accent3 8 4 5 2" xfId="7973"/>
    <cellStyle name="40% - Accent3 8 4 6" xfId="7974"/>
    <cellStyle name="40% - Accent3 8 4 7" xfId="7975"/>
    <cellStyle name="40% - Accent3 8 5" xfId="7976"/>
    <cellStyle name="40% - Accent3 8 5 2" xfId="7977"/>
    <cellStyle name="40% - Accent3 8 5 2 2" xfId="7978"/>
    <cellStyle name="40% - Accent3 8 5 2 3" xfId="7979"/>
    <cellStyle name="40% - Accent3 8 5 2 4" xfId="7980"/>
    <cellStyle name="40% - Accent3 8 5 3" xfId="7981"/>
    <cellStyle name="40% - Accent3 8 5 3 2" xfId="7982"/>
    <cellStyle name="40% - Accent3 8 5 3 3" xfId="7983"/>
    <cellStyle name="40% - Accent3 8 5 4" xfId="7984"/>
    <cellStyle name="40% - Accent3 8 5 4 2" xfId="7985"/>
    <cellStyle name="40% - Accent3 8 5 5" xfId="7986"/>
    <cellStyle name="40% - Accent3 8 5 5 2" xfId="7987"/>
    <cellStyle name="40% - Accent3 8 5 6" xfId="7988"/>
    <cellStyle name="40% - Accent3 8 5 7" xfId="7989"/>
    <cellStyle name="40% - Accent3 8 6" xfId="7990"/>
    <cellStyle name="40% - Accent3 8 6 2" xfId="7991"/>
    <cellStyle name="40% - Accent3 8 6 3" xfId="7992"/>
    <cellStyle name="40% - Accent3 8 6 4" xfId="7993"/>
    <cellStyle name="40% - Accent3 8 7" xfId="7994"/>
    <cellStyle name="40% - Accent3 8 7 2" xfId="7995"/>
    <cellStyle name="40% - Accent3 8 7 3" xfId="7996"/>
    <cellStyle name="40% - Accent3 8 8" xfId="7997"/>
    <cellStyle name="40% - Accent3 8 8 2" xfId="7998"/>
    <cellStyle name="40% - Accent3 8 9" xfId="7999"/>
    <cellStyle name="40% - Accent3 8 9 2" xfId="8000"/>
    <cellStyle name="40% - Accent3 9" xfId="8001"/>
    <cellStyle name="40% - Accent3 9 10" xfId="8002"/>
    <cellStyle name="40% - Accent3 9 2" xfId="8003"/>
    <cellStyle name="40% - Accent3 9 2 2" xfId="8004"/>
    <cellStyle name="40% - Accent3 9 2 2 2" xfId="8005"/>
    <cellStyle name="40% - Accent3 9 2 2 3" xfId="8006"/>
    <cellStyle name="40% - Accent3 9 2 2 4" xfId="8007"/>
    <cellStyle name="40% - Accent3 9 2 3" xfId="8008"/>
    <cellStyle name="40% - Accent3 9 2 3 2" xfId="8009"/>
    <cellStyle name="40% - Accent3 9 2 3 3" xfId="8010"/>
    <cellStyle name="40% - Accent3 9 2 4" xfId="8011"/>
    <cellStyle name="40% - Accent3 9 2 4 2" xfId="8012"/>
    <cellStyle name="40% - Accent3 9 2 5" xfId="8013"/>
    <cellStyle name="40% - Accent3 9 2 5 2" xfId="8014"/>
    <cellStyle name="40% - Accent3 9 2 6" xfId="8015"/>
    <cellStyle name="40% - Accent3 9 2 7" xfId="8016"/>
    <cellStyle name="40% - Accent3 9 3" xfId="8017"/>
    <cellStyle name="40% - Accent3 9 3 2" xfId="8018"/>
    <cellStyle name="40% - Accent3 9 3 2 2" xfId="8019"/>
    <cellStyle name="40% - Accent3 9 3 2 3" xfId="8020"/>
    <cellStyle name="40% - Accent3 9 3 2 4" xfId="8021"/>
    <cellStyle name="40% - Accent3 9 3 3" xfId="8022"/>
    <cellStyle name="40% - Accent3 9 3 3 2" xfId="8023"/>
    <cellStyle name="40% - Accent3 9 3 3 3" xfId="8024"/>
    <cellStyle name="40% - Accent3 9 3 4" xfId="8025"/>
    <cellStyle name="40% - Accent3 9 3 4 2" xfId="8026"/>
    <cellStyle name="40% - Accent3 9 3 5" xfId="8027"/>
    <cellStyle name="40% - Accent3 9 3 5 2" xfId="8028"/>
    <cellStyle name="40% - Accent3 9 3 6" xfId="8029"/>
    <cellStyle name="40% - Accent3 9 3 7" xfId="8030"/>
    <cellStyle name="40% - Accent3 9 4" xfId="8031"/>
    <cellStyle name="40% - Accent3 9 4 2" xfId="8032"/>
    <cellStyle name="40% - Accent3 9 4 2 2" xfId="8033"/>
    <cellStyle name="40% - Accent3 9 4 2 3" xfId="8034"/>
    <cellStyle name="40% - Accent3 9 4 2 4" xfId="8035"/>
    <cellStyle name="40% - Accent3 9 4 3" xfId="8036"/>
    <cellStyle name="40% - Accent3 9 4 3 2" xfId="8037"/>
    <cellStyle name="40% - Accent3 9 4 3 3" xfId="8038"/>
    <cellStyle name="40% - Accent3 9 4 4" xfId="8039"/>
    <cellStyle name="40% - Accent3 9 4 4 2" xfId="8040"/>
    <cellStyle name="40% - Accent3 9 4 5" xfId="8041"/>
    <cellStyle name="40% - Accent3 9 4 5 2" xfId="8042"/>
    <cellStyle name="40% - Accent3 9 4 6" xfId="8043"/>
    <cellStyle name="40% - Accent3 9 4 7" xfId="8044"/>
    <cellStyle name="40% - Accent3 9 5" xfId="8045"/>
    <cellStyle name="40% - Accent3 9 5 2" xfId="8046"/>
    <cellStyle name="40% - Accent3 9 5 3" xfId="8047"/>
    <cellStyle name="40% - Accent3 9 5 4" xfId="8048"/>
    <cellStyle name="40% - Accent3 9 6" xfId="8049"/>
    <cellStyle name="40% - Accent3 9 6 2" xfId="8050"/>
    <cellStyle name="40% - Accent3 9 6 3" xfId="8051"/>
    <cellStyle name="40% - Accent3 9 7" xfId="8052"/>
    <cellStyle name="40% - Accent3 9 7 2" xfId="8053"/>
    <cellStyle name="40% - Accent3 9 8" xfId="8054"/>
    <cellStyle name="40% - Accent3 9 8 2" xfId="8055"/>
    <cellStyle name="40% - Accent3 9 9" xfId="8056"/>
    <cellStyle name="40% - Accent4 10" xfId="8057"/>
    <cellStyle name="40% - Accent4 10 2" xfId="8058"/>
    <cellStyle name="40% - Accent4 10 2 2" xfId="8059"/>
    <cellStyle name="40% - Accent4 10 2 3" xfId="8060"/>
    <cellStyle name="40% - Accent4 10 2 4" xfId="8061"/>
    <cellStyle name="40% - Accent4 10 3" xfId="8062"/>
    <cellStyle name="40% - Accent4 10 3 2" xfId="8063"/>
    <cellStyle name="40% - Accent4 10 3 3" xfId="8064"/>
    <cellStyle name="40% - Accent4 10 4" xfId="8065"/>
    <cellStyle name="40% - Accent4 10 4 2" xfId="8066"/>
    <cellStyle name="40% - Accent4 10 5" xfId="8067"/>
    <cellStyle name="40% - Accent4 10 5 2" xfId="8068"/>
    <cellStyle name="40% - Accent4 10 6" xfId="8069"/>
    <cellStyle name="40% - Accent4 10 7" xfId="8070"/>
    <cellStyle name="40% - Accent4 11" xfId="8071"/>
    <cellStyle name="40% - Accent4 11 2" xfId="8072"/>
    <cellStyle name="40% - Accent4 11 2 2" xfId="8073"/>
    <cellStyle name="40% - Accent4 11 2 3" xfId="8074"/>
    <cellStyle name="40% - Accent4 11 2 4" xfId="8075"/>
    <cellStyle name="40% - Accent4 11 3" xfId="8076"/>
    <cellStyle name="40% - Accent4 11 3 2" xfId="8077"/>
    <cellStyle name="40% - Accent4 11 3 3" xfId="8078"/>
    <cellStyle name="40% - Accent4 11 4" xfId="8079"/>
    <cellStyle name="40% - Accent4 11 4 2" xfId="8080"/>
    <cellStyle name="40% - Accent4 11 5" xfId="8081"/>
    <cellStyle name="40% - Accent4 11 5 2" xfId="8082"/>
    <cellStyle name="40% - Accent4 11 6" xfId="8083"/>
    <cellStyle name="40% - Accent4 11 7" xfId="8084"/>
    <cellStyle name="40% - Accent4 12" xfId="8085"/>
    <cellStyle name="40% - Accent4 12 2" xfId="8086"/>
    <cellStyle name="40% - Accent4 12 2 2" xfId="8087"/>
    <cellStyle name="40% - Accent4 12 2 3" xfId="8088"/>
    <cellStyle name="40% - Accent4 12 2 4" xfId="8089"/>
    <cellStyle name="40% - Accent4 12 3" xfId="8090"/>
    <cellStyle name="40% - Accent4 12 3 2" xfId="8091"/>
    <cellStyle name="40% - Accent4 12 3 3" xfId="8092"/>
    <cellStyle name="40% - Accent4 12 4" xfId="8093"/>
    <cellStyle name="40% - Accent4 12 4 2" xfId="8094"/>
    <cellStyle name="40% - Accent4 12 5" xfId="8095"/>
    <cellStyle name="40% - Accent4 12 5 2" xfId="8096"/>
    <cellStyle name="40% - Accent4 12 6" xfId="8097"/>
    <cellStyle name="40% - Accent4 12 7" xfId="8098"/>
    <cellStyle name="40% - Accent4 13" xfId="8099"/>
    <cellStyle name="40% - Accent4 13 2" xfId="8100"/>
    <cellStyle name="40% - Accent4 13 2 2" xfId="8101"/>
    <cellStyle name="40% - Accent4 13 2 3" xfId="8102"/>
    <cellStyle name="40% - Accent4 13 3" xfId="8103"/>
    <cellStyle name="40% - Accent4 13 3 2" xfId="8104"/>
    <cellStyle name="40% - Accent4 13 4" xfId="8105"/>
    <cellStyle name="40% - Accent4 13 4 2" xfId="8106"/>
    <cellStyle name="40% - Accent4 13 5" xfId="8107"/>
    <cellStyle name="40% - Accent4 13 5 2" xfId="8108"/>
    <cellStyle name="40% - Accent4 13 6" xfId="8109"/>
    <cellStyle name="40% - Accent4 13 7" xfId="8110"/>
    <cellStyle name="40% - Accent4 14" xfId="8111"/>
    <cellStyle name="40% - Accent4 15" xfId="8112"/>
    <cellStyle name="40% - Accent4 16" xfId="8113"/>
    <cellStyle name="40% - Accent4 17" xfId="8114"/>
    <cellStyle name="40% - Accent4 2" xfId="8115"/>
    <cellStyle name="40% - Accent4 2 2" xfId="8116"/>
    <cellStyle name="40% - Accent4 2 3" xfId="8117"/>
    <cellStyle name="40% - Accent4 3" xfId="8118"/>
    <cellStyle name="40% - Accent4 3 2" xfId="8119"/>
    <cellStyle name="40% - Accent4 4" xfId="8120"/>
    <cellStyle name="40% - Accent4 4 10" xfId="8121"/>
    <cellStyle name="40% - Accent4 4 10 2" xfId="8122"/>
    <cellStyle name="40% - Accent4 4 11" xfId="8123"/>
    <cellStyle name="40% - Accent4 4 11 2" xfId="8124"/>
    <cellStyle name="40% - Accent4 4 12" xfId="8125"/>
    <cellStyle name="40% - Accent4 4 13" xfId="8126"/>
    <cellStyle name="40% - Accent4 4 2" xfId="8127"/>
    <cellStyle name="40% - Accent4 4 2 10" xfId="8128"/>
    <cellStyle name="40% - Accent4 4 2 11" xfId="8129"/>
    <cellStyle name="40% - Accent4 4 2 2" xfId="8130"/>
    <cellStyle name="40% - Accent4 4 2 2 2" xfId="8131"/>
    <cellStyle name="40% - Accent4 4 2 2 2 2" xfId="8132"/>
    <cellStyle name="40% - Accent4 4 2 2 2 2 2" xfId="8133"/>
    <cellStyle name="40% - Accent4 4 2 2 2 2 3" xfId="8134"/>
    <cellStyle name="40% - Accent4 4 2 2 2 2 4" xfId="8135"/>
    <cellStyle name="40% - Accent4 4 2 2 2 3" xfId="8136"/>
    <cellStyle name="40% - Accent4 4 2 2 2 3 2" xfId="8137"/>
    <cellStyle name="40% - Accent4 4 2 2 2 3 3" xfId="8138"/>
    <cellStyle name="40% - Accent4 4 2 2 2 4" xfId="8139"/>
    <cellStyle name="40% - Accent4 4 2 2 2 4 2" xfId="8140"/>
    <cellStyle name="40% - Accent4 4 2 2 2 5" xfId="8141"/>
    <cellStyle name="40% - Accent4 4 2 2 2 5 2" xfId="8142"/>
    <cellStyle name="40% - Accent4 4 2 2 2 6" xfId="8143"/>
    <cellStyle name="40% - Accent4 4 2 2 2 7" xfId="8144"/>
    <cellStyle name="40% - Accent4 4 2 2 3" xfId="8145"/>
    <cellStyle name="40% - Accent4 4 2 2 3 2" xfId="8146"/>
    <cellStyle name="40% - Accent4 4 2 2 3 2 2" xfId="8147"/>
    <cellStyle name="40% - Accent4 4 2 2 3 2 3" xfId="8148"/>
    <cellStyle name="40% - Accent4 4 2 2 3 2 4" xfId="8149"/>
    <cellStyle name="40% - Accent4 4 2 2 3 3" xfId="8150"/>
    <cellStyle name="40% - Accent4 4 2 2 3 3 2" xfId="8151"/>
    <cellStyle name="40% - Accent4 4 2 2 3 3 3" xfId="8152"/>
    <cellStyle name="40% - Accent4 4 2 2 3 4" xfId="8153"/>
    <cellStyle name="40% - Accent4 4 2 2 3 4 2" xfId="8154"/>
    <cellStyle name="40% - Accent4 4 2 2 3 5" xfId="8155"/>
    <cellStyle name="40% - Accent4 4 2 2 3 5 2" xfId="8156"/>
    <cellStyle name="40% - Accent4 4 2 2 3 6" xfId="8157"/>
    <cellStyle name="40% - Accent4 4 2 2 3 7" xfId="8158"/>
    <cellStyle name="40% - Accent4 4 2 2 4" xfId="8159"/>
    <cellStyle name="40% - Accent4 4 2 2 4 2" xfId="8160"/>
    <cellStyle name="40% - Accent4 4 2 2 4 3" xfId="8161"/>
    <cellStyle name="40% - Accent4 4 2 2 4 4" xfId="8162"/>
    <cellStyle name="40% - Accent4 4 2 2 5" xfId="8163"/>
    <cellStyle name="40% - Accent4 4 2 2 5 2" xfId="8164"/>
    <cellStyle name="40% - Accent4 4 2 2 5 3" xfId="8165"/>
    <cellStyle name="40% - Accent4 4 2 2 6" xfId="8166"/>
    <cellStyle name="40% - Accent4 4 2 2 6 2" xfId="8167"/>
    <cellStyle name="40% - Accent4 4 2 2 7" xfId="8168"/>
    <cellStyle name="40% - Accent4 4 2 2 7 2" xfId="8169"/>
    <cellStyle name="40% - Accent4 4 2 2 8" xfId="8170"/>
    <cellStyle name="40% - Accent4 4 2 2 9" xfId="8171"/>
    <cellStyle name="40% - Accent4 4 2 3" xfId="8172"/>
    <cellStyle name="40% - Accent4 4 2 3 2" xfId="8173"/>
    <cellStyle name="40% - Accent4 4 2 3 2 2" xfId="8174"/>
    <cellStyle name="40% - Accent4 4 2 3 2 2 2" xfId="8175"/>
    <cellStyle name="40% - Accent4 4 2 3 2 2 3" xfId="8176"/>
    <cellStyle name="40% - Accent4 4 2 3 2 2 4" xfId="8177"/>
    <cellStyle name="40% - Accent4 4 2 3 2 3" xfId="8178"/>
    <cellStyle name="40% - Accent4 4 2 3 2 3 2" xfId="8179"/>
    <cellStyle name="40% - Accent4 4 2 3 2 3 3" xfId="8180"/>
    <cellStyle name="40% - Accent4 4 2 3 2 4" xfId="8181"/>
    <cellStyle name="40% - Accent4 4 2 3 2 4 2" xfId="8182"/>
    <cellStyle name="40% - Accent4 4 2 3 2 5" xfId="8183"/>
    <cellStyle name="40% - Accent4 4 2 3 2 5 2" xfId="8184"/>
    <cellStyle name="40% - Accent4 4 2 3 2 6" xfId="8185"/>
    <cellStyle name="40% - Accent4 4 2 3 2 7" xfId="8186"/>
    <cellStyle name="40% - Accent4 4 2 3 3" xfId="8187"/>
    <cellStyle name="40% - Accent4 4 2 3 3 2" xfId="8188"/>
    <cellStyle name="40% - Accent4 4 2 3 3 3" xfId="8189"/>
    <cellStyle name="40% - Accent4 4 2 3 3 4" xfId="8190"/>
    <cellStyle name="40% - Accent4 4 2 3 4" xfId="8191"/>
    <cellStyle name="40% - Accent4 4 2 3 4 2" xfId="8192"/>
    <cellStyle name="40% - Accent4 4 2 3 4 3" xfId="8193"/>
    <cellStyle name="40% - Accent4 4 2 3 5" xfId="8194"/>
    <cellStyle name="40% - Accent4 4 2 3 5 2" xfId="8195"/>
    <cellStyle name="40% - Accent4 4 2 3 6" xfId="8196"/>
    <cellStyle name="40% - Accent4 4 2 3 6 2" xfId="8197"/>
    <cellStyle name="40% - Accent4 4 2 3 7" xfId="8198"/>
    <cellStyle name="40% - Accent4 4 2 3 8" xfId="8199"/>
    <cellStyle name="40% - Accent4 4 2 4" xfId="8200"/>
    <cellStyle name="40% - Accent4 4 2 4 2" xfId="8201"/>
    <cellStyle name="40% - Accent4 4 2 4 2 2" xfId="8202"/>
    <cellStyle name="40% - Accent4 4 2 4 2 3" xfId="8203"/>
    <cellStyle name="40% - Accent4 4 2 4 2 4" xfId="8204"/>
    <cellStyle name="40% - Accent4 4 2 4 3" xfId="8205"/>
    <cellStyle name="40% - Accent4 4 2 4 3 2" xfId="8206"/>
    <cellStyle name="40% - Accent4 4 2 4 3 3" xfId="8207"/>
    <cellStyle name="40% - Accent4 4 2 4 4" xfId="8208"/>
    <cellStyle name="40% - Accent4 4 2 4 4 2" xfId="8209"/>
    <cellStyle name="40% - Accent4 4 2 4 5" xfId="8210"/>
    <cellStyle name="40% - Accent4 4 2 4 5 2" xfId="8211"/>
    <cellStyle name="40% - Accent4 4 2 4 6" xfId="8212"/>
    <cellStyle name="40% - Accent4 4 2 4 7" xfId="8213"/>
    <cellStyle name="40% - Accent4 4 2 5" xfId="8214"/>
    <cellStyle name="40% - Accent4 4 2 5 2" xfId="8215"/>
    <cellStyle name="40% - Accent4 4 2 5 2 2" xfId="8216"/>
    <cellStyle name="40% - Accent4 4 2 5 2 3" xfId="8217"/>
    <cellStyle name="40% - Accent4 4 2 5 2 4" xfId="8218"/>
    <cellStyle name="40% - Accent4 4 2 5 3" xfId="8219"/>
    <cellStyle name="40% - Accent4 4 2 5 3 2" xfId="8220"/>
    <cellStyle name="40% - Accent4 4 2 5 3 3" xfId="8221"/>
    <cellStyle name="40% - Accent4 4 2 5 4" xfId="8222"/>
    <cellStyle name="40% - Accent4 4 2 5 4 2" xfId="8223"/>
    <cellStyle name="40% - Accent4 4 2 5 5" xfId="8224"/>
    <cellStyle name="40% - Accent4 4 2 5 5 2" xfId="8225"/>
    <cellStyle name="40% - Accent4 4 2 5 6" xfId="8226"/>
    <cellStyle name="40% - Accent4 4 2 5 7" xfId="8227"/>
    <cellStyle name="40% - Accent4 4 2 6" xfId="8228"/>
    <cellStyle name="40% - Accent4 4 2 6 2" xfId="8229"/>
    <cellStyle name="40% - Accent4 4 2 6 2 2" xfId="8230"/>
    <cellStyle name="40% - Accent4 4 2 6 3" xfId="8231"/>
    <cellStyle name="40% - Accent4 4 2 6 4" xfId="8232"/>
    <cellStyle name="40% - Accent4 4 2 7" xfId="8233"/>
    <cellStyle name="40% - Accent4 4 2 7 2" xfId="8234"/>
    <cellStyle name="40% - Accent4 4 2 7 3" xfId="8235"/>
    <cellStyle name="40% - Accent4 4 2 8" xfId="8236"/>
    <cellStyle name="40% - Accent4 4 2 8 2" xfId="8237"/>
    <cellStyle name="40% - Accent4 4 2 9" xfId="8238"/>
    <cellStyle name="40% - Accent4 4 2 9 2" xfId="8239"/>
    <cellStyle name="40% - Accent4 4 3" xfId="8240"/>
    <cellStyle name="40% - Accent4 4 3 10" xfId="8241"/>
    <cellStyle name="40% - Accent4 4 3 11" xfId="8242"/>
    <cellStyle name="40% - Accent4 4 3 2" xfId="8243"/>
    <cellStyle name="40% - Accent4 4 3 2 2" xfId="8244"/>
    <cellStyle name="40% - Accent4 4 3 2 2 2" xfId="8245"/>
    <cellStyle name="40% - Accent4 4 3 2 2 2 2" xfId="8246"/>
    <cellStyle name="40% - Accent4 4 3 2 2 2 3" xfId="8247"/>
    <cellStyle name="40% - Accent4 4 3 2 2 2 4" xfId="8248"/>
    <cellStyle name="40% - Accent4 4 3 2 2 3" xfId="8249"/>
    <cellStyle name="40% - Accent4 4 3 2 2 3 2" xfId="8250"/>
    <cellStyle name="40% - Accent4 4 3 2 2 3 3" xfId="8251"/>
    <cellStyle name="40% - Accent4 4 3 2 2 4" xfId="8252"/>
    <cellStyle name="40% - Accent4 4 3 2 2 4 2" xfId="8253"/>
    <cellStyle name="40% - Accent4 4 3 2 2 5" xfId="8254"/>
    <cellStyle name="40% - Accent4 4 3 2 2 5 2" xfId="8255"/>
    <cellStyle name="40% - Accent4 4 3 2 2 6" xfId="8256"/>
    <cellStyle name="40% - Accent4 4 3 2 2 7" xfId="8257"/>
    <cellStyle name="40% - Accent4 4 3 2 3" xfId="8258"/>
    <cellStyle name="40% - Accent4 4 3 2 3 2" xfId="8259"/>
    <cellStyle name="40% - Accent4 4 3 2 3 2 2" xfId="8260"/>
    <cellStyle name="40% - Accent4 4 3 2 3 2 3" xfId="8261"/>
    <cellStyle name="40% - Accent4 4 3 2 3 2 4" xfId="8262"/>
    <cellStyle name="40% - Accent4 4 3 2 3 3" xfId="8263"/>
    <cellStyle name="40% - Accent4 4 3 2 3 3 2" xfId="8264"/>
    <cellStyle name="40% - Accent4 4 3 2 3 3 3" xfId="8265"/>
    <cellStyle name="40% - Accent4 4 3 2 3 4" xfId="8266"/>
    <cellStyle name="40% - Accent4 4 3 2 3 4 2" xfId="8267"/>
    <cellStyle name="40% - Accent4 4 3 2 3 5" xfId="8268"/>
    <cellStyle name="40% - Accent4 4 3 2 3 5 2" xfId="8269"/>
    <cellStyle name="40% - Accent4 4 3 2 3 6" xfId="8270"/>
    <cellStyle name="40% - Accent4 4 3 2 3 7" xfId="8271"/>
    <cellStyle name="40% - Accent4 4 3 2 4" xfId="8272"/>
    <cellStyle name="40% - Accent4 4 3 2 4 2" xfId="8273"/>
    <cellStyle name="40% - Accent4 4 3 2 4 3" xfId="8274"/>
    <cellStyle name="40% - Accent4 4 3 2 4 4" xfId="8275"/>
    <cellStyle name="40% - Accent4 4 3 2 5" xfId="8276"/>
    <cellStyle name="40% - Accent4 4 3 2 5 2" xfId="8277"/>
    <cellStyle name="40% - Accent4 4 3 2 5 3" xfId="8278"/>
    <cellStyle name="40% - Accent4 4 3 2 6" xfId="8279"/>
    <cellStyle name="40% - Accent4 4 3 2 6 2" xfId="8280"/>
    <cellStyle name="40% - Accent4 4 3 2 7" xfId="8281"/>
    <cellStyle name="40% - Accent4 4 3 2 7 2" xfId="8282"/>
    <cellStyle name="40% - Accent4 4 3 2 8" xfId="8283"/>
    <cellStyle name="40% - Accent4 4 3 2 9" xfId="8284"/>
    <cellStyle name="40% - Accent4 4 3 3" xfId="8285"/>
    <cellStyle name="40% - Accent4 4 3 3 2" xfId="8286"/>
    <cellStyle name="40% - Accent4 4 3 3 2 2" xfId="8287"/>
    <cellStyle name="40% - Accent4 4 3 3 2 2 2" xfId="8288"/>
    <cellStyle name="40% - Accent4 4 3 3 2 2 3" xfId="8289"/>
    <cellStyle name="40% - Accent4 4 3 3 2 2 4" xfId="8290"/>
    <cellStyle name="40% - Accent4 4 3 3 2 3" xfId="8291"/>
    <cellStyle name="40% - Accent4 4 3 3 2 3 2" xfId="8292"/>
    <cellStyle name="40% - Accent4 4 3 3 2 3 3" xfId="8293"/>
    <cellStyle name="40% - Accent4 4 3 3 2 4" xfId="8294"/>
    <cellStyle name="40% - Accent4 4 3 3 2 4 2" xfId="8295"/>
    <cellStyle name="40% - Accent4 4 3 3 2 5" xfId="8296"/>
    <cellStyle name="40% - Accent4 4 3 3 2 5 2" xfId="8297"/>
    <cellStyle name="40% - Accent4 4 3 3 2 6" xfId="8298"/>
    <cellStyle name="40% - Accent4 4 3 3 2 7" xfId="8299"/>
    <cellStyle name="40% - Accent4 4 3 3 3" xfId="8300"/>
    <cellStyle name="40% - Accent4 4 3 3 3 2" xfId="8301"/>
    <cellStyle name="40% - Accent4 4 3 3 3 3" xfId="8302"/>
    <cellStyle name="40% - Accent4 4 3 3 3 4" xfId="8303"/>
    <cellStyle name="40% - Accent4 4 3 3 4" xfId="8304"/>
    <cellStyle name="40% - Accent4 4 3 3 4 2" xfId="8305"/>
    <cellStyle name="40% - Accent4 4 3 3 4 3" xfId="8306"/>
    <cellStyle name="40% - Accent4 4 3 3 5" xfId="8307"/>
    <cellStyle name="40% - Accent4 4 3 3 5 2" xfId="8308"/>
    <cellStyle name="40% - Accent4 4 3 3 6" xfId="8309"/>
    <cellStyle name="40% - Accent4 4 3 3 6 2" xfId="8310"/>
    <cellStyle name="40% - Accent4 4 3 3 7" xfId="8311"/>
    <cellStyle name="40% - Accent4 4 3 3 8" xfId="8312"/>
    <cellStyle name="40% - Accent4 4 3 4" xfId="8313"/>
    <cellStyle name="40% - Accent4 4 3 4 2" xfId="8314"/>
    <cellStyle name="40% - Accent4 4 3 4 2 2" xfId="8315"/>
    <cellStyle name="40% - Accent4 4 3 4 2 3" xfId="8316"/>
    <cellStyle name="40% - Accent4 4 3 4 2 4" xfId="8317"/>
    <cellStyle name="40% - Accent4 4 3 4 3" xfId="8318"/>
    <cellStyle name="40% - Accent4 4 3 4 3 2" xfId="8319"/>
    <cellStyle name="40% - Accent4 4 3 4 3 3" xfId="8320"/>
    <cellStyle name="40% - Accent4 4 3 4 4" xfId="8321"/>
    <cellStyle name="40% - Accent4 4 3 4 4 2" xfId="8322"/>
    <cellStyle name="40% - Accent4 4 3 4 5" xfId="8323"/>
    <cellStyle name="40% - Accent4 4 3 4 5 2" xfId="8324"/>
    <cellStyle name="40% - Accent4 4 3 4 6" xfId="8325"/>
    <cellStyle name="40% - Accent4 4 3 4 7" xfId="8326"/>
    <cellStyle name="40% - Accent4 4 3 5" xfId="8327"/>
    <cellStyle name="40% - Accent4 4 3 5 2" xfId="8328"/>
    <cellStyle name="40% - Accent4 4 3 5 2 2" xfId="8329"/>
    <cellStyle name="40% - Accent4 4 3 5 2 3" xfId="8330"/>
    <cellStyle name="40% - Accent4 4 3 5 2 4" xfId="8331"/>
    <cellStyle name="40% - Accent4 4 3 5 3" xfId="8332"/>
    <cellStyle name="40% - Accent4 4 3 5 3 2" xfId="8333"/>
    <cellStyle name="40% - Accent4 4 3 5 3 3" xfId="8334"/>
    <cellStyle name="40% - Accent4 4 3 5 4" xfId="8335"/>
    <cellStyle name="40% - Accent4 4 3 5 4 2" xfId="8336"/>
    <cellStyle name="40% - Accent4 4 3 5 5" xfId="8337"/>
    <cellStyle name="40% - Accent4 4 3 5 5 2" xfId="8338"/>
    <cellStyle name="40% - Accent4 4 3 5 6" xfId="8339"/>
    <cellStyle name="40% - Accent4 4 3 5 7" xfId="8340"/>
    <cellStyle name="40% - Accent4 4 3 6" xfId="8341"/>
    <cellStyle name="40% - Accent4 4 3 6 2" xfId="8342"/>
    <cellStyle name="40% - Accent4 4 3 6 2 2" xfId="8343"/>
    <cellStyle name="40% - Accent4 4 3 6 3" xfId="8344"/>
    <cellStyle name="40% - Accent4 4 3 6 4" xfId="8345"/>
    <cellStyle name="40% - Accent4 4 3 7" xfId="8346"/>
    <cellStyle name="40% - Accent4 4 3 7 2" xfId="8347"/>
    <cellStyle name="40% - Accent4 4 3 7 3" xfId="8348"/>
    <cellStyle name="40% - Accent4 4 3 8" xfId="8349"/>
    <cellStyle name="40% - Accent4 4 3 8 2" xfId="8350"/>
    <cellStyle name="40% - Accent4 4 3 9" xfId="8351"/>
    <cellStyle name="40% - Accent4 4 3 9 2" xfId="8352"/>
    <cellStyle name="40% - Accent4 4 4" xfId="8353"/>
    <cellStyle name="40% - Accent4 4 4 10" xfId="8354"/>
    <cellStyle name="40% - Accent4 4 4 2" xfId="8355"/>
    <cellStyle name="40% - Accent4 4 4 2 2" xfId="8356"/>
    <cellStyle name="40% - Accent4 4 4 2 2 2" xfId="8357"/>
    <cellStyle name="40% - Accent4 4 4 2 2 3" xfId="8358"/>
    <cellStyle name="40% - Accent4 4 4 2 2 4" xfId="8359"/>
    <cellStyle name="40% - Accent4 4 4 2 3" xfId="8360"/>
    <cellStyle name="40% - Accent4 4 4 2 3 2" xfId="8361"/>
    <cellStyle name="40% - Accent4 4 4 2 3 3" xfId="8362"/>
    <cellStyle name="40% - Accent4 4 4 2 4" xfId="8363"/>
    <cellStyle name="40% - Accent4 4 4 2 4 2" xfId="8364"/>
    <cellStyle name="40% - Accent4 4 4 2 5" xfId="8365"/>
    <cellStyle name="40% - Accent4 4 4 2 5 2" xfId="8366"/>
    <cellStyle name="40% - Accent4 4 4 2 6" xfId="8367"/>
    <cellStyle name="40% - Accent4 4 4 2 7" xfId="8368"/>
    <cellStyle name="40% - Accent4 4 4 3" xfId="8369"/>
    <cellStyle name="40% - Accent4 4 4 3 2" xfId="8370"/>
    <cellStyle name="40% - Accent4 4 4 3 2 2" xfId="8371"/>
    <cellStyle name="40% - Accent4 4 4 3 2 3" xfId="8372"/>
    <cellStyle name="40% - Accent4 4 4 3 2 4" xfId="8373"/>
    <cellStyle name="40% - Accent4 4 4 3 3" xfId="8374"/>
    <cellStyle name="40% - Accent4 4 4 3 3 2" xfId="8375"/>
    <cellStyle name="40% - Accent4 4 4 3 3 3" xfId="8376"/>
    <cellStyle name="40% - Accent4 4 4 3 4" xfId="8377"/>
    <cellStyle name="40% - Accent4 4 4 3 4 2" xfId="8378"/>
    <cellStyle name="40% - Accent4 4 4 3 5" xfId="8379"/>
    <cellStyle name="40% - Accent4 4 4 3 5 2" xfId="8380"/>
    <cellStyle name="40% - Accent4 4 4 3 6" xfId="8381"/>
    <cellStyle name="40% - Accent4 4 4 3 7" xfId="8382"/>
    <cellStyle name="40% - Accent4 4 4 4" xfId="8383"/>
    <cellStyle name="40% - Accent4 4 4 4 2" xfId="8384"/>
    <cellStyle name="40% - Accent4 4 4 4 2 2" xfId="8385"/>
    <cellStyle name="40% - Accent4 4 4 4 2 3" xfId="8386"/>
    <cellStyle name="40% - Accent4 4 4 4 2 4" xfId="8387"/>
    <cellStyle name="40% - Accent4 4 4 4 3" xfId="8388"/>
    <cellStyle name="40% - Accent4 4 4 4 3 2" xfId="8389"/>
    <cellStyle name="40% - Accent4 4 4 4 3 3" xfId="8390"/>
    <cellStyle name="40% - Accent4 4 4 4 4" xfId="8391"/>
    <cellStyle name="40% - Accent4 4 4 4 4 2" xfId="8392"/>
    <cellStyle name="40% - Accent4 4 4 4 5" xfId="8393"/>
    <cellStyle name="40% - Accent4 4 4 4 5 2" xfId="8394"/>
    <cellStyle name="40% - Accent4 4 4 4 6" xfId="8395"/>
    <cellStyle name="40% - Accent4 4 4 4 7" xfId="8396"/>
    <cellStyle name="40% - Accent4 4 4 5" xfId="8397"/>
    <cellStyle name="40% - Accent4 4 4 5 2" xfId="8398"/>
    <cellStyle name="40% - Accent4 4 4 5 3" xfId="8399"/>
    <cellStyle name="40% - Accent4 4 4 5 4" xfId="8400"/>
    <cellStyle name="40% - Accent4 4 4 6" xfId="8401"/>
    <cellStyle name="40% - Accent4 4 4 6 2" xfId="8402"/>
    <cellStyle name="40% - Accent4 4 4 6 3" xfId="8403"/>
    <cellStyle name="40% - Accent4 4 4 7" xfId="8404"/>
    <cellStyle name="40% - Accent4 4 4 7 2" xfId="8405"/>
    <cellStyle name="40% - Accent4 4 4 8" xfId="8406"/>
    <cellStyle name="40% - Accent4 4 4 8 2" xfId="8407"/>
    <cellStyle name="40% - Accent4 4 4 9" xfId="8408"/>
    <cellStyle name="40% - Accent4 4 5" xfId="8409"/>
    <cellStyle name="40% - Accent4 4 5 2" xfId="8410"/>
    <cellStyle name="40% - Accent4 4 5 2 2" xfId="8411"/>
    <cellStyle name="40% - Accent4 4 5 2 3" xfId="8412"/>
    <cellStyle name="40% - Accent4 4 5 2 4" xfId="8413"/>
    <cellStyle name="40% - Accent4 4 5 3" xfId="8414"/>
    <cellStyle name="40% - Accent4 4 5 3 2" xfId="8415"/>
    <cellStyle name="40% - Accent4 4 5 3 3" xfId="8416"/>
    <cellStyle name="40% - Accent4 4 5 4" xfId="8417"/>
    <cellStyle name="40% - Accent4 4 5 4 2" xfId="8418"/>
    <cellStyle name="40% - Accent4 4 5 5" xfId="8419"/>
    <cellStyle name="40% - Accent4 4 5 5 2" xfId="8420"/>
    <cellStyle name="40% - Accent4 4 5 6" xfId="8421"/>
    <cellStyle name="40% - Accent4 4 5 7" xfId="8422"/>
    <cellStyle name="40% - Accent4 4 6" xfId="8423"/>
    <cellStyle name="40% - Accent4 4 6 2" xfId="8424"/>
    <cellStyle name="40% - Accent4 4 6 2 2" xfId="8425"/>
    <cellStyle name="40% - Accent4 4 6 2 3" xfId="8426"/>
    <cellStyle name="40% - Accent4 4 6 2 4" xfId="8427"/>
    <cellStyle name="40% - Accent4 4 6 3" xfId="8428"/>
    <cellStyle name="40% - Accent4 4 6 3 2" xfId="8429"/>
    <cellStyle name="40% - Accent4 4 6 3 3" xfId="8430"/>
    <cellStyle name="40% - Accent4 4 6 4" xfId="8431"/>
    <cellStyle name="40% - Accent4 4 6 4 2" xfId="8432"/>
    <cellStyle name="40% - Accent4 4 6 5" xfId="8433"/>
    <cellStyle name="40% - Accent4 4 6 5 2" xfId="8434"/>
    <cellStyle name="40% - Accent4 4 6 6" xfId="8435"/>
    <cellStyle name="40% - Accent4 4 6 7" xfId="8436"/>
    <cellStyle name="40% - Accent4 4 7" xfId="8437"/>
    <cellStyle name="40% - Accent4 4 7 2" xfId="8438"/>
    <cellStyle name="40% - Accent4 4 7 2 2" xfId="8439"/>
    <cellStyle name="40% - Accent4 4 7 2 3" xfId="8440"/>
    <cellStyle name="40% - Accent4 4 7 2 4" xfId="8441"/>
    <cellStyle name="40% - Accent4 4 7 3" xfId="8442"/>
    <cellStyle name="40% - Accent4 4 7 3 2" xfId="8443"/>
    <cellStyle name="40% - Accent4 4 7 3 3" xfId="8444"/>
    <cellStyle name="40% - Accent4 4 7 4" xfId="8445"/>
    <cellStyle name="40% - Accent4 4 7 4 2" xfId="8446"/>
    <cellStyle name="40% - Accent4 4 7 5" xfId="8447"/>
    <cellStyle name="40% - Accent4 4 7 5 2" xfId="8448"/>
    <cellStyle name="40% - Accent4 4 7 6" xfId="8449"/>
    <cellStyle name="40% - Accent4 4 7 7" xfId="8450"/>
    <cellStyle name="40% - Accent4 4 8" xfId="8451"/>
    <cellStyle name="40% - Accent4 4 8 2" xfId="8452"/>
    <cellStyle name="40% - Accent4 4 8 2 2" xfId="8453"/>
    <cellStyle name="40% - Accent4 4 8 3" xfId="8454"/>
    <cellStyle name="40% - Accent4 4 8 4" xfId="8455"/>
    <cellStyle name="40% - Accent4 4 9" xfId="8456"/>
    <cellStyle name="40% - Accent4 4 9 2" xfId="8457"/>
    <cellStyle name="40% - Accent4 4 9 3" xfId="8458"/>
    <cellStyle name="40% - Accent4 5" xfId="8459"/>
    <cellStyle name="40% - Accent4 6" xfId="8460"/>
    <cellStyle name="40% - Accent4 6 10" xfId="8461"/>
    <cellStyle name="40% - Accent4 6 10 2" xfId="8462"/>
    <cellStyle name="40% - Accent4 6 11" xfId="8463"/>
    <cellStyle name="40% - Accent4 6 12" xfId="8464"/>
    <cellStyle name="40% - Accent4 6 2" xfId="8465"/>
    <cellStyle name="40% - Accent4 6 2 10" xfId="8466"/>
    <cellStyle name="40% - Accent4 6 2 2" xfId="8467"/>
    <cellStyle name="40% - Accent4 6 2 2 2" xfId="8468"/>
    <cellStyle name="40% - Accent4 6 2 2 2 2" xfId="8469"/>
    <cellStyle name="40% - Accent4 6 2 2 2 2 2" xfId="8470"/>
    <cellStyle name="40% - Accent4 6 2 2 2 2 3" xfId="8471"/>
    <cellStyle name="40% - Accent4 6 2 2 2 2 4" xfId="8472"/>
    <cellStyle name="40% - Accent4 6 2 2 2 3" xfId="8473"/>
    <cellStyle name="40% - Accent4 6 2 2 2 3 2" xfId="8474"/>
    <cellStyle name="40% - Accent4 6 2 2 2 3 3" xfId="8475"/>
    <cellStyle name="40% - Accent4 6 2 2 2 4" xfId="8476"/>
    <cellStyle name="40% - Accent4 6 2 2 2 4 2" xfId="8477"/>
    <cellStyle name="40% - Accent4 6 2 2 2 5" xfId="8478"/>
    <cellStyle name="40% - Accent4 6 2 2 2 5 2" xfId="8479"/>
    <cellStyle name="40% - Accent4 6 2 2 2 6" xfId="8480"/>
    <cellStyle name="40% - Accent4 6 2 2 2 7" xfId="8481"/>
    <cellStyle name="40% - Accent4 6 2 2 3" xfId="8482"/>
    <cellStyle name="40% - Accent4 6 2 2 3 2" xfId="8483"/>
    <cellStyle name="40% - Accent4 6 2 2 3 3" xfId="8484"/>
    <cellStyle name="40% - Accent4 6 2 2 3 4" xfId="8485"/>
    <cellStyle name="40% - Accent4 6 2 2 4" xfId="8486"/>
    <cellStyle name="40% - Accent4 6 2 2 4 2" xfId="8487"/>
    <cellStyle name="40% - Accent4 6 2 2 4 3" xfId="8488"/>
    <cellStyle name="40% - Accent4 6 2 2 5" xfId="8489"/>
    <cellStyle name="40% - Accent4 6 2 2 5 2" xfId="8490"/>
    <cellStyle name="40% - Accent4 6 2 2 6" xfId="8491"/>
    <cellStyle name="40% - Accent4 6 2 2 6 2" xfId="8492"/>
    <cellStyle name="40% - Accent4 6 2 2 7" xfId="8493"/>
    <cellStyle name="40% - Accent4 6 2 2 8" xfId="8494"/>
    <cellStyle name="40% - Accent4 6 2 3" xfId="8495"/>
    <cellStyle name="40% - Accent4 6 2 3 2" xfId="8496"/>
    <cellStyle name="40% - Accent4 6 2 3 2 2" xfId="8497"/>
    <cellStyle name="40% - Accent4 6 2 3 2 3" xfId="8498"/>
    <cellStyle name="40% - Accent4 6 2 3 2 4" xfId="8499"/>
    <cellStyle name="40% - Accent4 6 2 3 3" xfId="8500"/>
    <cellStyle name="40% - Accent4 6 2 3 3 2" xfId="8501"/>
    <cellStyle name="40% - Accent4 6 2 3 3 3" xfId="8502"/>
    <cellStyle name="40% - Accent4 6 2 3 4" xfId="8503"/>
    <cellStyle name="40% - Accent4 6 2 3 4 2" xfId="8504"/>
    <cellStyle name="40% - Accent4 6 2 3 5" xfId="8505"/>
    <cellStyle name="40% - Accent4 6 2 3 5 2" xfId="8506"/>
    <cellStyle name="40% - Accent4 6 2 3 6" xfId="8507"/>
    <cellStyle name="40% - Accent4 6 2 3 7" xfId="8508"/>
    <cellStyle name="40% - Accent4 6 2 4" xfId="8509"/>
    <cellStyle name="40% - Accent4 6 2 4 2" xfId="8510"/>
    <cellStyle name="40% - Accent4 6 2 4 2 2" xfId="8511"/>
    <cellStyle name="40% - Accent4 6 2 4 2 3" xfId="8512"/>
    <cellStyle name="40% - Accent4 6 2 4 2 4" xfId="8513"/>
    <cellStyle name="40% - Accent4 6 2 4 3" xfId="8514"/>
    <cellStyle name="40% - Accent4 6 2 4 3 2" xfId="8515"/>
    <cellStyle name="40% - Accent4 6 2 4 3 3" xfId="8516"/>
    <cellStyle name="40% - Accent4 6 2 4 4" xfId="8517"/>
    <cellStyle name="40% - Accent4 6 2 4 4 2" xfId="8518"/>
    <cellStyle name="40% - Accent4 6 2 4 5" xfId="8519"/>
    <cellStyle name="40% - Accent4 6 2 4 5 2" xfId="8520"/>
    <cellStyle name="40% - Accent4 6 2 4 6" xfId="8521"/>
    <cellStyle name="40% - Accent4 6 2 4 7" xfId="8522"/>
    <cellStyle name="40% - Accent4 6 2 5" xfId="8523"/>
    <cellStyle name="40% - Accent4 6 2 5 2" xfId="8524"/>
    <cellStyle name="40% - Accent4 6 2 5 2 2" xfId="8525"/>
    <cellStyle name="40% - Accent4 6 2 5 3" xfId="8526"/>
    <cellStyle name="40% - Accent4 6 2 5 4" xfId="8527"/>
    <cellStyle name="40% - Accent4 6 2 6" xfId="8528"/>
    <cellStyle name="40% - Accent4 6 2 6 2" xfId="8529"/>
    <cellStyle name="40% - Accent4 6 2 6 3" xfId="8530"/>
    <cellStyle name="40% - Accent4 6 2 7" xfId="8531"/>
    <cellStyle name="40% - Accent4 6 2 7 2" xfId="8532"/>
    <cellStyle name="40% - Accent4 6 2 8" xfId="8533"/>
    <cellStyle name="40% - Accent4 6 2 8 2" xfId="8534"/>
    <cellStyle name="40% - Accent4 6 2 9" xfId="8535"/>
    <cellStyle name="40% - Accent4 6 3" xfId="8536"/>
    <cellStyle name="40% - Accent4 6 3 2" xfId="8537"/>
    <cellStyle name="40% - Accent4 6 3 2 2" xfId="8538"/>
    <cellStyle name="40% - Accent4 6 3 2 2 2" xfId="8539"/>
    <cellStyle name="40% - Accent4 6 3 2 2 3" xfId="8540"/>
    <cellStyle name="40% - Accent4 6 3 2 2 4" xfId="8541"/>
    <cellStyle name="40% - Accent4 6 3 2 3" xfId="8542"/>
    <cellStyle name="40% - Accent4 6 3 2 3 2" xfId="8543"/>
    <cellStyle name="40% - Accent4 6 3 2 3 3" xfId="8544"/>
    <cellStyle name="40% - Accent4 6 3 2 4" xfId="8545"/>
    <cellStyle name="40% - Accent4 6 3 2 4 2" xfId="8546"/>
    <cellStyle name="40% - Accent4 6 3 2 5" xfId="8547"/>
    <cellStyle name="40% - Accent4 6 3 2 5 2" xfId="8548"/>
    <cellStyle name="40% - Accent4 6 3 2 6" xfId="8549"/>
    <cellStyle name="40% - Accent4 6 3 2 7" xfId="8550"/>
    <cellStyle name="40% - Accent4 6 3 3" xfId="8551"/>
    <cellStyle name="40% - Accent4 6 3 3 2" xfId="8552"/>
    <cellStyle name="40% - Accent4 6 3 3 2 2" xfId="8553"/>
    <cellStyle name="40% - Accent4 6 3 3 2 3" xfId="8554"/>
    <cellStyle name="40% - Accent4 6 3 3 2 4" xfId="8555"/>
    <cellStyle name="40% - Accent4 6 3 3 3" xfId="8556"/>
    <cellStyle name="40% - Accent4 6 3 3 3 2" xfId="8557"/>
    <cellStyle name="40% - Accent4 6 3 3 3 3" xfId="8558"/>
    <cellStyle name="40% - Accent4 6 3 3 4" xfId="8559"/>
    <cellStyle name="40% - Accent4 6 3 3 4 2" xfId="8560"/>
    <cellStyle name="40% - Accent4 6 3 3 5" xfId="8561"/>
    <cellStyle name="40% - Accent4 6 3 3 5 2" xfId="8562"/>
    <cellStyle name="40% - Accent4 6 3 3 6" xfId="8563"/>
    <cellStyle name="40% - Accent4 6 3 3 7" xfId="8564"/>
    <cellStyle name="40% - Accent4 6 3 4" xfId="8565"/>
    <cellStyle name="40% - Accent4 6 3 4 2" xfId="8566"/>
    <cellStyle name="40% - Accent4 6 3 4 3" xfId="8567"/>
    <cellStyle name="40% - Accent4 6 3 4 4" xfId="8568"/>
    <cellStyle name="40% - Accent4 6 3 5" xfId="8569"/>
    <cellStyle name="40% - Accent4 6 3 5 2" xfId="8570"/>
    <cellStyle name="40% - Accent4 6 3 5 3" xfId="8571"/>
    <cellStyle name="40% - Accent4 6 3 6" xfId="8572"/>
    <cellStyle name="40% - Accent4 6 3 6 2" xfId="8573"/>
    <cellStyle name="40% - Accent4 6 3 7" xfId="8574"/>
    <cellStyle name="40% - Accent4 6 3 7 2" xfId="8575"/>
    <cellStyle name="40% - Accent4 6 3 8" xfId="8576"/>
    <cellStyle name="40% - Accent4 6 3 9" xfId="8577"/>
    <cellStyle name="40% - Accent4 6 4" xfId="8578"/>
    <cellStyle name="40% - Accent4 6 4 2" xfId="8579"/>
    <cellStyle name="40% - Accent4 6 4 2 2" xfId="8580"/>
    <cellStyle name="40% - Accent4 6 4 2 3" xfId="8581"/>
    <cellStyle name="40% - Accent4 6 4 2 4" xfId="8582"/>
    <cellStyle name="40% - Accent4 6 4 3" xfId="8583"/>
    <cellStyle name="40% - Accent4 6 4 3 2" xfId="8584"/>
    <cellStyle name="40% - Accent4 6 4 3 3" xfId="8585"/>
    <cellStyle name="40% - Accent4 6 4 4" xfId="8586"/>
    <cellStyle name="40% - Accent4 6 4 4 2" xfId="8587"/>
    <cellStyle name="40% - Accent4 6 4 5" xfId="8588"/>
    <cellStyle name="40% - Accent4 6 4 5 2" xfId="8589"/>
    <cellStyle name="40% - Accent4 6 4 6" xfId="8590"/>
    <cellStyle name="40% - Accent4 6 4 7" xfId="8591"/>
    <cellStyle name="40% - Accent4 6 5" xfId="8592"/>
    <cellStyle name="40% - Accent4 6 5 2" xfId="8593"/>
    <cellStyle name="40% - Accent4 6 5 2 2" xfId="8594"/>
    <cellStyle name="40% - Accent4 6 5 2 3" xfId="8595"/>
    <cellStyle name="40% - Accent4 6 5 2 4" xfId="8596"/>
    <cellStyle name="40% - Accent4 6 5 3" xfId="8597"/>
    <cellStyle name="40% - Accent4 6 5 3 2" xfId="8598"/>
    <cellStyle name="40% - Accent4 6 5 3 3" xfId="8599"/>
    <cellStyle name="40% - Accent4 6 5 4" xfId="8600"/>
    <cellStyle name="40% - Accent4 6 5 4 2" xfId="8601"/>
    <cellStyle name="40% - Accent4 6 5 5" xfId="8602"/>
    <cellStyle name="40% - Accent4 6 5 5 2" xfId="8603"/>
    <cellStyle name="40% - Accent4 6 5 6" xfId="8604"/>
    <cellStyle name="40% - Accent4 6 5 7" xfId="8605"/>
    <cellStyle name="40% - Accent4 6 6" xfId="8606"/>
    <cellStyle name="40% - Accent4 6 6 2" xfId="8607"/>
    <cellStyle name="40% - Accent4 6 6 2 2" xfId="8608"/>
    <cellStyle name="40% - Accent4 6 6 2 3" xfId="8609"/>
    <cellStyle name="40% - Accent4 6 6 2 4" xfId="8610"/>
    <cellStyle name="40% - Accent4 6 6 3" xfId="8611"/>
    <cellStyle name="40% - Accent4 6 6 3 2" xfId="8612"/>
    <cellStyle name="40% - Accent4 6 6 3 3" xfId="8613"/>
    <cellStyle name="40% - Accent4 6 6 4" xfId="8614"/>
    <cellStyle name="40% - Accent4 6 6 4 2" xfId="8615"/>
    <cellStyle name="40% - Accent4 6 6 5" xfId="8616"/>
    <cellStyle name="40% - Accent4 6 6 5 2" xfId="8617"/>
    <cellStyle name="40% - Accent4 6 6 6" xfId="8618"/>
    <cellStyle name="40% - Accent4 6 6 7" xfId="8619"/>
    <cellStyle name="40% - Accent4 6 7" xfId="8620"/>
    <cellStyle name="40% - Accent4 6 7 2" xfId="8621"/>
    <cellStyle name="40% - Accent4 6 7 2 2" xfId="8622"/>
    <cellStyle name="40% - Accent4 6 7 3" xfId="8623"/>
    <cellStyle name="40% - Accent4 6 7 4" xfId="8624"/>
    <cellStyle name="40% - Accent4 6 8" xfId="8625"/>
    <cellStyle name="40% - Accent4 6 8 2" xfId="8626"/>
    <cellStyle name="40% - Accent4 6 8 3" xfId="8627"/>
    <cellStyle name="40% - Accent4 6 9" xfId="8628"/>
    <cellStyle name="40% - Accent4 6 9 2" xfId="8629"/>
    <cellStyle name="40% - Accent4 7" xfId="8630"/>
    <cellStyle name="40% - Accent4 7 10" xfId="8631"/>
    <cellStyle name="40% - Accent4 7 11" xfId="8632"/>
    <cellStyle name="40% - Accent4 7 2" xfId="8633"/>
    <cellStyle name="40% - Accent4 7 2 2" xfId="8634"/>
    <cellStyle name="40% - Accent4 7 2 2 2" xfId="8635"/>
    <cellStyle name="40% - Accent4 7 2 2 2 2" xfId="8636"/>
    <cellStyle name="40% - Accent4 7 2 2 2 3" xfId="8637"/>
    <cellStyle name="40% - Accent4 7 2 2 2 4" xfId="8638"/>
    <cellStyle name="40% - Accent4 7 2 2 3" xfId="8639"/>
    <cellStyle name="40% - Accent4 7 2 2 3 2" xfId="8640"/>
    <cellStyle name="40% - Accent4 7 2 2 3 3" xfId="8641"/>
    <cellStyle name="40% - Accent4 7 2 2 4" xfId="8642"/>
    <cellStyle name="40% - Accent4 7 2 2 4 2" xfId="8643"/>
    <cellStyle name="40% - Accent4 7 2 2 5" xfId="8644"/>
    <cellStyle name="40% - Accent4 7 2 2 5 2" xfId="8645"/>
    <cellStyle name="40% - Accent4 7 2 2 6" xfId="8646"/>
    <cellStyle name="40% - Accent4 7 2 2 7" xfId="8647"/>
    <cellStyle name="40% - Accent4 7 2 3" xfId="8648"/>
    <cellStyle name="40% - Accent4 7 2 3 2" xfId="8649"/>
    <cellStyle name="40% - Accent4 7 2 3 2 2" xfId="8650"/>
    <cellStyle name="40% - Accent4 7 2 3 2 3" xfId="8651"/>
    <cellStyle name="40% - Accent4 7 2 3 2 4" xfId="8652"/>
    <cellStyle name="40% - Accent4 7 2 3 3" xfId="8653"/>
    <cellStyle name="40% - Accent4 7 2 3 3 2" xfId="8654"/>
    <cellStyle name="40% - Accent4 7 2 3 3 3" xfId="8655"/>
    <cellStyle name="40% - Accent4 7 2 3 4" xfId="8656"/>
    <cellStyle name="40% - Accent4 7 2 3 4 2" xfId="8657"/>
    <cellStyle name="40% - Accent4 7 2 3 5" xfId="8658"/>
    <cellStyle name="40% - Accent4 7 2 3 5 2" xfId="8659"/>
    <cellStyle name="40% - Accent4 7 2 3 6" xfId="8660"/>
    <cellStyle name="40% - Accent4 7 2 3 7" xfId="8661"/>
    <cellStyle name="40% - Accent4 7 2 4" xfId="8662"/>
    <cellStyle name="40% - Accent4 7 2 4 2" xfId="8663"/>
    <cellStyle name="40% - Accent4 7 2 4 3" xfId="8664"/>
    <cellStyle name="40% - Accent4 7 2 4 4" xfId="8665"/>
    <cellStyle name="40% - Accent4 7 2 5" xfId="8666"/>
    <cellStyle name="40% - Accent4 7 2 5 2" xfId="8667"/>
    <cellStyle name="40% - Accent4 7 2 5 3" xfId="8668"/>
    <cellStyle name="40% - Accent4 7 2 6" xfId="8669"/>
    <cellStyle name="40% - Accent4 7 2 6 2" xfId="8670"/>
    <cellStyle name="40% - Accent4 7 2 7" xfId="8671"/>
    <cellStyle name="40% - Accent4 7 2 7 2" xfId="8672"/>
    <cellStyle name="40% - Accent4 7 2 8" xfId="8673"/>
    <cellStyle name="40% - Accent4 7 2 9" xfId="8674"/>
    <cellStyle name="40% - Accent4 7 3" xfId="8675"/>
    <cellStyle name="40% - Accent4 7 3 2" xfId="8676"/>
    <cellStyle name="40% - Accent4 7 3 2 2" xfId="8677"/>
    <cellStyle name="40% - Accent4 7 3 2 2 2" xfId="8678"/>
    <cellStyle name="40% - Accent4 7 3 2 2 3" xfId="8679"/>
    <cellStyle name="40% - Accent4 7 3 2 2 4" xfId="8680"/>
    <cellStyle name="40% - Accent4 7 3 2 3" xfId="8681"/>
    <cellStyle name="40% - Accent4 7 3 2 3 2" xfId="8682"/>
    <cellStyle name="40% - Accent4 7 3 2 3 3" xfId="8683"/>
    <cellStyle name="40% - Accent4 7 3 2 4" xfId="8684"/>
    <cellStyle name="40% - Accent4 7 3 2 4 2" xfId="8685"/>
    <cellStyle name="40% - Accent4 7 3 2 5" xfId="8686"/>
    <cellStyle name="40% - Accent4 7 3 2 5 2" xfId="8687"/>
    <cellStyle name="40% - Accent4 7 3 2 6" xfId="8688"/>
    <cellStyle name="40% - Accent4 7 3 2 7" xfId="8689"/>
    <cellStyle name="40% - Accent4 7 3 3" xfId="8690"/>
    <cellStyle name="40% - Accent4 7 3 3 2" xfId="8691"/>
    <cellStyle name="40% - Accent4 7 3 3 3" xfId="8692"/>
    <cellStyle name="40% - Accent4 7 3 3 4" xfId="8693"/>
    <cellStyle name="40% - Accent4 7 3 4" xfId="8694"/>
    <cellStyle name="40% - Accent4 7 3 4 2" xfId="8695"/>
    <cellStyle name="40% - Accent4 7 3 4 3" xfId="8696"/>
    <cellStyle name="40% - Accent4 7 3 5" xfId="8697"/>
    <cellStyle name="40% - Accent4 7 3 5 2" xfId="8698"/>
    <cellStyle name="40% - Accent4 7 3 6" xfId="8699"/>
    <cellStyle name="40% - Accent4 7 3 6 2" xfId="8700"/>
    <cellStyle name="40% - Accent4 7 3 7" xfId="8701"/>
    <cellStyle name="40% - Accent4 7 3 8" xfId="8702"/>
    <cellStyle name="40% - Accent4 7 4" xfId="8703"/>
    <cellStyle name="40% - Accent4 7 4 2" xfId="8704"/>
    <cellStyle name="40% - Accent4 7 4 2 2" xfId="8705"/>
    <cellStyle name="40% - Accent4 7 4 2 3" xfId="8706"/>
    <cellStyle name="40% - Accent4 7 4 2 4" xfId="8707"/>
    <cellStyle name="40% - Accent4 7 4 3" xfId="8708"/>
    <cellStyle name="40% - Accent4 7 4 3 2" xfId="8709"/>
    <cellStyle name="40% - Accent4 7 4 3 3" xfId="8710"/>
    <cellStyle name="40% - Accent4 7 4 4" xfId="8711"/>
    <cellStyle name="40% - Accent4 7 4 4 2" xfId="8712"/>
    <cellStyle name="40% - Accent4 7 4 5" xfId="8713"/>
    <cellStyle name="40% - Accent4 7 4 5 2" xfId="8714"/>
    <cellStyle name="40% - Accent4 7 4 6" xfId="8715"/>
    <cellStyle name="40% - Accent4 7 4 7" xfId="8716"/>
    <cellStyle name="40% - Accent4 7 5" xfId="8717"/>
    <cellStyle name="40% - Accent4 7 5 2" xfId="8718"/>
    <cellStyle name="40% - Accent4 7 5 2 2" xfId="8719"/>
    <cellStyle name="40% - Accent4 7 5 2 3" xfId="8720"/>
    <cellStyle name="40% - Accent4 7 5 2 4" xfId="8721"/>
    <cellStyle name="40% - Accent4 7 5 3" xfId="8722"/>
    <cellStyle name="40% - Accent4 7 5 3 2" xfId="8723"/>
    <cellStyle name="40% - Accent4 7 5 3 3" xfId="8724"/>
    <cellStyle name="40% - Accent4 7 5 4" xfId="8725"/>
    <cellStyle name="40% - Accent4 7 5 4 2" xfId="8726"/>
    <cellStyle name="40% - Accent4 7 5 5" xfId="8727"/>
    <cellStyle name="40% - Accent4 7 5 5 2" xfId="8728"/>
    <cellStyle name="40% - Accent4 7 5 6" xfId="8729"/>
    <cellStyle name="40% - Accent4 7 5 7" xfId="8730"/>
    <cellStyle name="40% - Accent4 7 6" xfId="8731"/>
    <cellStyle name="40% - Accent4 7 6 2" xfId="8732"/>
    <cellStyle name="40% - Accent4 7 6 2 2" xfId="8733"/>
    <cellStyle name="40% - Accent4 7 6 3" xfId="8734"/>
    <cellStyle name="40% - Accent4 7 6 4" xfId="8735"/>
    <cellStyle name="40% - Accent4 7 7" xfId="8736"/>
    <cellStyle name="40% - Accent4 7 7 2" xfId="8737"/>
    <cellStyle name="40% - Accent4 7 7 3" xfId="8738"/>
    <cellStyle name="40% - Accent4 7 8" xfId="8739"/>
    <cellStyle name="40% - Accent4 7 8 2" xfId="8740"/>
    <cellStyle name="40% - Accent4 7 9" xfId="8741"/>
    <cellStyle name="40% - Accent4 7 9 2" xfId="8742"/>
    <cellStyle name="40% - Accent4 8" xfId="8743"/>
    <cellStyle name="40% - Accent4 8 10" xfId="8744"/>
    <cellStyle name="40% - Accent4 8 2" xfId="8745"/>
    <cellStyle name="40% - Accent4 8 3" xfId="8746"/>
    <cellStyle name="40% - Accent4 8 3 2" xfId="8747"/>
    <cellStyle name="40% - Accent4 8 3 2 2" xfId="8748"/>
    <cellStyle name="40% - Accent4 8 3 2 2 2" xfId="8749"/>
    <cellStyle name="40% - Accent4 8 3 2 2 3" xfId="8750"/>
    <cellStyle name="40% - Accent4 8 3 2 2 4" xfId="8751"/>
    <cellStyle name="40% - Accent4 8 3 2 3" xfId="8752"/>
    <cellStyle name="40% - Accent4 8 3 2 3 2" xfId="8753"/>
    <cellStyle name="40% - Accent4 8 3 2 3 3" xfId="8754"/>
    <cellStyle name="40% - Accent4 8 3 2 4" xfId="8755"/>
    <cellStyle name="40% - Accent4 8 3 2 4 2" xfId="8756"/>
    <cellStyle name="40% - Accent4 8 3 2 5" xfId="8757"/>
    <cellStyle name="40% - Accent4 8 3 2 5 2" xfId="8758"/>
    <cellStyle name="40% - Accent4 8 3 2 6" xfId="8759"/>
    <cellStyle name="40% - Accent4 8 3 2 7" xfId="8760"/>
    <cellStyle name="40% - Accent4 8 3 3" xfId="8761"/>
    <cellStyle name="40% - Accent4 8 3 3 2" xfId="8762"/>
    <cellStyle name="40% - Accent4 8 3 3 3" xfId="8763"/>
    <cellStyle name="40% - Accent4 8 3 3 4" xfId="8764"/>
    <cellStyle name="40% - Accent4 8 3 4" xfId="8765"/>
    <cellStyle name="40% - Accent4 8 3 4 2" xfId="8766"/>
    <cellStyle name="40% - Accent4 8 3 4 3" xfId="8767"/>
    <cellStyle name="40% - Accent4 8 3 5" xfId="8768"/>
    <cellStyle name="40% - Accent4 8 3 5 2" xfId="8769"/>
    <cellStyle name="40% - Accent4 8 3 6" xfId="8770"/>
    <cellStyle name="40% - Accent4 8 3 6 2" xfId="8771"/>
    <cellStyle name="40% - Accent4 8 3 7" xfId="8772"/>
    <cellStyle name="40% - Accent4 8 3 8" xfId="8773"/>
    <cellStyle name="40% - Accent4 8 4" xfId="8774"/>
    <cellStyle name="40% - Accent4 8 4 2" xfId="8775"/>
    <cellStyle name="40% - Accent4 8 4 2 2" xfId="8776"/>
    <cellStyle name="40% - Accent4 8 4 2 3" xfId="8777"/>
    <cellStyle name="40% - Accent4 8 4 2 4" xfId="8778"/>
    <cellStyle name="40% - Accent4 8 4 3" xfId="8779"/>
    <cellStyle name="40% - Accent4 8 4 3 2" xfId="8780"/>
    <cellStyle name="40% - Accent4 8 4 3 3" xfId="8781"/>
    <cellStyle name="40% - Accent4 8 4 4" xfId="8782"/>
    <cellStyle name="40% - Accent4 8 4 4 2" xfId="8783"/>
    <cellStyle name="40% - Accent4 8 4 5" xfId="8784"/>
    <cellStyle name="40% - Accent4 8 4 5 2" xfId="8785"/>
    <cellStyle name="40% - Accent4 8 4 6" xfId="8786"/>
    <cellStyle name="40% - Accent4 8 4 7" xfId="8787"/>
    <cellStyle name="40% - Accent4 8 5" xfId="8788"/>
    <cellStyle name="40% - Accent4 8 5 2" xfId="8789"/>
    <cellStyle name="40% - Accent4 8 5 2 2" xfId="8790"/>
    <cellStyle name="40% - Accent4 8 5 2 3" xfId="8791"/>
    <cellStyle name="40% - Accent4 8 5 2 4" xfId="8792"/>
    <cellStyle name="40% - Accent4 8 5 3" xfId="8793"/>
    <cellStyle name="40% - Accent4 8 5 3 2" xfId="8794"/>
    <cellStyle name="40% - Accent4 8 5 3 3" xfId="8795"/>
    <cellStyle name="40% - Accent4 8 5 4" xfId="8796"/>
    <cellStyle name="40% - Accent4 8 5 4 2" xfId="8797"/>
    <cellStyle name="40% - Accent4 8 5 5" xfId="8798"/>
    <cellStyle name="40% - Accent4 8 5 5 2" xfId="8799"/>
    <cellStyle name="40% - Accent4 8 5 6" xfId="8800"/>
    <cellStyle name="40% - Accent4 8 5 7" xfId="8801"/>
    <cellStyle name="40% - Accent4 8 6" xfId="8802"/>
    <cellStyle name="40% - Accent4 8 6 2" xfId="8803"/>
    <cellStyle name="40% - Accent4 8 6 3" xfId="8804"/>
    <cellStyle name="40% - Accent4 8 6 4" xfId="8805"/>
    <cellStyle name="40% - Accent4 8 7" xfId="8806"/>
    <cellStyle name="40% - Accent4 8 7 2" xfId="8807"/>
    <cellStyle name="40% - Accent4 8 7 3" xfId="8808"/>
    <cellStyle name="40% - Accent4 8 8" xfId="8809"/>
    <cellStyle name="40% - Accent4 8 8 2" xfId="8810"/>
    <cellStyle name="40% - Accent4 8 9" xfId="8811"/>
    <cellStyle name="40% - Accent4 8 9 2" xfId="8812"/>
    <cellStyle name="40% - Accent4 9" xfId="8813"/>
    <cellStyle name="40% - Accent4 9 10" xfId="8814"/>
    <cellStyle name="40% - Accent4 9 2" xfId="8815"/>
    <cellStyle name="40% - Accent4 9 2 2" xfId="8816"/>
    <cellStyle name="40% - Accent4 9 2 2 2" xfId="8817"/>
    <cellStyle name="40% - Accent4 9 2 2 3" xfId="8818"/>
    <cellStyle name="40% - Accent4 9 2 2 4" xfId="8819"/>
    <cellStyle name="40% - Accent4 9 2 3" xfId="8820"/>
    <cellStyle name="40% - Accent4 9 2 3 2" xfId="8821"/>
    <cellStyle name="40% - Accent4 9 2 3 3" xfId="8822"/>
    <cellStyle name="40% - Accent4 9 2 4" xfId="8823"/>
    <cellStyle name="40% - Accent4 9 2 4 2" xfId="8824"/>
    <cellStyle name="40% - Accent4 9 2 5" xfId="8825"/>
    <cellStyle name="40% - Accent4 9 2 5 2" xfId="8826"/>
    <cellStyle name="40% - Accent4 9 2 6" xfId="8827"/>
    <cellStyle name="40% - Accent4 9 2 7" xfId="8828"/>
    <cellStyle name="40% - Accent4 9 3" xfId="8829"/>
    <cellStyle name="40% - Accent4 9 3 2" xfId="8830"/>
    <cellStyle name="40% - Accent4 9 3 2 2" xfId="8831"/>
    <cellStyle name="40% - Accent4 9 3 2 3" xfId="8832"/>
    <cellStyle name="40% - Accent4 9 3 2 4" xfId="8833"/>
    <cellStyle name="40% - Accent4 9 3 3" xfId="8834"/>
    <cellStyle name="40% - Accent4 9 3 3 2" xfId="8835"/>
    <cellStyle name="40% - Accent4 9 3 3 3" xfId="8836"/>
    <cellStyle name="40% - Accent4 9 3 4" xfId="8837"/>
    <cellStyle name="40% - Accent4 9 3 4 2" xfId="8838"/>
    <cellStyle name="40% - Accent4 9 3 5" xfId="8839"/>
    <cellStyle name="40% - Accent4 9 3 5 2" xfId="8840"/>
    <cellStyle name="40% - Accent4 9 3 6" xfId="8841"/>
    <cellStyle name="40% - Accent4 9 3 7" xfId="8842"/>
    <cellStyle name="40% - Accent4 9 4" xfId="8843"/>
    <cellStyle name="40% - Accent4 9 4 2" xfId="8844"/>
    <cellStyle name="40% - Accent4 9 4 2 2" xfId="8845"/>
    <cellStyle name="40% - Accent4 9 4 2 3" xfId="8846"/>
    <cellStyle name="40% - Accent4 9 4 2 4" xfId="8847"/>
    <cellStyle name="40% - Accent4 9 4 3" xfId="8848"/>
    <cellStyle name="40% - Accent4 9 4 3 2" xfId="8849"/>
    <cellStyle name="40% - Accent4 9 4 3 3" xfId="8850"/>
    <cellStyle name="40% - Accent4 9 4 4" xfId="8851"/>
    <cellStyle name="40% - Accent4 9 4 4 2" xfId="8852"/>
    <cellStyle name="40% - Accent4 9 4 5" xfId="8853"/>
    <cellStyle name="40% - Accent4 9 4 5 2" xfId="8854"/>
    <cellStyle name="40% - Accent4 9 4 6" xfId="8855"/>
    <cellStyle name="40% - Accent4 9 4 7" xfId="8856"/>
    <cellStyle name="40% - Accent4 9 5" xfId="8857"/>
    <cellStyle name="40% - Accent4 9 5 2" xfId="8858"/>
    <cellStyle name="40% - Accent4 9 5 3" xfId="8859"/>
    <cellStyle name="40% - Accent4 9 5 4" xfId="8860"/>
    <cellStyle name="40% - Accent4 9 6" xfId="8861"/>
    <cellStyle name="40% - Accent4 9 6 2" xfId="8862"/>
    <cellStyle name="40% - Accent4 9 6 3" xfId="8863"/>
    <cellStyle name="40% - Accent4 9 7" xfId="8864"/>
    <cellStyle name="40% - Accent4 9 7 2" xfId="8865"/>
    <cellStyle name="40% - Accent4 9 8" xfId="8866"/>
    <cellStyle name="40% - Accent4 9 8 2" xfId="8867"/>
    <cellStyle name="40% - Accent4 9 9" xfId="8868"/>
    <cellStyle name="40% - Accent5 10" xfId="8869"/>
    <cellStyle name="40% - Accent5 10 2" xfId="8870"/>
    <cellStyle name="40% - Accent5 10 2 2" xfId="8871"/>
    <cellStyle name="40% - Accent5 10 2 3" xfId="8872"/>
    <cellStyle name="40% - Accent5 10 2 4" xfId="8873"/>
    <cellStyle name="40% - Accent5 10 3" xfId="8874"/>
    <cellStyle name="40% - Accent5 10 3 2" xfId="8875"/>
    <cellStyle name="40% - Accent5 10 3 3" xfId="8876"/>
    <cellStyle name="40% - Accent5 10 4" xfId="8877"/>
    <cellStyle name="40% - Accent5 10 4 2" xfId="8878"/>
    <cellStyle name="40% - Accent5 10 5" xfId="8879"/>
    <cellStyle name="40% - Accent5 10 5 2" xfId="8880"/>
    <cellStyle name="40% - Accent5 10 6" xfId="8881"/>
    <cellStyle name="40% - Accent5 10 7" xfId="8882"/>
    <cellStyle name="40% - Accent5 11" xfId="8883"/>
    <cellStyle name="40% - Accent5 11 2" xfId="8884"/>
    <cellStyle name="40% - Accent5 11 2 2" xfId="8885"/>
    <cellStyle name="40% - Accent5 11 2 3" xfId="8886"/>
    <cellStyle name="40% - Accent5 11 2 4" xfId="8887"/>
    <cellStyle name="40% - Accent5 11 3" xfId="8888"/>
    <cellStyle name="40% - Accent5 11 3 2" xfId="8889"/>
    <cellStyle name="40% - Accent5 11 3 3" xfId="8890"/>
    <cellStyle name="40% - Accent5 11 4" xfId="8891"/>
    <cellStyle name="40% - Accent5 11 4 2" xfId="8892"/>
    <cellStyle name="40% - Accent5 11 5" xfId="8893"/>
    <cellStyle name="40% - Accent5 11 5 2" xfId="8894"/>
    <cellStyle name="40% - Accent5 11 6" xfId="8895"/>
    <cellStyle name="40% - Accent5 11 7" xfId="8896"/>
    <cellStyle name="40% - Accent5 12" xfId="8897"/>
    <cellStyle name="40% - Accent5 12 2" xfId="8898"/>
    <cellStyle name="40% - Accent5 12 2 2" xfId="8899"/>
    <cellStyle name="40% - Accent5 12 2 3" xfId="8900"/>
    <cellStyle name="40% - Accent5 12 2 4" xfId="8901"/>
    <cellStyle name="40% - Accent5 12 3" xfId="8902"/>
    <cellStyle name="40% - Accent5 12 3 2" xfId="8903"/>
    <cellStyle name="40% - Accent5 12 3 3" xfId="8904"/>
    <cellStyle name="40% - Accent5 12 4" xfId="8905"/>
    <cellStyle name="40% - Accent5 12 4 2" xfId="8906"/>
    <cellStyle name="40% - Accent5 12 5" xfId="8907"/>
    <cellStyle name="40% - Accent5 12 5 2" xfId="8908"/>
    <cellStyle name="40% - Accent5 12 6" xfId="8909"/>
    <cellStyle name="40% - Accent5 12 7" xfId="8910"/>
    <cellStyle name="40% - Accent5 13" xfId="8911"/>
    <cellStyle name="40% - Accent5 13 2" xfId="8912"/>
    <cellStyle name="40% - Accent5 13 2 2" xfId="8913"/>
    <cellStyle name="40% - Accent5 13 2 3" xfId="8914"/>
    <cellStyle name="40% - Accent5 13 3" xfId="8915"/>
    <cellStyle name="40% - Accent5 13 3 2" xfId="8916"/>
    <cellStyle name="40% - Accent5 13 4" xfId="8917"/>
    <cellStyle name="40% - Accent5 13 4 2" xfId="8918"/>
    <cellStyle name="40% - Accent5 13 5" xfId="8919"/>
    <cellStyle name="40% - Accent5 13 5 2" xfId="8920"/>
    <cellStyle name="40% - Accent5 13 6" xfId="8921"/>
    <cellStyle name="40% - Accent5 13 7" xfId="8922"/>
    <cellStyle name="40% - Accent5 14" xfId="8923"/>
    <cellStyle name="40% - Accent5 15" xfId="8924"/>
    <cellStyle name="40% - Accent5 16" xfId="8925"/>
    <cellStyle name="40% - Accent5 17" xfId="8926"/>
    <cellStyle name="40% - Accent5 2" xfId="8927"/>
    <cellStyle name="40% - Accent5 2 2" xfId="8928"/>
    <cellStyle name="40% - Accent5 2 3" xfId="8929"/>
    <cellStyle name="40% - Accent5 3" xfId="8930"/>
    <cellStyle name="40% - Accent5 3 2" xfId="8931"/>
    <cellStyle name="40% - Accent5 4" xfId="8932"/>
    <cellStyle name="40% - Accent5 4 10" xfId="8933"/>
    <cellStyle name="40% - Accent5 4 10 2" xfId="8934"/>
    <cellStyle name="40% - Accent5 4 11" xfId="8935"/>
    <cellStyle name="40% - Accent5 4 11 2" xfId="8936"/>
    <cellStyle name="40% - Accent5 4 12" xfId="8937"/>
    <cellStyle name="40% - Accent5 4 13" xfId="8938"/>
    <cellStyle name="40% - Accent5 4 2" xfId="8939"/>
    <cellStyle name="40% - Accent5 4 2 10" xfId="8940"/>
    <cellStyle name="40% - Accent5 4 2 11" xfId="8941"/>
    <cellStyle name="40% - Accent5 4 2 2" xfId="8942"/>
    <cellStyle name="40% - Accent5 4 2 2 2" xfId="8943"/>
    <cellStyle name="40% - Accent5 4 2 2 2 2" xfId="8944"/>
    <cellStyle name="40% - Accent5 4 2 2 2 2 2" xfId="8945"/>
    <cellStyle name="40% - Accent5 4 2 2 2 2 3" xfId="8946"/>
    <cellStyle name="40% - Accent5 4 2 2 2 2 4" xfId="8947"/>
    <cellStyle name="40% - Accent5 4 2 2 2 3" xfId="8948"/>
    <cellStyle name="40% - Accent5 4 2 2 2 3 2" xfId="8949"/>
    <cellStyle name="40% - Accent5 4 2 2 2 3 3" xfId="8950"/>
    <cellStyle name="40% - Accent5 4 2 2 2 4" xfId="8951"/>
    <cellStyle name="40% - Accent5 4 2 2 2 4 2" xfId="8952"/>
    <cellStyle name="40% - Accent5 4 2 2 2 5" xfId="8953"/>
    <cellStyle name="40% - Accent5 4 2 2 2 5 2" xfId="8954"/>
    <cellStyle name="40% - Accent5 4 2 2 2 6" xfId="8955"/>
    <cellStyle name="40% - Accent5 4 2 2 2 7" xfId="8956"/>
    <cellStyle name="40% - Accent5 4 2 2 3" xfId="8957"/>
    <cellStyle name="40% - Accent5 4 2 2 3 2" xfId="8958"/>
    <cellStyle name="40% - Accent5 4 2 2 3 2 2" xfId="8959"/>
    <cellStyle name="40% - Accent5 4 2 2 3 2 3" xfId="8960"/>
    <cellStyle name="40% - Accent5 4 2 2 3 2 4" xfId="8961"/>
    <cellStyle name="40% - Accent5 4 2 2 3 3" xfId="8962"/>
    <cellStyle name="40% - Accent5 4 2 2 3 3 2" xfId="8963"/>
    <cellStyle name="40% - Accent5 4 2 2 3 3 3" xfId="8964"/>
    <cellStyle name="40% - Accent5 4 2 2 3 4" xfId="8965"/>
    <cellStyle name="40% - Accent5 4 2 2 3 4 2" xfId="8966"/>
    <cellStyle name="40% - Accent5 4 2 2 3 5" xfId="8967"/>
    <cellStyle name="40% - Accent5 4 2 2 3 5 2" xfId="8968"/>
    <cellStyle name="40% - Accent5 4 2 2 3 6" xfId="8969"/>
    <cellStyle name="40% - Accent5 4 2 2 3 7" xfId="8970"/>
    <cellStyle name="40% - Accent5 4 2 2 4" xfId="8971"/>
    <cellStyle name="40% - Accent5 4 2 2 4 2" xfId="8972"/>
    <cellStyle name="40% - Accent5 4 2 2 4 3" xfId="8973"/>
    <cellStyle name="40% - Accent5 4 2 2 4 4" xfId="8974"/>
    <cellStyle name="40% - Accent5 4 2 2 5" xfId="8975"/>
    <cellStyle name="40% - Accent5 4 2 2 5 2" xfId="8976"/>
    <cellStyle name="40% - Accent5 4 2 2 5 3" xfId="8977"/>
    <cellStyle name="40% - Accent5 4 2 2 6" xfId="8978"/>
    <cellStyle name="40% - Accent5 4 2 2 6 2" xfId="8979"/>
    <cellStyle name="40% - Accent5 4 2 2 7" xfId="8980"/>
    <cellStyle name="40% - Accent5 4 2 2 7 2" xfId="8981"/>
    <cellStyle name="40% - Accent5 4 2 2 8" xfId="8982"/>
    <cellStyle name="40% - Accent5 4 2 2 9" xfId="8983"/>
    <cellStyle name="40% - Accent5 4 2 3" xfId="8984"/>
    <cellStyle name="40% - Accent5 4 2 3 2" xfId="8985"/>
    <cellStyle name="40% - Accent5 4 2 3 2 2" xfId="8986"/>
    <cellStyle name="40% - Accent5 4 2 3 2 2 2" xfId="8987"/>
    <cellStyle name="40% - Accent5 4 2 3 2 2 3" xfId="8988"/>
    <cellStyle name="40% - Accent5 4 2 3 2 2 4" xfId="8989"/>
    <cellStyle name="40% - Accent5 4 2 3 2 3" xfId="8990"/>
    <cellStyle name="40% - Accent5 4 2 3 2 3 2" xfId="8991"/>
    <cellStyle name="40% - Accent5 4 2 3 2 3 3" xfId="8992"/>
    <cellStyle name="40% - Accent5 4 2 3 2 4" xfId="8993"/>
    <cellStyle name="40% - Accent5 4 2 3 2 4 2" xfId="8994"/>
    <cellStyle name="40% - Accent5 4 2 3 2 5" xfId="8995"/>
    <cellStyle name="40% - Accent5 4 2 3 2 5 2" xfId="8996"/>
    <cellStyle name="40% - Accent5 4 2 3 2 6" xfId="8997"/>
    <cellStyle name="40% - Accent5 4 2 3 2 7" xfId="8998"/>
    <cellStyle name="40% - Accent5 4 2 3 3" xfId="8999"/>
    <cellStyle name="40% - Accent5 4 2 3 3 2" xfId="9000"/>
    <cellStyle name="40% - Accent5 4 2 3 3 3" xfId="9001"/>
    <cellStyle name="40% - Accent5 4 2 3 3 4" xfId="9002"/>
    <cellStyle name="40% - Accent5 4 2 3 4" xfId="9003"/>
    <cellStyle name="40% - Accent5 4 2 3 4 2" xfId="9004"/>
    <cellStyle name="40% - Accent5 4 2 3 4 3" xfId="9005"/>
    <cellStyle name="40% - Accent5 4 2 3 5" xfId="9006"/>
    <cellStyle name="40% - Accent5 4 2 3 5 2" xfId="9007"/>
    <cellStyle name="40% - Accent5 4 2 3 6" xfId="9008"/>
    <cellStyle name="40% - Accent5 4 2 3 6 2" xfId="9009"/>
    <cellStyle name="40% - Accent5 4 2 3 7" xfId="9010"/>
    <cellStyle name="40% - Accent5 4 2 3 8" xfId="9011"/>
    <cellStyle name="40% - Accent5 4 2 4" xfId="9012"/>
    <cellStyle name="40% - Accent5 4 2 4 2" xfId="9013"/>
    <cellStyle name="40% - Accent5 4 2 4 2 2" xfId="9014"/>
    <cellStyle name="40% - Accent5 4 2 4 2 3" xfId="9015"/>
    <cellStyle name="40% - Accent5 4 2 4 2 4" xfId="9016"/>
    <cellStyle name="40% - Accent5 4 2 4 3" xfId="9017"/>
    <cellStyle name="40% - Accent5 4 2 4 3 2" xfId="9018"/>
    <cellStyle name="40% - Accent5 4 2 4 3 3" xfId="9019"/>
    <cellStyle name="40% - Accent5 4 2 4 4" xfId="9020"/>
    <cellStyle name="40% - Accent5 4 2 4 4 2" xfId="9021"/>
    <cellStyle name="40% - Accent5 4 2 4 5" xfId="9022"/>
    <cellStyle name="40% - Accent5 4 2 4 5 2" xfId="9023"/>
    <cellStyle name="40% - Accent5 4 2 4 6" xfId="9024"/>
    <cellStyle name="40% - Accent5 4 2 4 7" xfId="9025"/>
    <cellStyle name="40% - Accent5 4 2 5" xfId="9026"/>
    <cellStyle name="40% - Accent5 4 2 5 2" xfId="9027"/>
    <cellStyle name="40% - Accent5 4 2 5 2 2" xfId="9028"/>
    <cellStyle name="40% - Accent5 4 2 5 2 3" xfId="9029"/>
    <cellStyle name="40% - Accent5 4 2 5 2 4" xfId="9030"/>
    <cellStyle name="40% - Accent5 4 2 5 3" xfId="9031"/>
    <cellStyle name="40% - Accent5 4 2 5 3 2" xfId="9032"/>
    <cellStyle name="40% - Accent5 4 2 5 3 3" xfId="9033"/>
    <cellStyle name="40% - Accent5 4 2 5 4" xfId="9034"/>
    <cellStyle name="40% - Accent5 4 2 5 4 2" xfId="9035"/>
    <cellStyle name="40% - Accent5 4 2 5 5" xfId="9036"/>
    <cellStyle name="40% - Accent5 4 2 5 5 2" xfId="9037"/>
    <cellStyle name="40% - Accent5 4 2 5 6" xfId="9038"/>
    <cellStyle name="40% - Accent5 4 2 5 7" xfId="9039"/>
    <cellStyle name="40% - Accent5 4 2 6" xfId="9040"/>
    <cellStyle name="40% - Accent5 4 2 6 2" xfId="9041"/>
    <cellStyle name="40% - Accent5 4 2 6 2 2" xfId="9042"/>
    <cellStyle name="40% - Accent5 4 2 6 3" xfId="9043"/>
    <cellStyle name="40% - Accent5 4 2 6 4" xfId="9044"/>
    <cellStyle name="40% - Accent5 4 2 7" xfId="9045"/>
    <cellStyle name="40% - Accent5 4 2 7 2" xfId="9046"/>
    <cellStyle name="40% - Accent5 4 2 7 3" xfId="9047"/>
    <cellStyle name="40% - Accent5 4 2 8" xfId="9048"/>
    <cellStyle name="40% - Accent5 4 2 8 2" xfId="9049"/>
    <cellStyle name="40% - Accent5 4 2 9" xfId="9050"/>
    <cellStyle name="40% - Accent5 4 2 9 2" xfId="9051"/>
    <cellStyle name="40% - Accent5 4 3" xfId="9052"/>
    <cellStyle name="40% - Accent5 4 3 10" xfId="9053"/>
    <cellStyle name="40% - Accent5 4 3 11" xfId="9054"/>
    <cellStyle name="40% - Accent5 4 3 2" xfId="9055"/>
    <cellStyle name="40% - Accent5 4 3 2 2" xfId="9056"/>
    <cellStyle name="40% - Accent5 4 3 2 2 2" xfId="9057"/>
    <cellStyle name="40% - Accent5 4 3 2 2 2 2" xfId="9058"/>
    <cellStyle name="40% - Accent5 4 3 2 2 2 3" xfId="9059"/>
    <cellStyle name="40% - Accent5 4 3 2 2 2 4" xfId="9060"/>
    <cellStyle name="40% - Accent5 4 3 2 2 3" xfId="9061"/>
    <cellStyle name="40% - Accent5 4 3 2 2 3 2" xfId="9062"/>
    <cellStyle name="40% - Accent5 4 3 2 2 3 3" xfId="9063"/>
    <cellStyle name="40% - Accent5 4 3 2 2 4" xfId="9064"/>
    <cellStyle name="40% - Accent5 4 3 2 2 4 2" xfId="9065"/>
    <cellStyle name="40% - Accent5 4 3 2 2 5" xfId="9066"/>
    <cellStyle name="40% - Accent5 4 3 2 2 5 2" xfId="9067"/>
    <cellStyle name="40% - Accent5 4 3 2 2 6" xfId="9068"/>
    <cellStyle name="40% - Accent5 4 3 2 2 7" xfId="9069"/>
    <cellStyle name="40% - Accent5 4 3 2 3" xfId="9070"/>
    <cellStyle name="40% - Accent5 4 3 2 3 2" xfId="9071"/>
    <cellStyle name="40% - Accent5 4 3 2 3 2 2" xfId="9072"/>
    <cellStyle name="40% - Accent5 4 3 2 3 2 3" xfId="9073"/>
    <cellStyle name="40% - Accent5 4 3 2 3 2 4" xfId="9074"/>
    <cellStyle name="40% - Accent5 4 3 2 3 3" xfId="9075"/>
    <cellStyle name="40% - Accent5 4 3 2 3 3 2" xfId="9076"/>
    <cellStyle name="40% - Accent5 4 3 2 3 3 3" xfId="9077"/>
    <cellStyle name="40% - Accent5 4 3 2 3 4" xfId="9078"/>
    <cellStyle name="40% - Accent5 4 3 2 3 4 2" xfId="9079"/>
    <cellStyle name="40% - Accent5 4 3 2 3 5" xfId="9080"/>
    <cellStyle name="40% - Accent5 4 3 2 3 5 2" xfId="9081"/>
    <cellStyle name="40% - Accent5 4 3 2 3 6" xfId="9082"/>
    <cellStyle name="40% - Accent5 4 3 2 3 7" xfId="9083"/>
    <cellStyle name="40% - Accent5 4 3 2 4" xfId="9084"/>
    <cellStyle name="40% - Accent5 4 3 2 4 2" xfId="9085"/>
    <cellStyle name="40% - Accent5 4 3 2 4 3" xfId="9086"/>
    <cellStyle name="40% - Accent5 4 3 2 4 4" xfId="9087"/>
    <cellStyle name="40% - Accent5 4 3 2 5" xfId="9088"/>
    <cellStyle name="40% - Accent5 4 3 2 5 2" xfId="9089"/>
    <cellStyle name="40% - Accent5 4 3 2 5 3" xfId="9090"/>
    <cellStyle name="40% - Accent5 4 3 2 6" xfId="9091"/>
    <cellStyle name="40% - Accent5 4 3 2 6 2" xfId="9092"/>
    <cellStyle name="40% - Accent5 4 3 2 7" xfId="9093"/>
    <cellStyle name="40% - Accent5 4 3 2 7 2" xfId="9094"/>
    <cellStyle name="40% - Accent5 4 3 2 8" xfId="9095"/>
    <cellStyle name="40% - Accent5 4 3 2 9" xfId="9096"/>
    <cellStyle name="40% - Accent5 4 3 3" xfId="9097"/>
    <cellStyle name="40% - Accent5 4 3 3 2" xfId="9098"/>
    <cellStyle name="40% - Accent5 4 3 3 2 2" xfId="9099"/>
    <cellStyle name="40% - Accent5 4 3 3 2 2 2" xfId="9100"/>
    <cellStyle name="40% - Accent5 4 3 3 2 2 3" xfId="9101"/>
    <cellStyle name="40% - Accent5 4 3 3 2 2 4" xfId="9102"/>
    <cellStyle name="40% - Accent5 4 3 3 2 3" xfId="9103"/>
    <cellStyle name="40% - Accent5 4 3 3 2 3 2" xfId="9104"/>
    <cellStyle name="40% - Accent5 4 3 3 2 3 3" xfId="9105"/>
    <cellStyle name="40% - Accent5 4 3 3 2 4" xfId="9106"/>
    <cellStyle name="40% - Accent5 4 3 3 2 4 2" xfId="9107"/>
    <cellStyle name="40% - Accent5 4 3 3 2 5" xfId="9108"/>
    <cellStyle name="40% - Accent5 4 3 3 2 5 2" xfId="9109"/>
    <cellStyle name="40% - Accent5 4 3 3 2 6" xfId="9110"/>
    <cellStyle name="40% - Accent5 4 3 3 2 7" xfId="9111"/>
    <cellStyle name="40% - Accent5 4 3 3 3" xfId="9112"/>
    <cellStyle name="40% - Accent5 4 3 3 3 2" xfId="9113"/>
    <cellStyle name="40% - Accent5 4 3 3 3 3" xfId="9114"/>
    <cellStyle name="40% - Accent5 4 3 3 3 4" xfId="9115"/>
    <cellStyle name="40% - Accent5 4 3 3 4" xfId="9116"/>
    <cellStyle name="40% - Accent5 4 3 3 4 2" xfId="9117"/>
    <cellStyle name="40% - Accent5 4 3 3 4 3" xfId="9118"/>
    <cellStyle name="40% - Accent5 4 3 3 5" xfId="9119"/>
    <cellStyle name="40% - Accent5 4 3 3 5 2" xfId="9120"/>
    <cellStyle name="40% - Accent5 4 3 3 6" xfId="9121"/>
    <cellStyle name="40% - Accent5 4 3 3 6 2" xfId="9122"/>
    <cellStyle name="40% - Accent5 4 3 3 7" xfId="9123"/>
    <cellStyle name="40% - Accent5 4 3 3 8" xfId="9124"/>
    <cellStyle name="40% - Accent5 4 3 4" xfId="9125"/>
    <cellStyle name="40% - Accent5 4 3 4 2" xfId="9126"/>
    <cellStyle name="40% - Accent5 4 3 4 2 2" xfId="9127"/>
    <cellStyle name="40% - Accent5 4 3 4 2 3" xfId="9128"/>
    <cellStyle name="40% - Accent5 4 3 4 2 4" xfId="9129"/>
    <cellStyle name="40% - Accent5 4 3 4 3" xfId="9130"/>
    <cellStyle name="40% - Accent5 4 3 4 3 2" xfId="9131"/>
    <cellStyle name="40% - Accent5 4 3 4 3 3" xfId="9132"/>
    <cellStyle name="40% - Accent5 4 3 4 4" xfId="9133"/>
    <cellStyle name="40% - Accent5 4 3 4 4 2" xfId="9134"/>
    <cellStyle name="40% - Accent5 4 3 4 5" xfId="9135"/>
    <cellStyle name="40% - Accent5 4 3 4 5 2" xfId="9136"/>
    <cellStyle name="40% - Accent5 4 3 4 6" xfId="9137"/>
    <cellStyle name="40% - Accent5 4 3 4 7" xfId="9138"/>
    <cellStyle name="40% - Accent5 4 3 5" xfId="9139"/>
    <cellStyle name="40% - Accent5 4 3 5 2" xfId="9140"/>
    <cellStyle name="40% - Accent5 4 3 5 2 2" xfId="9141"/>
    <cellStyle name="40% - Accent5 4 3 5 2 3" xfId="9142"/>
    <cellStyle name="40% - Accent5 4 3 5 2 4" xfId="9143"/>
    <cellStyle name="40% - Accent5 4 3 5 3" xfId="9144"/>
    <cellStyle name="40% - Accent5 4 3 5 3 2" xfId="9145"/>
    <cellStyle name="40% - Accent5 4 3 5 3 3" xfId="9146"/>
    <cellStyle name="40% - Accent5 4 3 5 4" xfId="9147"/>
    <cellStyle name="40% - Accent5 4 3 5 4 2" xfId="9148"/>
    <cellStyle name="40% - Accent5 4 3 5 5" xfId="9149"/>
    <cellStyle name="40% - Accent5 4 3 5 5 2" xfId="9150"/>
    <cellStyle name="40% - Accent5 4 3 5 6" xfId="9151"/>
    <cellStyle name="40% - Accent5 4 3 5 7" xfId="9152"/>
    <cellStyle name="40% - Accent5 4 3 6" xfId="9153"/>
    <cellStyle name="40% - Accent5 4 3 6 2" xfId="9154"/>
    <cellStyle name="40% - Accent5 4 3 6 2 2" xfId="9155"/>
    <cellStyle name="40% - Accent5 4 3 6 3" xfId="9156"/>
    <cellStyle name="40% - Accent5 4 3 6 4" xfId="9157"/>
    <cellStyle name="40% - Accent5 4 3 7" xfId="9158"/>
    <cellStyle name="40% - Accent5 4 3 7 2" xfId="9159"/>
    <cellStyle name="40% - Accent5 4 3 7 3" xfId="9160"/>
    <cellStyle name="40% - Accent5 4 3 8" xfId="9161"/>
    <cellStyle name="40% - Accent5 4 3 8 2" xfId="9162"/>
    <cellStyle name="40% - Accent5 4 3 9" xfId="9163"/>
    <cellStyle name="40% - Accent5 4 3 9 2" xfId="9164"/>
    <cellStyle name="40% - Accent5 4 4" xfId="9165"/>
    <cellStyle name="40% - Accent5 4 4 10" xfId="9166"/>
    <cellStyle name="40% - Accent5 4 4 2" xfId="9167"/>
    <cellStyle name="40% - Accent5 4 4 2 2" xfId="9168"/>
    <cellStyle name="40% - Accent5 4 4 2 2 2" xfId="9169"/>
    <cellStyle name="40% - Accent5 4 4 2 2 3" xfId="9170"/>
    <cellStyle name="40% - Accent5 4 4 2 2 4" xfId="9171"/>
    <cellStyle name="40% - Accent5 4 4 2 3" xfId="9172"/>
    <cellStyle name="40% - Accent5 4 4 2 3 2" xfId="9173"/>
    <cellStyle name="40% - Accent5 4 4 2 3 3" xfId="9174"/>
    <cellStyle name="40% - Accent5 4 4 2 4" xfId="9175"/>
    <cellStyle name="40% - Accent5 4 4 2 4 2" xfId="9176"/>
    <cellStyle name="40% - Accent5 4 4 2 5" xfId="9177"/>
    <cellStyle name="40% - Accent5 4 4 2 5 2" xfId="9178"/>
    <cellStyle name="40% - Accent5 4 4 2 6" xfId="9179"/>
    <cellStyle name="40% - Accent5 4 4 2 7" xfId="9180"/>
    <cellStyle name="40% - Accent5 4 4 3" xfId="9181"/>
    <cellStyle name="40% - Accent5 4 4 3 2" xfId="9182"/>
    <cellStyle name="40% - Accent5 4 4 3 2 2" xfId="9183"/>
    <cellStyle name="40% - Accent5 4 4 3 2 3" xfId="9184"/>
    <cellStyle name="40% - Accent5 4 4 3 2 4" xfId="9185"/>
    <cellStyle name="40% - Accent5 4 4 3 3" xfId="9186"/>
    <cellStyle name="40% - Accent5 4 4 3 3 2" xfId="9187"/>
    <cellStyle name="40% - Accent5 4 4 3 3 3" xfId="9188"/>
    <cellStyle name="40% - Accent5 4 4 3 4" xfId="9189"/>
    <cellStyle name="40% - Accent5 4 4 3 4 2" xfId="9190"/>
    <cellStyle name="40% - Accent5 4 4 3 5" xfId="9191"/>
    <cellStyle name="40% - Accent5 4 4 3 5 2" xfId="9192"/>
    <cellStyle name="40% - Accent5 4 4 3 6" xfId="9193"/>
    <cellStyle name="40% - Accent5 4 4 3 7" xfId="9194"/>
    <cellStyle name="40% - Accent5 4 4 4" xfId="9195"/>
    <cellStyle name="40% - Accent5 4 4 4 2" xfId="9196"/>
    <cellStyle name="40% - Accent5 4 4 4 2 2" xfId="9197"/>
    <cellStyle name="40% - Accent5 4 4 4 2 3" xfId="9198"/>
    <cellStyle name="40% - Accent5 4 4 4 2 4" xfId="9199"/>
    <cellStyle name="40% - Accent5 4 4 4 3" xfId="9200"/>
    <cellStyle name="40% - Accent5 4 4 4 3 2" xfId="9201"/>
    <cellStyle name="40% - Accent5 4 4 4 3 3" xfId="9202"/>
    <cellStyle name="40% - Accent5 4 4 4 4" xfId="9203"/>
    <cellStyle name="40% - Accent5 4 4 4 4 2" xfId="9204"/>
    <cellStyle name="40% - Accent5 4 4 4 5" xfId="9205"/>
    <cellStyle name="40% - Accent5 4 4 4 5 2" xfId="9206"/>
    <cellStyle name="40% - Accent5 4 4 4 6" xfId="9207"/>
    <cellStyle name="40% - Accent5 4 4 4 7" xfId="9208"/>
    <cellStyle name="40% - Accent5 4 4 5" xfId="9209"/>
    <cellStyle name="40% - Accent5 4 4 5 2" xfId="9210"/>
    <cellStyle name="40% - Accent5 4 4 5 3" xfId="9211"/>
    <cellStyle name="40% - Accent5 4 4 5 4" xfId="9212"/>
    <cellStyle name="40% - Accent5 4 4 6" xfId="9213"/>
    <cellStyle name="40% - Accent5 4 4 6 2" xfId="9214"/>
    <cellStyle name="40% - Accent5 4 4 6 3" xfId="9215"/>
    <cellStyle name="40% - Accent5 4 4 7" xfId="9216"/>
    <cellStyle name="40% - Accent5 4 4 7 2" xfId="9217"/>
    <cellStyle name="40% - Accent5 4 4 8" xfId="9218"/>
    <cellStyle name="40% - Accent5 4 4 8 2" xfId="9219"/>
    <cellStyle name="40% - Accent5 4 4 9" xfId="9220"/>
    <cellStyle name="40% - Accent5 4 5" xfId="9221"/>
    <cellStyle name="40% - Accent5 4 5 2" xfId="9222"/>
    <cellStyle name="40% - Accent5 4 5 2 2" xfId="9223"/>
    <cellStyle name="40% - Accent5 4 5 2 3" xfId="9224"/>
    <cellStyle name="40% - Accent5 4 5 2 4" xfId="9225"/>
    <cellStyle name="40% - Accent5 4 5 3" xfId="9226"/>
    <cellStyle name="40% - Accent5 4 5 3 2" xfId="9227"/>
    <cellStyle name="40% - Accent5 4 5 3 3" xfId="9228"/>
    <cellStyle name="40% - Accent5 4 5 4" xfId="9229"/>
    <cellStyle name="40% - Accent5 4 5 4 2" xfId="9230"/>
    <cellStyle name="40% - Accent5 4 5 5" xfId="9231"/>
    <cellStyle name="40% - Accent5 4 5 5 2" xfId="9232"/>
    <cellStyle name="40% - Accent5 4 5 6" xfId="9233"/>
    <cellStyle name="40% - Accent5 4 5 7" xfId="9234"/>
    <cellStyle name="40% - Accent5 4 6" xfId="9235"/>
    <cellStyle name="40% - Accent5 4 6 2" xfId="9236"/>
    <cellStyle name="40% - Accent5 4 6 2 2" xfId="9237"/>
    <cellStyle name="40% - Accent5 4 6 2 3" xfId="9238"/>
    <cellStyle name="40% - Accent5 4 6 2 4" xfId="9239"/>
    <cellStyle name="40% - Accent5 4 6 3" xfId="9240"/>
    <cellStyle name="40% - Accent5 4 6 3 2" xfId="9241"/>
    <cellStyle name="40% - Accent5 4 6 3 3" xfId="9242"/>
    <cellStyle name="40% - Accent5 4 6 4" xfId="9243"/>
    <cellStyle name="40% - Accent5 4 6 4 2" xfId="9244"/>
    <cellStyle name="40% - Accent5 4 6 5" xfId="9245"/>
    <cellStyle name="40% - Accent5 4 6 5 2" xfId="9246"/>
    <cellStyle name="40% - Accent5 4 6 6" xfId="9247"/>
    <cellStyle name="40% - Accent5 4 6 7" xfId="9248"/>
    <cellStyle name="40% - Accent5 4 7" xfId="9249"/>
    <cellStyle name="40% - Accent5 4 7 2" xfId="9250"/>
    <cellStyle name="40% - Accent5 4 7 2 2" xfId="9251"/>
    <cellStyle name="40% - Accent5 4 7 2 3" xfId="9252"/>
    <cellStyle name="40% - Accent5 4 7 2 4" xfId="9253"/>
    <cellStyle name="40% - Accent5 4 7 3" xfId="9254"/>
    <cellStyle name="40% - Accent5 4 7 3 2" xfId="9255"/>
    <cellStyle name="40% - Accent5 4 7 3 3" xfId="9256"/>
    <cellStyle name="40% - Accent5 4 7 4" xfId="9257"/>
    <cellStyle name="40% - Accent5 4 7 4 2" xfId="9258"/>
    <cellStyle name="40% - Accent5 4 7 5" xfId="9259"/>
    <cellStyle name="40% - Accent5 4 7 5 2" xfId="9260"/>
    <cellStyle name="40% - Accent5 4 7 6" xfId="9261"/>
    <cellStyle name="40% - Accent5 4 7 7" xfId="9262"/>
    <cellStyle name="40% - Accent5 4 8" xfId="9263"/>
    <cellStyle name="40% - Accent5 4 8 2" xfId="9264"/>
    <cellStyle name="40% - Accent5 4 8 2 2" xfId="9265"/>
    <cellStyle name="40% - Accent5 4 8 3" xfId="9266"/>
    <cellStyle name="40% - Accent5 4 8 4" xfId="9267"/>
    <cellStyle name="40% - Accent5 4 9" xfId="9268"/>
    <cellStyle name="40% - Accent5 4 9 2" xfId="9269"/>
    <cellStyle name="40% - Accent5 4 9 3" xfId="9270"/>
    <cellStyle name="40% - Accent5 5" xfId="9271"/>
    <cellStyle name="40% - Accent5 6" xfId="9272"/>
    <cellStyle name="40% - Accent5 6 10" xfId="9273"/>
    <cellStyle name="40% - Accent5 6 10 2" xfId="9274"/>
    <cellStyle name="40% - Accent5 6 11" xfId="9275"/>
    <cellStyle name="40% - Accent5 6 12" xfId="9276"/>
    <cellStyle name="40% - Accent5 6 2" xfId="9277"/>
    <cellStyle name="40% - Accent5 6 2 10" xfId="9278"/>
    <cellStyle name="40% - Accent5 6 2 2" xfId="9279"/>
    <cellStyle name="40% - Accent5 6 2 2 2" xfId="9280"/>
    <cellStyle name="40% - Accent5 6 2 2 2 2" xfId="9281"/>
    <cellStyle name="40% - Accent5 6 2 2 2 2 2" xfId="9282"/>
    <cellStyle name="40% - Accent5 6 2 2 2 2 3" xfId="9283"/>
    <cellStyle name="40% - Accent5 6 2 2 2 2 4" xfId="9284"/>
    <cellStyle name="40% - Accent5 6 2 2 2 3" xfId="9285"/>
    <cellStyle name="40% - Accent5 6 2 2 2 3 2" xfId="9286"/>
    <cellStyle name="40% - Accent5 6 2 2 2 3 3" xfId="9287"/>
    <cellStyle name="40% - Accent5 6 2 2 2 4" xfId="9288"/>
    <cellStyle name="40% - Accent5 6 2 2 2 4 2" xfId="9289"/>
    <cellStyle name="40% - Accent5 6 2 2 2 5" xfId="9290"/>
    <cellStyle name="40% - Accent5 6 2 2 2 5 2" xfId="9291"/>
    <cellStyle name="40% - Accent5 6 2 2 2 6" xfId="9292"/>
    <cellStyle name="40% - Accent5 6 2 2 2 7" xfId="9293"/>
    <cellStyle name="40% - Accent5 6 2 2 3" xfId="9294"/>
    <cellStyle name="40% - Accent5 6 2 2 3 2" xfId="9295"/>
    <cellStyle name="40% - Accent5 6 2 2 3 3" xfId="9296"/>
    <cellStyle name="40% - Accent5 6 2 2 3 4" xfId="9297"/>
    <cellStyle name="40% - Accent5 6 2 2 4" xfId="9298"/>
    <cellStyle name="40% - Accent5 6 2 2 4 2" xfId="9299"/>
    <cellStyle name="40% - Accent5 6 2 2 4 3" xfId="9300"/>
    <cellStyle name="40% - Accent5 6 2 2 5" xfId="9301"/>
    <cellStyle name="40% - Accent5 6 2 2 5 2" xfId="9302"/>
    <cellStyle name="40% - Accent5 6 2 2 6" xfId="9303"/>
    <cellStyle name="40% - Accent5 6 2 2 6 2" xfId="9304"/>
    <cellStyle name="40% - Accent5 6 2 2 7" xfId="9305"/>
    <cellStyle name="40% - Accent5 6 2 2 8" xfId="9306"/>
    <cellStyle name="40% - Accent5 6 2 3" xfId="9307"/>
    <cellStyle name="40% - Accent5 6 2 3 2" xfId="9308"/>
    <cellStyle name="40% - Accent5 6 2 3 2 2" xfId="9309"/>
    <cellStyle name="40% - Accent5 6 2 3 2 3" xfId="9310"/>
    <cellStyle name="40% - Accent5 6 2 3 2 4" xfId="9311"/>
    <cellStyle name="40% - Accent5 6 2 3 3" xfId="9312"/>
    <cellStyle name="40% - Accent5 6 2 3 3 2" xfId="9313"/>
    <cellStyle name="40% - Accent5 6 2 3 3 3" xfId="9314"/>
    <cellStyle name="40% - Accent5 6 2 3 4" xfId="9315"/>
    <cellStyle name="40% - Accent5 6 2 3 4 2" xfId="9316"/>
    <cellStyle name="40% - Accent5 6 2 3 5" xfId="9317"/>
    <cellStyle name="40% - Accent5 6 2 3 5 2" xfId="9318"/>
    <cellStyle name="40% - Accent5 6 2 3 6" xfId="9319"/>
    <cellStyle name="40% - Accent5 6 2 3 7" xfId="9320"/>
    <cellStyle name="40% - Accent5 6 2 4" xfId="9321"/>
    <cellStyle name="40% - Accent5 6 2 4 2" xfId="9322"/>
    <cellStyle name="40% - Accent5 6 2 4 2 2" xfId="9323"/>
    <cellStyle name="40% - Accent5 6 2 4 2 3" xfId="9324"/>
    <cellStyle name="40% - Accent5 6 2 4 2 4" xfId="9325"/>
    <cellStyle name="40% - Accent5 6 2 4 3" xfId="9326"/>
    <cellStyle name="40% - Accent5 6 2 4 3 2" xfId="9327"/>
    <cellStyle name="40% - Accent5 6 2 4 3 3" xfId="9328"/>
    <cellStyle name="40% - Accent5 6 2 4 4" xfId="9329"/>
    <cellStyle name="40% - Accent5 6 2 4 4 2" xfId="9330"/>
    <cellStyle name="40% - Accent5 6 2 4 5" xfId="9331"/>
    <cellStyle name="40% - Accent5 6 2 4 5 2" xfId="9332"/>
    <cellStyle name="40% - Accent5 6 2 4 6" xfId="9333"/>
    <cellStyle name="40% - Accent5 6 2 4 7" xfId="9334"/>
    <cellStyle name="40% - Accent5 6 2 5" xfId="9335"/>
    <cellStyle name="40% - Accent5 6 2 5 2" xfId="9336"/>
    <cellStyle name="40% - Accent5 6 2 5 2 2" xfId="9337"/>
    <cellStyle name="40% - Accent5 6 2 5 3" xfId="9338"/>
    <cellStyle name="40% - Accent5 6 2 5 4" xfId="9339"/>
    <cellStyle name="40% - Accent5 6 2 6" xfId="9340"/>
    <cellStyle name="40% - Accent5 6 2 6 2" xfId="9341"/>
    <cellStyle name="40% - Accent5 6 2 6 3" xfId="9342"/>
    <cellStyle name="40% - Accent5 6 2 7" xfId="9343"/>
    <cellStyle name="40% - Accent5 6 2 7 2" xfId="9344"/>
    <cellStyle name="40% - Accent5 6 2 8" xfId="9345"/>
    <cellStyle name="40% - Accent5 6 2 8 2" xfId="9346"/>
    <cellStyle name="40% - Accent5 6 2 9" xfId="9347"/>
    <cellStyle name="40% - Accent5 6 3" xfId="9348"/>
    <cellStyle name="40% - Accent5 6 3 2" xfId="9349"/>
    <cellStyle name="40% - Accent5 6 3 2 2" xfId="9350"/>
    <cellStyle name="40% - Accent5 6 3 2 2 2" xfId="9351"/>
    <cellStyle name="40% - Accent5 6 3 2 2 3" xfId="9352"/>
    <cellStyle name="40% - Accent5 6 3 2 2 4" xfId="9353"/>
    <cellStyle name="40% - Accent5 6 3 2 3" xfId="9354"/>
    <cellStyle name="40% - Accent5 6 3 2 3 2" xfId="9355"/>
    <cellStyle name="40% - Accent5 6 3 2 3 3" xfId="9356"/>
    <cellStyle name="40% - Accent5 6 3 2 4" xfId="9357"/>
    <cellStyle name="40% - Accent5 6 3 2 4 2" xfId="9358"/>
    <cellStyle name="40% - Accent5 6 3 2 5" xfId="9359"/>
    <cellStyle name="40% - Accent5 6 3 2 5 2" xfId="9360"/>
    <cellStyle name="40% - Accent5 6 3 2 6" xfId="9361"/>
    <cellStyle name="40% - Accent5 6 3 2 7" xfId="9362"/>
    <cellStyle name="40% - Accent5 6 3 3" xfId="9363"/>
    <cellStyle name="40% - Accent5 6 3 3 2" xfId="9364"/>
    <cellStyle name="40% - Accent5 6 3 3 2 2" xfId="9365"/>
    <cellStyle name="40% - Accent5 6 3 3 2 3" xfId="9366"/>
    <cellStyle name="40% - Accent5 6 3 3 2 4" xfId="9367"/>
    <cellStyle name="40% - Accent5 6 3 3 3" xfId="9368"/>
    <cellStyle name="40% - Accent5 6 3 3 3 2" xfId="9369"/>
    <cellStyle name="40% - Accent5 6 3 3 3 3" xfId="9370"/>
    <cellStyle name="40% - Accent5 6 3 3 4" xfId="9371"/>
    <cellStyle name="40% - Accent5 6 3 3 4 2" xfId="9372"/>
    <cellStyle name="40% - Accent5 6 3 3 5" xfId="9373"/>
    <cellStyle name="40% - Accent5 6 3 3 5 2" xfId="9374"/>
    <cellStyle name="40% - Accent5 6 3 3 6" xfId="9375"/>
    <cellStyle name="40% - Accent5 6 3 3 7" xfId="9376"/>
    <cellStyle name="40% - Accent5 6 3 4" xfId="9377"/>
    <cellStyle name="40% - Accent5 6 3 4 2" xfId="9378"/>
    <cellStyle name="40% - Accent5 6 3 4 3" xfId="9379"/>
    <cellStyle name="40% - Accent5 6 3 4 4" xfId="9380"/>
    <cellStyle name="40% - Accent5 6 3 5" xfId="9381"/>
    <cellStyle name="40% - Accent5 6 3 5 2" xfId="9382"/>
    <cellStyle name="40% - Accent5 6 3 5 3" xfId="9383"/>
    <cellStyle name="40% - Accent5 6 3 6" xfId="9384"/>
    <cellStyle name="40% - Accent5 6 3 6 2" xfId="9385"/>
    <cellStyle name="40% - Accent5 6 3 7" xfId="9386"/>
    <cellStyle name="40% - Accent5 6 3 7 2" xfId="9387"/>
    <cellStyle name="40% - Accent5 6 3 8" xfId="9388"/>
    <cellStyle name="40% - Accent5 6 3 9" xfId="9389"/>
    <cellStyle name="40% - Accent5 6 4" xfId="9390"/>
    <cellStyle name="40% - Accent5 6 4 2" xfId="9391"/>
    <cellStyle name="40% - Accent5 6 4 2 2" xfId="9392"/>
    <cellStyle name="40% - Accent5 6 4 2 3" xfId="9393"/>
    <cellStyle name="40% - Accent5 6 4 2 4" xfId="9394"/>
    <cellStyle name="40% - Accent5 6 4 3" xfId="9395"/>
    <cellStyle name="40% - Accent5 6 4 3 2" xfId="9396"/>
    <cellStyle name="40% - Accent5 6 4 3 3" xfId="9397"/>
    <cellStyle name="40% - Accent5 6 4 4" xfId="9398"/>
    <cellStyle name="40% - Accent5 6 4 4 2" xfId="9399"/>
    <cellStyle name="40% - Accent5 6 4 5" xfId="9400"/>
    <cellStyle name="40% - Accent5 6 4 5 2" xfId="9401"/>
    <cellStyle name="40% - Accent5 6 4 6" xfId="9402"/>
    <cellStyle name="40% - Accent5 6 4 7" xfId="9403"/>
    <cellStyle name="40% - Accent5 6 5" xfId="9404"/>
    <cellStyle name="40% - Accent5 6 5 2" xfId="9405"/>
    <cellStyle name="40% - Accent5 6 5 2 2" xfId="9406"/>
    <cellStyle name="40% - Accent5 6 5 2 3" xfId="9407"/>
    <cellStyle name="40% - Accent5 6 5 2 4" xfId="9408"/>
    <cellStyle name="40% - Accent5 6 5 3" xfId="9409"/>
    <cellStyle name="40% - Accent5 6 5 3 2" xfId="9410"/>
    <cellStyle name="40% - Accent5 6 5 3 3" xfId="9411"/>
    <cellStyle name="40% - Accent5 6 5 4" xfId="9412"/>
    <cellStyle name="40% - Accent5 6 5 4 2" xfId="9413"/>
    <cellStyle name="40% - Accent5 6 5 5" xfId="9414"/>
    <cellStyle name="40% - Accent5 6 5 5 2" xfId="9415"/>
    <cellStyle name="40% - Accent5 6 5 6" xfId="9416"/>
    <cellStyle name="40% - Accent5 6 5 7" xfId="9417"/>
    <cellStyle name="40% - Accent5 6 6" xfId="9418"/>
    <cellStyle name="40% - Accent5 6 6 2" xfId="9419"/>
    <cellStyle name="40% - Accent5 6 6 2 2" xfId="9420"/>
    <cellStyle name="40% - Accent5 6 6 2 3" xfId="9421"/>
    <cellStyle name="40% - Accent5 6 6 2 4" xfId="9422"/>
    <cellStyle name="40% - Accent5 6 6 3" xfId="9423"/>
    <cellStyle name="40% - Accent5 6 6 3 2" xfId="9424"/>
    <cellStyle name="40% - Accent5 6 6 3 3" xfId="9425"/>
    <cellStyle name="40% - Accent5 6 6 4" xfId="9426"/>
    <cellStyle name="40% - Accent5 6 6 4 2" xfId="9427"/>
    <cellStyle name="40% - Accent5 6 6 5" xfId="9428"/>
    <cellStyle name="40% - Accent5 6 6 5 2" xfId="9429"/>
    <cellStyle name="40% - Accent5 6 6 6" xfId="9430"/>
    <cellStyle name="40% - Accent5 6 6 7" xfId="9431"/>
    <cellStyle name="40% - Accent5 6 7" xfId="9432"/>
    <cellStyle name="40% - Accent5 6 7 2" xfId="9433"/>
    <cellStyle name="40% - Accent5 6 7 2 2" xfId="9434"/>
    <cellStyle name="40% - Accent5 6 7 3" xfId="9435"/>
    <cellStyle name="40% - Accent5 6 7 4" xfId="9436"/>
    <cellStyle name="40% - Accent5 6 8" xfId="9437"/>
    <cellStyle name="40% - Accent5 6 8 2" xfId="9438"/>
    <cellStyle name="40% - Accent5 6 8 3" xfId="9439"/>
    <cellStyle name="40% - Accent5 6 9" xfId="9440"/>
    <cellStyle name="40% - Accent5 6 9 2" xfId="9441"/>
    <cellStyle name="40% - Accent5 7" xfId="9442"/>
    <cellStyle name="40% - Accent5 7 10" xfId="9443"/>
    <cellStyle name="40% - Accent5 7 11" xfId="9444"/>
    <cellStyle name="40% - Accent5 7 2" xfId="9445"/>
    <cellStyle name="40% - Accent5 7 2 2" xfId="9446"/>
    <cellStyle name="40% - Accent5 7 2 2 2" xfId="9447"/>
    <cellStyle name="40% - Accent5 7 2 2 2 2" xfId="9448"/>
    <cellStyle name="40% - Accent5 7 2 2 2 3" xfId="9449"/>
    <cellStyle name="40% - Accent5 7 2 2 2 4" xfId="9450"/>
    <cellStyle name="40% - Accent5 7 2 2 3" xfId="9451"/>
    <cellStyle name="40% - Accent5 7 2 2 3 2" xfId="9452"/>
    <cellStyle name="40% - Accent5 7 2 2 3 3" xfId="9453"/>
    <cellStyle name="40% - Accent5 7 2 2 4" xfId="9454"/>
    <cellStyle name="40% - Accent5 7 2 2 4 2" xfId="9455"/>
    <cellStyle name="40% - Accent5 7 2 2 5" xfId="9456"/>
    <cellStyle name="40% - Accent5 7 2 2 5 2" xfId="9457"/>
    <cellStyle name="40% - Accent5 7 2 2 6" xfId="9458"/>
    <cellStyle name="40% - Accent5 7 2 2 7" xfId="9459"/>
    <cellStyle name="40% - Accent5 7 2 3" xfId="9460"/>
    <cellStyle name="40% - Accent5 7 2 3 2" xfId="9461"/>
    <cellStyle name="40% - Accent5 7 2 3 2 2" xfId="9462"/>
    <cellStyle name="40% - Accent5 7 2 3 2 3" xfId="9463"/>
    <cellStyle name="40% - Accent5 7 2 3 2 4" xfId="9464"/>
    <cellStyle name="40% - Accent5 7 2 3 3" xfId="9465"/>
    <cellStyle name="40% - Accent5 7 2 3 3 2" xfId="9466"/>
    <cellStyle name="40% - Accent5 7 2 3 3 3" xfId="9467"/>
    <cellStyle name="40% - Accent5 7 2 3 4" xfId="9468"/>
    <cellStyle name="40% - Accent5 7 2 3 4 2" xfId="9469"/>
    <cellStyle name="40% - Accent5 7 2 3 5" xfId="9470"/>
    <cellStyle name="40% - Accent5 7 2 3 5 2" xfId="9471"/>
    <cellStyle name="40% - Accent5 7 2 3 6" xfId="9472"/>
    <cellStyle name="40% - Accent5 7 2 3 7" xfId="9473"/>
    <cellStyle name="40% - Accent5 7 2 4" xfId="9474"/>
    <cellStyle name="40% - Accent5 7 2 4 2" xfId="9475"/>
    <cellStyle name="40% - Accent5 7 2 4 3" xfId="9476"/>
    <cellStyle name="40% - Accent5 7 2 4 4" xfId="9477"/>
    <cellStyle name="40% - Accent5 7 2 5" xfId="9478"/>
    <cellStyle name="40% - Accent5 7 2 5 2" xfId="9479"/>
    <cellStyle name="40% - Accent5 7 2 5 3" xfId="9480"/>
    <cellStyle name="40% - Accent5 7 2 6" xfId="9481"/>
    <cellStyle name="40% - Accent5 7 2 6 2" xfId="9482"/>
    <cellStyle name="40% - Accent5 7 2 7" xfId="9483"/>
    <cellStyle name="40% - Accent5 7 2 7 2" xfId="9484"/>
    <cellStyle name="40% - Accent5 7 2 8" xfId="9485"/>
    <cellStyle name="40% - Accent5 7 2 9" xfId="9486"/>
    <cellStyle name="40% - Accent5 7 3" xfId="9487"/>
    <cellStyle name="40% - Accent5 7 3 2" xfId="9488"/>
    <cellStyle name="40% - Accent5 7 3 2 2" xfId="9489"/>
    <cellStyle name="40% - Accent5 7 3 2 2 2" xfId="9490"/>
    <cellStyle name="40% - Accent5 7 3 2 2 3" xfId="9491"/>
    <cellStyle name="40% - Accent5 7 3 2 2 4" xfId="9492"/>
    <cellStyle name="40% - Accent5 7 3 2 3" xfId="9493"/>
    <cellStyle name="40% - Accent5 7 3 2 3 2" xfId="9494"/>
    <cellStyle name="40% - Accent5 7 3 2 3 3" xfId="9495"/>
    <cellStyle name="40% - Accent5 7 3 2 4" xfId="9496"/>
    <cellStyle name="40% - Accent5 7 3 2 4 2" xfId="9497"/>
    <cellStyle name="40% - Accent5 7 3 2 5" xfId="9498"/>
    <cellStyle name="40% - Accent5 7 3 2 5 2" xfId="9499"/>
    <cellStyle name="40% - Accent5 7 3 2 6" xfId="9500"/>
    <cellStyle name="40% - Accent5 7 3 2 7" xfId="9501"/>
    <cellStyle name="40% - Accent5 7 3 3" xfId="9502"/>
    <cellStyle name="40% - Accent5 7 3 3 2" xfId="9503"/>
    <cellStyle name="40% - Accent5 7 3 3 3" xfId="9504"/>
    <cellStyle name="40% - Accent5 7 3 3 4" xfId="9505"/>
    <cellStyle name="40% - Accent5 7 3 4" xfId="9506"/>
    <cellStyle name="40% - Accent5 7 3 4 2" xfId="9507"/>
    <cellStyle name="40% - Accent5 7 3 4 3" xfId="9508"/>
    <cellStyle name="40% - Accent5 7 3 5" xfId="9509"/>
    <cellStyle name="40% - Accent5 7 3 5 2" xfId="9510"/>
    <cellStyle name="40% - Accent5 7 3 6" xfId="9511"/>
    <cellStyle name="40% - Accent5 7 3 6 2" xfId="9512"/>
    <cellStyle name="40% - Accent5 7 3 7" xfId="9513"/>
    <cellStyle name="40% - Accent5 7 3 8" xfId="9514"/>
    <cellStyle name="40% - Accent5 7 4" xfId="9515"/>
    <cellStyle name="40% - Accent5 7 4 2" xfId="9516"/>
    <cellStyle name="40% - Accent5 7 4 2 2" xfId="9517"/>
    <cellStyle name="40% - Accent5 7 4 2 3" xfId="9518"/>
    <cellStyle name="40% - Accent5 7 4 2 4" xfId="9519"/>
    <cellStyle name="40% - Accent5 7 4 3" xfId="9520"/>
    <cellStyle name="40% - Accent5 7 4 3 2" xfId="9521"/>
    <cellStyle name="40% - Accent5 7 4 3 3" xfId="9522"/>
    <cellStyle name="40% - Accent5 7 4 4" xfId="9523"/>
    <cellStyle name="40% - Accent5 7 4 4 2" xfId="9524"/>
    <cellStyle name="40% - Accent5 7 4 5" xfId="9525"/>
    <cellStyle name="40% - Accent5 7 4 5 2" xfId="9526"/>
    <cellStyle name="40% - Accent5 7 4 6" xfId="9527"/>
    <cellStyle name="40% - Accent5 7 4 7" xfId="9528"/>
    <cellStyle name="40% - Accent5 7 5" xfId="9529"/>
    <cellStyle name="40% - Accent5 7 5 2" xfId="9530"/>
    <cellStyle name="40% - Accent5 7 5 2 2" xfId="9531"/>
    <cellStyle name="40% - Accent5 7 5 2 3" xfId="9532"/>
    <cellStyle name="40% - Accent5 7 5 2 4" xfId="9533"/>
    <cellStyle name="40% - Accent5 7 5 3" xfId="9534"/>
    <cellStyle name="40% - Accent5 7 5 3 2" xfId="9535"/>
    <cellStyle name="40% - Accent5 7 5 3 3" xfId="9536"/>
    <cellStyle name="40% - Accent5 7 5 4" xfId="9537"/>
    <cellStyle name="40% - Accent5 7 5 4 2" xfId="9538"/>
    <cellStyle name="40% - Accent5 7 5 5" xfId="9539"/>
    <cellStyle name="40% - Accent5 7 5 5 2" xfId="9540"/>
    <cellStyle name="40% - Accent5 7 5 6" xfId="9541"/>
    <cellStyle name="40% - Accent5 7 5 7" xfId="9542"/>
    <cellStyle name="40% - Accent5 7 6" xfId="9543"/>
    <cellStyle name="40% - Accent5 7 6 2" xfId="9544"/>
    <cellStyle name="40% - Accent5 7 6 2 2" xfId="9545"/>
    <cellStyle name="40% - Accent5 7 6 3" xfId="9546"/>
    <cellStyle name="40% - Accent5 7 6 4" xfId="9547"/>
    <cellStyle name="40% - Accent5 7 7" xfId="9548"/>
    <cellStyle name="40% - Accent5 7 7 2" xfId="9549"/>
    <cellStyle name="40% - Accent5 7 7 3" xfId="9550"/>
    <cellStyle name="40% - Accent5 7 8" xfId="9551"/>
    <cellStyle name="40% - Accent5 7 8 2" xfId="9552"/>
    <cellStyle name="40% - Accent5 7 9" xfId="9553"/>
    <cellStyle name="40% - Accent5 7 9 2" xfId="9554"/>
    <cellStyle name="40% - Accent5 8" xfId="9555"/>
    <cellStyle name="40% - Accent5 8 10" xfId="9556"/>
    <cellStyle name="40% - Accent5 8 2" xfId="9557"/>
    <cellStyle name="40% - Accent5 8 3" xfId="9558"/>
    <cellStyle name="40% - Accent5 8 3 2" xfId="9559"/>
    <cellStyle name="40% - Accent5 8 3 2 2" xfId="9560"/>
    <cellStyle name="40% - Accent5 8 3 2 2 2" xfId="9561"/>
    <cellStyle name="40% - Accent5 8 3 2 2 3" xfId="9562"/>
    <cellStyle name="40% - Accent5 8 3 2 2 4" xfId="9563"/>
    <cellStyle name="40% - Accent5 8 3 2 3" xfId="9564"/>
    <cellStyle name="40% - Accent5 8 3 2 3 2" xfId="9565"/>
    <cellStyle name="40% - Accent5 8 3 2 3 3" xfId="9566"/>
    <cellStyle name="40% - Accent5 8 3 2 4" xfId="9567"/>
    <cellStyle name="40% - Accent5 8 3 2 4 2" xfId="9568"/>
    <cellStyle name="40% - Accent5 8 3 2 5" xfId="9569"/>
    <cellStyle name="40% - Accent5 8 3 2 5 2" xfId="9570"/>
    <cellStyle name="40% - Accent5 8 3 2 6" xfId="9571"/>
    <cellStyle name="40% - Accent5 8 3 2 7" xfId="9572"/>
    <cellStyle name="40% - Accent5 8 3 3" xfId="9573"/>
    <cellStyle name="40% - Accent5 8 3 3 2" xfId="9574"/>
    <cellStyle name="40% - Accent5 8 3 3 3" xfId="9575"/>
    <cellStyle name="40% - Accent5 8 3 3 4" xfId="9576"/>
    <cellStyle name="40% - Accent5 8 3 4" xfId="9577"/>
    <cellStyle name="40% - Accent5 8 3 4 2" xfId="9578"/>
    <cellStyle name="40% - Accent5 8 3 4 3" xfId="9579"/>
    <cellStyle name="40% - Accent5 8 3 5" xfId="9580"/>
    <cellStyle name="40% - Accent5 8 3 5 2" xfId="9581"/>
    <cellStyle name="40% - Accent5 8 3 6" xfId="9582"/>
    <cellStyle name="40% - Accent5 8 3 6 2" xfId="9583"/>
    <cellStyle name="40% - Accent5 8 3 7" xfId="9584"/>
    <cellStyle name="40% - Accent5 8 3 8" xfId="9585"/>
    <cellStyle name="40% - Accent5 8 4" xfId="9586"/>
    <cellStyle name="40% - Accent5 8 4 2" xfId="9587"/>
    <cellStyle name="40% - Accent5 8 4 2 2" xfId="9588"/>
    <cellStyle name="40% - Accent5 8 4 2 3" xfId="9589"/>
    <cellStyle name="40% - Accent5 8 4 2 4" xfId="9590"/>
    <cellStyle name="40% - Accent5 8 4 3" xfId="9591"/>
    <cellStyle name="40% - Accent5 8 4 3 2" xfId="9592"/>
    <cellStyle name="40% - Accent5 8 4 3 3" xfId="9593"/>
    <cellStyle name="40% - Accent5 8 4 4" xfId="9594"/>
    <cellStyle name="40% - Accent5 8 4 4 2" xfId="9595"/>
    <cellStyle name="40% - Accent5 8 4 5" xfId="9596"/>
    <cellStyle name="40% - Accent5 8 4 5 2" xfId="9597"/>
    <cellStyle name="40% - Accent5 8 4 6" xfId="9598"/>
    <cellStyle name="40% - Accent5 8 4 7" xfId="9599"/>
    <cellStyle name="40% - Accent5 8 5" xfId="9600"/>
    <cellStyle name="40% - Accent5 8 5 2" xfId="9601"/>
    <cellStyle name="40% - Accent5 8 5 2 2" xfId="9602"/>
    <cellStyle name="40% - Accent5 8 5 2 3" xfId="9603"/>
    <cellStyle name="40% - Accent5 8 5 2 4" xfId="9604"/>
    <cellStyle name="40% - Accent5 8 5 3" xfId="9605"/>
    <cellStyle name="40% - Accent5 8 5 3 2" xfId="9606"/>
    <cellStyle name="40% - Accent5 8 5 3 3" xfId="9607"/>
    <cellStyle name="40% - Accent5 8 5 4" xfId="9608"/>
    <cellStyle name="40% - Accent5 8 5 4 2" xfId="9609"/>
    <cellStyle name="40% - Accent5 8 5 5" xfId="9610"/>
    <cellStyle name="40% - Accent5 8 5 5 2" xfId="9611"/>
    <cellStyle name="40% - Accent5 8 5 6" xfId="9612"/>
    <cellStyle name="40% - Accent5 8 5 7" xfId="9613"/>
    <cellStyle name="40% - Accent5 8 6" xfId="9614"/>
    <cellStyle name="40% - Accent5 8 6 2" xfId="9615"/>
    <cellStyle name="40% - Accent5 8 6 3" xfId="9616"/>
    <cellStyle name="40% - Accent5 8 6 4" xfId="9617"/>
    <cellStyle name="40% - Accent5 8 7" xfId="9618"/>
    <cellStyle name="40% - Accent5 8 7 2" xfId="9619"/>
    <cellStyle name="40% - Accent5 8 7 3" xfId="9620"/>
    <cellStyle name="40% - Accent5 8 8" xfId="9621"/>
    <cellStyle name="40% - Accent5 8 8 2" xfId="9622"/>
    <cellStyle name="40% - Accent5 8 9" xfId="9623"/>
    <cellStyle name="40% - Accent5 8 9 2" xfId="9624"/>
    <cellStyle name="40% - Accent5 9" xfId="9625"/>
    <cellStyle name="40% - Accent5 9 10" xfId="9626"/>
    <cellStyle name="40% - Accent5 9 2" xfId="9627"/>
    <cellStyle name="40% - Accent5 9 2 2" xfId="9628"/>
    <cellStyle name="40% - Accent5 9 2 2 2" xfId="9629"/>
    <cellStyle name="40% - Accent5 9 2 2 3" xfId="9630"/>
    <cellStyle name="40% - Accent5 9 2 2 4" xfId="9631"/>
    <cellStyle name="40% - Accent5 9 2 3" xfId="9632"/>
    <cellStyle name="40% - Accent5 9 2 3 2" xfId="9633"/>
    <cellStyle name="40% - Accent5 9 2 3 3" xfId="9634"/>
    <cellStyle name="40% - Accent5 9 2 4" xfId="9635"/>
    <cellStyle name="40% - Accent5 9 2 4 2" xfId="9636"/>
    <cellStyle name="40% - Accent5 9 2 5" xfId="9637"/>
    <cellStyle name="40% - Accent5 9 2 5 2" xfId="9638"/>
    <cellStyle name="40% - Accent5 9 2 6" xfId="9639"/>
    <cellStyle name="40% - Accent5 9 2 7" xfId="9640"/>
    <cellStyle name="40% - Accent5 9 3" xfId="9641"/>
    <cellStyle name="40% - Accent5 9 3 2" xfId="9642"/>
    <cellStyle name="40% - Accent5 9 3 2 2" xfId="9643"/>
    <cellStyle name="40% - Accent5 9 3 2 3" xfId="9644"/>
    <cellStyle name="40% - Accent5 9 3 2 4" xfId="9645"/>
    <cellStyle name="40% - Accent5 9 3 3" xfId="9646"/>
    <cellStyle name="40% - Accent5 9 3 3 2" xfId="9647"/>
    <cellStyle name="40% - Accent5 9 3 3 3" xfId="9648"/>
    <cellStyle name="40% - Accent5 9 3 4" xfId="9649"/>
    <cellStyle name="40% - Accent5 9 3 4 2" xfId="9650"/>
    <cellStyle name="40% - Accent5 9 3 5" xfId="9651"/>
    <cellStyle name="40% - Accent5 9 3 5 2" xfId="9652"/>
    <cellStyle name="40% - Accent5 9 3 6" xfId="9653"/>
    <cellStyle name="40% - Accent5 9 3 7" xfId="9654"/>
    <cellStyle name="40% - Accent5 9 4" xfId="9655"/>
    <cellStyle name="40% - Accent5 9 4 2" xfId="9656"/>
    <cellStyle name="40% - Accent5 9 4 2 2" xfId="9657"/>
    <cellStyle name="40% - Accent5 9 4 2 3" xfId="9658"/>
    <cellStyle name="40% - Accent5 9 4 2 4" xfId="9659"/>
    <cellStyle name="40% - Accent5 9 4 3" xfId="9660"/>
    <cellStyle name="40% - Accent5 9 4 3 2" xfId="9661"/>
    <cellStyle name="40% - Accent5 9 4 3 3" xfId="9662"/>
    <cellStyle name="40% - Accent5 9 4 4" xfId="9663"/>
    <cellStyle name="40% - Accent5 9 4 4 2" xfId="9664"/>
    <cellStyle name="40% - Accent5 9 4 5" xfId="9665"/>
    <cellStyle name="40% - Accent5 9 4 5 2" xfId="9666"/>
    <cellStyle name="40% - Accent5 9 4 6" xfId="9667"/>
    <cellStyle name="40% - Accent5 9 4 7" xfId="9668"/>
    <cellStyle name="40% - Accent5 9 5" xfId="9669"/>
    <cellStyle name="40% - Accent5 9 5 2" xfId="9670"/>
    <cellStyle name="40% - Accent5 9 5 3" xfId="9671"/>
    <cellStyle name="40% - Accent5 9 5 4" xfId="9672"/>
    <cellStyle name="40% - Accent5 9 6" xfId="9673"/>
    <cellStyle name="40% - Accent5 9 6 2" xfId="9674"/>
    <cellStyle name="40% - Accent5 9 6 3" xfId="9675"/>
    <cellStyle name="40% - Accent5 9 7" xfId="9676"/>
    <cellStyle name="40% - Accent5 9 7 2" xfId="9677"/>
    <cellStyle name="40% - Accent5 9 8" xfId="9678"/>
    <cellStyle name="40% - Accent5 9 8 2" xfId="9679"/>
    <cellStyle name="40% - Accent5 9 9" xfId="9680"/>
    <cellStyle name="40% - Accent6 10" xfId="9681"/>
    <cellStyle name="40% - Accent6 10 2" xfId="9682"/>
    <cellStyle name="40% - Accent6 10 2 2" xfId="9683"/>
    <cellStyle name="40% - Accent6 10 2 3" xfId="9684"/>
    <cellStyle name="40% - Accent6 10 2 4" xfId="9685"/>
    <cellStyle name="40% - Accent6 10 3" xfId="9686"/>
    <cellStyle name="40% - Accent6 10 3 2" xfId="9687"/>
    <cellStyle name="40% - Accent6 10 3 3" xfId="9688"/>
    <cellStyle name="40% - Accent6 10 4" xfId="9689"/>
    <cellStyle name="40% - Accent6 10 4 2" xfId="9690"/>
    <cellStyle name="40% - Accent6 10 5" xfId="9691"/>
    <cellStyle name="40% - Accent6 10 5 2" xfId="9692"/>
    <cellStyle name="40% - Accent6 10 6" xfId="9693"/>
    <cellStyle name="40% - Accent6 10 7" xfId="9694"/>
    <cellStyle name="40% - Accent6 11" xfId="9695"/>
    <cellStyle name="40% - Accent6 11 2" xfId="9696"/>
    <cellStyle name="40% - Accent6 11 2 2" xfId="9697"/>
    <cellStyle name="40% - Accent6 11 2 3" xfId="9698"/>
    <cellStyle name="40% - Accent6 11 2 4" xfId="9699"/>
    <cellStyle name="40% - Accent6 11 3" xfId="9700"/>
    <cellStyle name="40% - Accent6 11 3 2" xfId="9701"/>
    <cellStyle name="40% - Accent6 11 3 3" xfId="9702"/>
    <cellStyle name="40% - Accent6 11 4" xfId="9703"/>
    <cellStyle name="40% - Accent6 11 4 2" xfId="9704"/>
    <cellStyle name="40% - Accent6 11 5" xfId="9705"/>
    <cellStyle name="40% - Accent6 11 5 2" xfId="9706"/>
    <cellStyle name="40% - Accent6 11 6" xfId="9707"/>
    <cellStyle name="40% - Accent6 11 7" xfId="9708"/>
    <cellStyle name="40% - Accent6 12" xfId="9709"/>
    <cellStyle name="40% - Accent6 12 2" xfId="9710"/>
    <cellStyle name="40% - Accent6 12 2 2" xfId="9711"/>
    <cellStyle name="40% - Accent6 12 2 3" xfId="9712"/>
    <cellStyle name="40% - Accent6 12 2 4" xfId="9713"/>
    <cellStyle name="40% - Accent6 12 3" xfId="9714"/>
    <cellStyle name="40% - Accent6 12 3 2" xfId="9715"/>
    <cellStyle name="40% - Accent6 12 3 3" xfId="9716"/>
    <cellStyle name="40% - Accent6 12 4" xfId="9717"/>
    <cellStyle name="40% - Accent6 12 4 2" xfId="9718"/>
    <cellStyle name="40% - Accent6 12 5" xfId="9719"/>
    <cellStyle name="40% - Accent6 12 5 2" xfId="9720"/>
    <cellStyle name="40% - Accent6 12 6" xfId="9721"/>
    <cellStyle name="40% - Accent6 12 7" xfId="9722"/>
    <cellStyle name="40% - Accent6 13" xfId="9723"/>
    <cellStyle name="40% - Accent6 13 2" xfId="9724"/>
    <cellStyle name="40% - Accent6 13 2 2" xfId="9725"/>
    <cellStyle name="40% - Accent6 13 2 3" xfId="9726"/>
    <cellStyle name="40% - Accent6 13 3" xfId="9727"/>
    <cellStyle name="40% - Accent6 13 3 2" xfId="9728"/>
    <cellStyle name="40% - Accent6 13 4" xfId="9729"/>
    <cellStyle name="40% - Accent6 13 4 2" xfId="9730"/>
    <cellStyle name="40% - Accent6 13 5" xfId="9731"/>
    <cellStyle name="40% - Accent6 13 5 2" xfId="9732"/>
    <cellStyle name="40% - Accent6 13 6" xfId="9733"/>
    <cellStyle name="40% - Accent6 13 7" xfId="9734"/>
    <cellStyle name="40% - Accent6 14" xfId="9735"/>
    <cellStyle name="40% - Accent6 15" xfId="9736"/>
    <cellStyle name="40% - Accent6 16" xfId="9737"/>
    <cellStyle name="40% - Accent6 17" xfId="9738"/>
    <cellStyle name="40% - Accent6 2" xfId="9739"/>
    <cellStyle name="40% - Accent6 2 2" xfId="9740"/>
    <cellStyle name="40% - Accent6 2 3" xfId="9741"/>
    <cellStyle name="40% - Accent6 3" xfId="9742"/>
    <cellStyle name="40% - Accent6 3 2" xfId="9743"/>
    <cellStyle name="40% - Accent6 4" xfId="9744"/>
    <cellStyle name="40% - Accent6 4 10" xfId="9745"/>
    <cellStyle name="40% - Accent6 4 10 2" xfId="9746"/>
    <cellStyle name="40% - Accent6 4 11" xfId="9747"/>
    <cellStyle name="40% - Accent6 4 11 2" xfId="9748"/>
    <cellStyle name="40% - Accent6 4 12" xfId="9749"/>
    <cellStyle name="40% - Accent6 4 13" xfId="9750"/>
    <cellStyle name="40% - Accent6 4 2" xfId="9751"/>
    <cellStyle name="40% - Accent6 4 2 10" xfId="9752"/>
    <cellStyle name="40% - Accent6 4 2 11" xfId="9753"/>
    <cellStyle name="40% - Accent6 4 2 2" xfId="9754"/>
    <cellStyle name="40% - Accent6 4 2 2 2" xfId="9755"/>
    <cellStyle name="40% - Accent6 4 2 2 2 2" xfId="9756"/>
    <cellStyle name="40% - Accent6 4 2 2 2 2 2" xfId="9757"/>
    <cellStyle name="40% - Accent6 4 2 2 2 2 3" xfId="9758"/>
    <cellStyle name="40% - Accent6 4 2 2 2 2 4" xfId="9759"/>
    <cellStyle name="40% - Accent6 4 2 2 2 3" xfId="9760"/>
    <cellStyle name="40% - Accent6 4 2 2 2 3 2" xfId="9761"/>
    <cellStyle name="40% - Accent6 4 2 2 2 3 3" xfId="9762"/>
    <cellStyle name="40% - Accent6 4 2 2 2 4" xfId="9763"/>
    <cellStyle name="40% - Accent6 4 2 2 2 4 2" xfId="9764"/>
    <cellStyle name="40% - Accent6 4 2 2 2 5" xfId="9765"/>
    <cellStyle name="40% - Accent6 4 2 2 2 5 2" xfId="9766"/>
    <cellStyle name="40% - Accent6 4 2 2 2 6" xfId="9767"/>
    <cellStyle name="40% - Accent6 4 2 2 2 7" xfId="9768"/>
    <cellStyle name="40% - Accent6 4 2 2 3" xfId="9769"/>
    <cellStyle name="40% - Accent6 4 2 2 3 2" xfId="9770"/>
    <cellStyle name="40% - Accent6 4 2 2 3 2 2" xfId="9771"/>
    <cellStyle name="40% - Accent6 4 2 2 3 2 3" xfId="9772"/>
    <cellStyle name="40% - Accent6 4 2 2 3 2 4" xfId="9773"/>
    <cellStyle name="40% - Accent6 4 2 2 3 3" xfId="9774"/>
    <cellStyle name="40% - Accent6 4 2 2 3 3 2" xfId="9775"/>
    <cellStyle name="40% - Accent6 4 2 2 3 3 3" xfId="9776"/>
    <cellStyle name="40% - Accent6 4 2 2 3 4" xfId="9777"/>
    <cellStyle name="40% - Accent6 4 2 2 3 4 2" xfId="9778"/>
    <cellStyle name="40% - Accent6 4 2 2 3 5" xfId="9779"/>
    <cellStyle name="40% - Accent6 4 2 2 3 5 2" xfId="9780"/>
    <cellStyle name="40% - Accent6 4 2 2 3 6" xfId="9781"/>
    <cellStyle name="40% - Accent6 4 2 2 3 7" xfId="9782"/>
    <cellStyle name="40% - Accent6 4 2 2 4" xfId="9783"/>
    <cellStyle name="40% - Accent6 4 2 2 4 2" xfId="9784"/>
    <cellStyle name="40% - Accent6 4 2 2 4 3" xfId="9785"/>
    <cellStyle name="40% - Accent6 4 2 2 4 4" xfId="9786"/>
    <cellStyle name="40% - Accent6 4 2 2 5" xfId="9787"/>
    <cellStyle name="40% - Accent6 4 2 2 5 2" xfId="9788"/>
    <cellStyle name="40% - Accent6 4 2 2 5 3" xfId="9789"/>
    <cellStyle name="40% - Accent6 4 2 2 6" xfId="9790"/>
    <cellStyle name="40% - Accent6 4 2 2 6 2" xfId="9791"/>
    <cellStyle name="40% - Accent6 4 2 2 7" xfId="9792"/>
    <cellStyle name="40% - Accent6 4 2 2 7 2" xfId="9793"/>
    <cellStyle name="40% - Accent6 4 2 2 8" xfId="9794"/>
    <cellStyle name="40% - Accent6 4 2 2 9" xfId="9795"/>
    <cellStyle name="40% - Accent6 4 2 3" xfId="9796"/>
    <cellStyle name="40% - Accent6 4 2 3 2" xfId="9797"/>
    <cellStyle name="40% - Accent6 4 2 3 2 2" xfId="9798"/>
    <cellStyle name="40% - Accent6 4 2 3 2 2 2" xfId="9799"/>
    <cellStyle name="40% - Accent6 4 2 3 2 2 3" xfId="9800"/>
    <cellStyle name="40% - Accent6 4 2 3 2 2 4" xfId="9801"/>
    <cellStyle name="40% - Accent6 4 2 3 2 3" xfId="9802"/>
    <cellStyle name="40% - Accent6 4 2 3 2 3 2" xfId="9803"/>
    <cellStyle name="40% - Accent6 4 2 3 2 3 3" xfId="9804"/>
    <cellStyle name="40% - Accent6 4 2 3 2 4" xfId="9805"/>
    <cellStyle name="40% - Accent6 4 2 3 2 4 2" xfId="9806"/>
    <cellStyle name="40% - Accent6 4 2 3 2 5" xfId="9807"/>
    <cellStyle name="40% - Accent6 4 2 3 2 5 2" xfId="9808"/>
    <cellStyle name="40% - Accent6 4 2 3 2 6" xfId="9809"/>
    <cellStyle name="40% - Accent6 4 2 3 2 7" xfId="9810"/>
    <cellStyle name="40% - Accent6 4 2 3 3" xfId="9811"/>
    <cellStyle name="40% - Accent6 4 2 3 3 2" xfId="9812"/>
    <cellStyle name="40% - Accent6 4 2 3 3 3" xfId="9813"/>
    <cellStyle name="40% - Accent6 4 2 3 3 4" xfId="9814"/>
    <cellStyle name="40% - Accent6 4 2 3 4" xfId="9815"/>
    <cellStyle name="40% - Accent6 4 2 3 4 2" xfId="9816"/>
    <cellStyle name="40% - Accent6 4 2 3 4 3" xfId="9817"/>
    <cellStyle name="40% - Accent6 4 2 3 5" xfId="9818"/>
    <cellStyle name="40% - Accent6 4 2 3 5 2" xfId="9819"/>
    <cellStyle name="40% - Accent6 4 2 3 6" xfId="9820"/>
    <cellStyle name="40% - Accent6 4 2 3 6 2" xfId="9821"/>
    <cellStyle name="40% - Accent6 4 2 3 7" xfId="9822"/>
    <cellStyle name="40% - Accent6 4 2 3 8" xfId="9823"/>
    <cellStyle name="40% - Accent6 4 2 4" xfId="9824"/>
    <cellStyle name="40% - Accent6 4 2 4 2" xfId="9825"/>
    <cellStyle name="40% - Accent6 4 2 4 2 2" xfId="9826"/>
    <cellStyle name="40% - Accent6 4 2 4 2 3" xfId="9827"/>
    <cellStyle name="40% - Accent6 4 2 4 2 4" xfId="9828"/>
    <cellStyle name="40% - Accent6 4 2 4 3" xfId="9829"/>
    <cellStyle name="40% - Accent6 4 2 4 3 2" xfId="9830"/>
    <cellStyle name="40% - Accent6 4 2 4 3 3" xfId="9831"/>
    <cellStyle name="40% - Accent6 4 2 4 4" xfId="9832"/>
    <cellStyle name="40% - Accent6 4 2 4 4 2" xfId="9833"/>
    <cellStyle name="40% - Accent6 4 2 4 5" xfId="9834"/>
    <cellStyle name="40% - Accent6 4 2 4 5 2" xfId="9835"/>
    <cellStyle name="40% - Accent6 4 2 4 6" xfId="9836"/>
    <cellStyle name="40% - Accent6 4 2 4 7" xfId="9837"/>
    <cellStyle name="40% - Accent6 4 2 5" xfId="9838"/>
    <cellStyle name="40% - Accent6 4 2 5 2" xfId="9839"/>
    <cellStyle name="40% - Accent6 4 2 5 2 2" xfId="9840"/>
    <cellStyle name="40% - Accent6 4 2 5 2 3" xfId="9841"/>
    <cellStyle name="40% - Accent6 4 2 5 2 4" xfId="9842"/>
    <cellStyle name="40% - Accent6 4 2 5 3" xfId="9843"/>
    <cellStyle name="40% - Accent6 4 2 5 3 2" xfId="9844"/>
    <cellStyle name="40% - Accent6 4 2 5 3 3" xfId="9845"/>
    <cellStyle name="40% - Accent6 4 2 5 4" xfId="9846"/>
    <cellStyle name="40% - Accent6 4 2 5 4 2" xfId="9847"/>
    <cellStyle name="40% - Accent6 4 2 5 5" xfId="9848"/>
    <cellStyle name="40% - Accent6 4 2 5 5 2" xfId="9849"/>
    <cellStyle name="40% - Accent6 4 2 5 6" xfId="9850"/>
    <cellStyle name="40% - Accent6 4 2 5 7" xfId="9851"/>
    <cellStyle name="40% - Accent6 4 2 6" xfId="9852"/>
    <cellStyle name="40% - Accent6 4 2 6 2" xfId="9853"/>
    <cellStyle name="40% - Accent6 4 2 6 2 2" xfId="9854"/>
    <cellStyle name="40% - Accent6 4 2 6 3" xfId="9855"/>
    <cellStyle name="40% - Accent6 4 2 6 4" xfId="9856"/>
    <cellStyle name="40% - Accent6 4 2 7" xfId="9857"/>
    <cellStyle name="40% - Accent6 4 2 7 2" xfId="9858"/>
    <cellStyle name="40% - Accent6 4 2 7 3" xfId="9859"/>
    <cellStyle name="40% - Accent6 4 2 8" xfId="9860"/>
    <cellStyle name="40% - Accent6 4 2 8 2" xfId="9861"/>
    <cellStyle name="40% - Accent6 4 2 9" xfId="9862"/>
    <cellStyle name="40% - Accent6 4 2 9 2" xfId="9863"/>
    <cellStyle name="40% - Accent6 4 3" xfId="9864"/>
    <cellStyle name="40% - Accent6 4 3 10" xfId="9865"/>
    <cellStyle name="40% - Accent6 4 3 11" xfId="9866"/>
    <cellStyle name="40% - Accent6 4 3 2" xfId="9867"/>
    <cellStyle name="40% - Accent6 4 3 2 2" xfId="9868"/>
    <cellStyle name="40% - Accent6 4 3 2 2 2" xfId="9869"/>
    <cellStyle name="40% - Accent6 4 3 2 2 2 2" xfId="9870"/>
    <cellStyle name="40% - Accent6 4 3 2 2 2 3" xfId="9871"/>
    <cellStyle name="40% - Accent6 4 3 2 2 2 4" xfId="9872"/>
    <cellStyle name="40% - Accent6 4 3 2 2 3" xfId="9873"/>
    <cellStyle name="40% - Accent6 4 3 2 2 3 2" xfId="9874"/>
    <cellStyle name="40% - Accent6 4 3 2 2 3 3" xfId="9875"/>
    <cellStyle name="40% - Accent6 4 3 2 2 4" xfId="9876"/>
    <cellStyle name="40% - Accent6 4 3 2 2 4 2" xfId="9877"/>
    <cellStyle name="40% - Accent6 4 3 2 2 5" xfId="9878"/>
    <cellStyle name="40% - Accent6 4 3 2 2 5 2" xfId="9879"/>
    <cellStyle name="40% - Accent6 4 3 2 2 6" xfId="9880"/>
    <cellStyle name="40% - Accent6 4 3 2 2 7" xfId="9881"/>
    <cellStyle name="40% - Accent6 4 3 2 3" xfId="9882"/>
    <cellStyle name="40% - Accent6 4 3 2 3 2" xfId="9883"/>
    <cellStyle name="40% - Accent6 4 3 2 3 2 2" xfId="9884"/>
    <cellStyle name="40% - Accent6 4 3 2 3 2 3" xfId="9885"/>
    <cellStyle name="40% - Accent6 4 3 2 3 2 4" xfId="9886"/>
    <cellStyle name="40% - Accent6 4 3 2 3 3" xfId="9887"/>
    <cellStyle name="40% - Accent6 4 3 2 3 3 2" xfId="9888"/>
    <cellStyle name="40% - Accent6 4 3 2 3 3 3" xfId="9889"/>
    <cellStyle name="40% - Accent6 4 3 2 3 4" xfId="9890"/>
    <cellStyle name="40% - Accent6 4 3 2 3 4 2" xfId="9891"/>
    <cellStyle name="40% - Accent6 4 3 2 3 5" xfId="9892"/>
    <cellStyle name="40% - Accent6 4 3 2 3 5 2" xfId="9893"/>
    <cellStyle name="40% - Accent6 4 3 2 3 6" xfId="9894"/>
    <cellStyle name="40% - Accent6 4 3 2 3 7" xfId="9895"/>
    <cellStyle name="40% - Accent6 4 3 2 4" xfId="9896"/>
    <cellStyle name="40% - Accent6 4 3 2 4 2" xfId="9897"/>
    <cellStyle name="40% - Accent6 4 3 2 4 3" xfId="9898"/>
    <cellStyle name="40% - Accent6 4 3 2 4 4" xfId="9899"/>
    <cellStyle name="40% - Accent6 4 3 2 5" xfId="9900"/>
    <cellStyle name="40% - Accent6 4 3 2 5 2" xfId="9901"/>
    <cellStyle name="40% - Accent6 4 3 2 5 3" xfId="9902"/>
    <cellStyle name="40% - Accent6 4 3 2 6" xfId="9903"/>
    <cellStyle name="40% - Accent6 4 3 2 6 2" xfId="9904"/>
    <cellStyle name="40% - Accent6 4 3 2 7" xfId="9905"/>
    <cellStyle name="40% - Accent6 4 3 2 7 2" xfId="9906"/>
    <cellStyle name="40% - Accent6 4 3 2 8" xfId="9907"/>
    <cellStyle name="40% - Accent6 4 3 2 9" xfId="9908"/>
    <cellStyle name="40% - Accent6 4 3 3" xfId="9909"/>
    <cellStyle name="40% - Accent6 4 3 3 2" xfId="9910"/>
    <cellStyle name="40% - Accent6 4 3 3 2 2" xfId="9911"/>
    <cellStyle name="40% - Accent6 4 3 3 2 2 2" xfId="9912"/>
    <cellStyle name="40% - Accent6 4 3 3 2 2 3" xfId="9913"/>
    <cellStyle name="40% - Accent6 4 3 3 2 2 4" xfId="9914"/>
    <cellStyle name="40% - Accent6 4 3 3 2 3" xfId="9915"/>
    <cellStyle name="40% - Accent6 4 3 3 2 3 2" xfId="9916"/>
    <cellStyle name="40% - Accent6 4 3 3 2 3 3" xfId="9917"/>
    <cellStyle name="40% - Accent6 4 3 3 2 4" xfId="9918"/>
    <cellStyle name="40% - Accent6 4 3 3 2 4 2" xfId="9919"/>
    <cellStyle name="40% - Accent6 4 3 3 2 5" xfId="9920"/>
    <cellStyle name="40% - Accent6 4 3 3 2 5 2" xfId="9921"/>
    <cellStyle name="40% - Accent6 4 3 3 2 6" xfId="9922"/>
    <cellStyle name="40% - Accent6 4 3 3 2 7" xfId="9923"/>
    <cellStyle name="40% - Accent6 4 3 3 3" xfId="9924"/>
    <cellStyle name="40% - Accent6 4 3 3 3 2" xfId="9925"/>
    <cellStyle name="40% - Accent6 4 3 3 3 3" xfId="9926"/>
    <cellStyle name="40% - Accent6 4 3 3 3 4" xfId="9927"/>
    <cellStyle name="40% - Accent6 4 3 3 4" xfId="9928"/>
    <cellStyle name="40% - Accent6 4 3 3 4 2" xfId="9929"/>
    <cellStyle name="40% - Accent6 4 3 3 4 3" xfId="9930"/>
    <cellStyle name="40% - Accent6 4 3 3 5" xfId="9931"/>
    <cellStyle name="40% - Accent6 4 3 3 5 2" xfId="9932"/>
    <cellStyle name="40% - Accent6 4 3 3 6" xfId="9933"/>
    <cellStyle name="40% - Accent6 4 3 3 6 2" xfId="9934"/>
    <cellStyle name="40% - Accent6 4 3 3 7" xfId="9935"/>
    <cellStyle name="40% - Accent6 4 3 3 8" xfId="9936"/>
    <cellStyle name="40% - Accent6 4 3 4" xfId="9937"/>
    <cellStyle name="40% - Accent6 4 3 4 2" xfId="9938"/>
    <cellStyle name="40% - Accent6 4 3 4 2 2" xfId="9939"/>
    <cellStyle name="40% - Accent6 4 3 4 2 3" xfId="9940"/>
    <cellStyle name="40% - Accent6 4 3 4 2 4" xfId="9941"/>
    <cellStyle name="40% - Accent6 4 3 4 3" xfId="9942"/>
    <cellStyle name="40% - Accent6 4 3 4 3 2" xfId="9943"/>
    <cellStyle name="40% - Accent6 4 3 4 3 3" xfId="9944"/>
    <cellStyle name="40% - Accent6 4 3 4 4" xfId="9945"/>
    <cellStyle name="40% - Accent6 4 3 4 4 2" xfId="9946"/>
    <cellStyle name="40% - Accent6 4 3 4 5" xfId="9947"/>
    <cellStyle name="40% - Accent6 4 3 4 5 2" xfId="9948"/>
    <cellStyle name="40% - Accent6 4 3 4 6" xfId="9949"/>
    <cellStyle name="40% - Accent6 4 3 4 7" xfId="9950"/>
    <cellStyle name="40% - Accent6 4 3 5" xfId="9951"/>
    <cellStyle name="40% - Accent6 4 3 5 2" xfId="9952"/>
    <cellStyle name="40% - Accent6 4 3 5 2 2" xfId="9953"/>
    <cellStyle name="40% - Accent6 4 3 5 2 3" xfId="9954"/>
    <cellStyle name="40% - Accent6 4 3 5 2 4" xfId="9955"/>
    <cellStyle name="40% - Accent6 4 3 5 3" xfId="9956"/>
    <cellStyle name="40% - Accent6 4 3 5 3 2" xfId="9957"/>
    <cellStyle name="40% - Accent6 4 3 5 3 3" xfId="9958"/>
    <cellStyle name="40% - Accent6 4 3 5 4" xfId="9959"/>
    <cellStyle name="40% - Accent6 4 3 5 4 2" xfId="9960"/>
    <cellStyle name="40% - Accent6 4 3 5 5" xfId="9961"/>
    <cellStyle name="40% - Accent6 4 3 5 5 2" xfId="9962"/>
    <cellStyle name="40% - Accent6 4 3 5 6" xfId="9963"/>
    <cellStyle name="40% - Accent6 4 3 5 7" xfId="9964"/>
    <cellStyle name="40% - Accent6 4 3 6" xfId="9965"/>
    <cellStyle name="40% - Accent6 4 3 6 2" xfId="9966"/>
    <cellStyle name="40% - Accent6 4 3 6 2 2" xfId="9967"/>
    <cellStyle name="40% - Accent6 4 3 6 3" xfId="9968"/>
    <cellStyle name="40% - Accent6 4 3 6 4" xfId="9969"/>
    <cellStyle name="40% - Accent6 4 3 7" xfId="9970"/>
    <cellStyle name="40% - Accent6 4 3 7 2" xfId="9971"/>
    <cellStyle name="40% - Accent6 4 3 7 3" xfId="9972"/>
    <cellStyle name="40% - Accent6 4 3 8" xfId="9973"/>
    <cellStyle name="40% - Accent6 4 3 8 2" xfId="9974"/>
    <cellStyle name="40% - Accent6 4 3 9" xfId="9975"/>
    <cellStyle name="40% - Accent6 4 3 9 2" xfId="9976"/>
    <cellStyle name="40% - Accent6 4 4" xfId="9977"/>
    <cellStyle name="40% - Accent6 4 4 10" xfId="9978"/>
    <cellStyle name="40% - Accent6 4 4 2" xfId="9979"/>
    <cellStyle name="40% - Accent6 4 4 2 2" xfId="9980"/>
    <cellStyle name="40% - Accent6 4 4 2 2 2" xfId="9981"/>
    <cellStyle name="40% - Accent6 4 4 2 2 3" xfId="9982"/>
    <cellStyle name="40% - Accent6 4 4 2 2 4" xfId="9983"/>
    <cellStyle name="40% - Accent6 4 4 2 3" xfId="9984"/>
    <cellStyle name="40% - Accent6 4 4 2 3 2" xfId="9985"/>
    <cellStyle name="40% - Accent6 4 4 2 3 3" xfId="9986"/>
    <cellStyle name="40% - Accent6 4 4 2 4" xfId="9987"/>
    <cellStyle name="40% - Accent6 4 4 2 4 2" xfId="9988"/>
    <cellStyle name="40% - Accent6 4 4 2 5" xfId="9989"/>
    <cellStyle name="40% - Accent6 4 4 2 5 2" xfId="9990"/>
    <cellStyle name="40% - Accent6 4 4 2 6" xfId="9991"/>
    <cellStyle name="40% - Accent6 4 4 2 7" xfId="9992"/>
    <cellStyle name="40% - Accent6 4 4 3" xfId="9993"/>
    <cellStyle name="40% - Accent6 4 4 3 2" xfId="9994"/>
    <cellStyle name="40% - Accent6 4 4 3 2 2" xfId="9995"/>
    <cellStyle name="40% - Accent6 4 4 3 2 3" xfId="9996"/>
    <cellStyle name="40% - Accent6 4 4 3 2 4" xfId="9997"/>
    <cellStyle name="40% - Accent6 4 4 3 3" xfId="9998"/>
    <cellStyle name="40% - Accent6 4 4 3 3 2" xfId="9999"/>
    <cellStyle name="40% - Accent6 4 4 3 3 3" xfId="10000"/>
    <cellStyle name="40% - Accent6 4 4 3 4" xfId="10001"/>
    <cellStyle name="40% - Accent6 4 4 3 4 2" xfId="10002"/>
    <cellStyle name="40% - Accent6 4 4 3 5" xfId="10003"/>
    <cellStyle name="40% - Accent6 4 4 3 5 2" xfId="10004"/>
    <cellStyle name="40% - Accent6 4 4 3 6" xfId="10005"/>
    <cellStyle name="40% - Accent6 4 4 3 7" xfId="10006"/>
    <cellStyle name="40% - Accent6 4 4 4" xfId="10007"/>
    <cellStyle name="40% - Accent6 4 4 4 2" xfId="10008"/>
    <cellStyle name="40% - Accent6 4 4 4 2 2" xfId="10009"/>
    <cellStyle name="40% - Accent6 4 4 4 2 3" xfId="10010"/>
    <cellStyle name="40% - Accent6 4 4 4 2 4" xfId="10011"/>
    <cellStyle name="40% - Accent6 4 4 4 3" xfId="10012"/>
    <cellStyle name="40% - Accent6 4 4 4 3 2" xfId="10013"/>
    <cellStyle name="40% - Accent6 4 4 4 3 3" xfId="10014"/>
    <cellStyle name="40% - Accent6 4 4 4 4" xfId="10015"/>
    <cellStyle name="40% - Accent6 4 4 4 4 2" xfId="10016"/>
    <cellStyle name="40% - Accent6 4 4 4 5" xfId="10017"/>
    <cellStyle name="40% - Accent6 4 4 4 5 2" xfId="10018"/>
    <cellStyle name="40% - Accent6 4 4 4 6" xfId="10019"/>
    <cellStyle name="40% - Accent6 4 4 4 7" xfId="10020"/>
    <cellStyle name="40% - Accent6 4 4 5" xfId="10021"/>
    <cellStyle name="40% - Accent6 4 4 5 2" xfId="10022"/>
    <cellStyle name="40% - Accent6 4 4 5 3" xfId="10023"/>
    <cellStyle name="40% - Accent6 4 4 5 4" xfId="10024"/>
    <cellStyle name="40% - Accent6 4 4 6" xfId="10025"/>
    <cellStyle name="40% - Accent6 4 4 6 2" xfId="10026"/>
    <cellStyle name="40% - Accent6 4 4 6 3" xfId="10027"/>
    <cellStyle name="40% - Accent6 4 4 7" xfId="10028"/>
    <cellStyle name="40% - Accent6 4 4 7 2" xfId="10029"/>
    <cellStyle name="40% - Accent6 4 4 8" xfId="10030"/>
    <cellStyle name="40% - Accent6 4 4 8 2" xfId="10031"/>
    <cellStyle name="40% - Accent6 4 4 9" xfId="10032"/>
    <cellStyle name="40% - Accent6 4 5" xfId="10033"/>
    <cellStyle name="40% - Accent6 4 5 2" xfId="10034"/>
    <cellStyle name="40% - Accent6 4 5 2 2" xfId="10035"/>
    <cellStyle name="40% - Accent6 4 5 2 3" xfId="10036"/>
    <cellStyle name="40% - Accent6 4 5 2 4" xfId="10037"/>
    <cellStyle name="40% - Accent6 4 5 3" xfId="10038"/>
    <cellStyle name="40% - Accent6 4 5 3 2" xfId="10039"/>
    <cellStyle name="40% - Accent6 4 5 3 3" xfId="10040"/>
    <cellStyle name="40% - Accent6 4 5 4" xfId="10041"/>
    <cellStyle name="40% - Accent6 4 5 4 2" xfId="10042"/>
    <cellStyle name="40% - Accent6 4 5 5" xfId="10043"/>
    <cellStyle name="40% - Accent6 4 5 5 2" xfId="10044"/>
    <cellStyle name="40% - Accent6 4 5 6" xfId="10045"/>
    <cellStyle name="40% - Accent6 4 5 7" xfId="10046"/>
    <cellStyle name="40% - Accent6 4 6" xfId="10047"/>
    <cellStyle name="40% - Accent6 4 6 2" xfId="10048"/>
    <cellStyle name="40% - Accent6 4 6 2 2" xfId="10049"/>
    <cellStyle name="40% - Accent6 4 6 2 3" xfId="10050"/>
    <cellStyle name="40% - Accent6 4 6 2 4" xfId="10051"/>
    <cellStyle name="40% - Accent6 4 6 3" xfId="10052"/>
    <cellStyle name="40% - Accent6 4 6 3 2" xfId="10053"/>
    <cellStyle name="40% - Accent6 4 6 3 3" xfId="10054"/>
    <cellStyle name="40% - Accent6 4 6 4" xfId="10055"/>
    <cellStyle name="40% - Accent6 4 6 4 2" xfId="10056"/>
    <cellStyle name="40% - Accent6 4 6 5" xfId="10057"/>
    <cellStyle name="40% - Accent6 4 6 5 2" xfId="10058"/>
    <cellStyle name="40% - Accent6 4 6 6" xfId="10059"/>
    <cellStyle name="40% - Accent6 4 6 7" xfId="10060"/>
    <cellStyle name="40% - Accent6 4 7" xfId="10061"/>
    <cellStyle name="40% - Accent6 4 7 2" xfId="10062"/>
    <cellStyle name="40% - Accent6 4 7 2 2" xfId="10063"/>
    <cellStyle name="40% - Accent6 4 7 2 3" xfId="10064"/>
    <cellStyle name="40% - Accent6 4 7 2 4" xfId="10065"/>
    <cellStyle name="40% - Accent6 4 7 3" xfId="10066"/>
    <cellStyle name="40% - Accent6 4 7 3 2" xfId="10067"/>
    <cellStyle name="40% - Accent6 4 7 3 3" xfId="10068"/>
    <cellStyle name="40% - Accent6 4 7 4" xfId="10069"/>
    <cellStyle name="40% - Accent6 4 7 4 2" xfId="10070"/>
    <cellStyle name="40% - Accent6 4 7 5" xfId="10071"/>
    <cellStyle name="40% - Accent6 4 7 5 2" xfId="10072"/>
    <cellStyle name="40% - Accent6 4 7 6" xfId="10073"/>
    <cellStyle name="40% - Accent6 4 7 7" xfId="10074"/>
    <cellStyle name="40% - Accent6 4 8" xfId="10075"/>
    <cellStyle name="40% - Accent6 4 8 2" xfId="10076"/>
    <cellStyle name="40% - Accent6 4 8 2 2" xfId="10077"/>
    <cellStyle name="40% - Accent6 4 8 3" xfId="10078"/>
    <cellStyle name="40% - Accent6 4 8 4" xfId="10079"/>
    <cellStyle name="40% - Accent6 4 9" xfId="10080"/>
    <cellStyle name="40% - Accent6 4 9 2" xfId="10081"/>
    <cellStyle name="40% - Accent6 4 9 3" xfId="10082"/>
    <cellStyle name="40% - Accent6 5" xfId="10083"/>
    <cellStyle name="40% - Accent6 6" xfId="10084"/>
    <cellStyle name="40% - Accent6 6 10" xfId="10085"/>
    <cellStyle name="40% - Accent6 6 10 2" xfId="10086"/>
    <cellStyle name="40% - Accent6 6 11" xfId="10087"/>
    <cellStyle name="40% - Accent6 6 12" xfId="10088"/>
    <cellStyle name="40% - Accent6 6 2" xfId="10089"/>
    <cellStyle name="40% - Accent6 6 2 10" xfId="10090"/>
    <cellStyle name="40% - Accent6 6 2 2" xfId="10091"/>
    <cellStyle name="40% - Accent6 6 2 2 2" xfId="10092"/>
    <cellStyle name="40% - Accent6 6 2 2 2 2" xfId="10093"/>
    <cellStyle name="40% - Accent6 6 2 2 2 2 2" xfId="10094"/>
    <cellStyle name="40% - Accent6 6 2 2 2 2 3" xfId="10095"/>
    <cellStyle name="40% - Accent6 6 2 2 2 2 4" xfId="10096"/>
    <cellStyle name="40% - Accent6 6 2 2 2 3" xfId="10097"/>
    <cellStyle name="40% - Accent6 6 2 2 2 3 2" xfId="10098"/>
    <cellStyle name="40% - Accent6 6 2 2 2 3 3" xfId="10099"/>
    <cellStyle name="40% - Accent6 6 2 2 2 4" xfId="10100"/>
    <cellStyle name="40% - Accent6 6 2 2 2 4 2" xfId="10101"/>
    <cellStyle name="40% - Accent6 6 2 2 2 5" xfId="10102"/>
    <cellStyle name="40% - Accent6 6 2 2 2 5 2" xfId="10103"/>
    <cellStyle name="40% - Accent6 6 2 2 2 6" xfId="10104"/>
    <cellStyle name="40% - Accent6 6 2 2 2 7" xfId="10105"/>
    <cellStyle name="40% - Accent6 6 2 2 3" xfId="10106"/>
    <cellStyle name="40% - Accent6 6 2 2 3 2" xfId="10107"/>
    <cellStyle name="40% - Accent6 6 2 2 3 3" xfId="10108"/>
    <cellStyle name="40% - Accent6 6 2 2 3 4" xfId="10109"/>
    <cellStyle name="40% - Accent6 6 2 2 4" xfId="10110"/>
    <cellStyle name="40% - Accent6 6 2 2 4 2" xfId="10111"/>
    <cellStyle name="40% - Accent6 6 2 2 4 3" xfId="10112"/>
    <cellStyle name="40% - Accent6 6 2 2 5" xfId="10113"/>
    <cellStyle name="40% - Accent6 6 2 2 5 2" xfId="10114"/>
    <cellStyle name="40% - Accent6 6 2 2 6" xfId="10115"/>
    <cellStyle name="40% - Accent6 6 2 2 6 2" xfId="10116"/>
    <cellStyle name="40% - Accent6 6 2 2 7" xfId="10117"/>
    <cellStyle name="40% - Accent6 6 2 2 8" xfId="10118"/>
    <cellStyle name="40% - Accent6 6 2 3" xfId="10119"/>
    <cellStyle name="40% - Accent6 6 2 3 2" xfId="10120"/>
    <cellStyle name="40% - Accent6 6 2 3 2 2" xfId="10121"/>
    <cellStyle name="40% - Accent6 6 2 3 2 3" xfId="10122"/>
    <cellStyle name="40% - Accent6 6 2 3 2 4" xfId="10123"/>
    <cellStyle name="40% - Accent6 6 2 3 3" xfId="10124"/>
    <cellStyle name="40% - Accent6 6 2 3 3 2" xfId="10125"/>
    <cellStyle name="40% - Accent6 6 2 3 3 3" xfId="10126"/>
    <cellStyle name="40% - Accent6 6 2 3 4" xfId="10127"/>
    <cellStyle name="40% - Accent6 6 2 3 4 2" xfId="10128"/>
    <cellStyle name="40% - Accent6 6 2 3 5" xfId="10129"/>
    <cellStyle name="40% - Accent6 6 2 3 5 2" xfId="10130"/>
    <cellStyle name="40% - Accent6 6 2 3 6" xfId="10131"/>
    <cellStyle name="40% - Accent6 6 2 3 7" xfId="10132"/>
    <cellStyle name="40% - Accent6 6 2 4" xfId="10133"/>
    <cellStyle name="40% - Accent6 6 2 4 2" xfId="10134"/>
    <cellStyle name="40% - Accent6 6 2 4 2 2" xfId="10135"/>
    <cellStyle name="40% - Accent6 6 2 4 2 3" xfId="10136"/>
    <cellStyle name="40% - Accent6 6 2 4 2 4" xfId="10137"/>
    <cellStyle name="40% - Accent6 6 2 4 3" xfId="10138"/>
    <cellStyle name="40% - Accent6 6 2 4 3 2" xfId="10139"/>
    <cellStyle name="40% - Accent6 6 2 4 3 3" xfId="10140"/>
    <cellStyle name="40% - Accent6 6 2 4 4" xfId="10141"/>
    <cellStyle name="40% - Accent6 6 2 4 4 2" xfId="10142"/>
    <cellStyle name="40% - Accent6 6 2 4 5" xfId="10143"/>
    <cellStyle name="40% - Accent6 6 2 4 5 2" xfId="10144"/>
    <cellStyle name="40% - Accent6 6 2 4 6" xfId="10145"/>
    <cellStyle name="40% - Accent6 6 2 4 7" xfId="10146"/>
    <cellStyle name="40% - Accent6 6 2 5" xfId="10147"/>
    <cellStyle name="40% - Accent6 6 2 5 2" xfId="10148"/>
    <cellStyle name="40% - Accent6 6 2 5 2 2" xfId="10149"/>
    <cellStyle name="40% - Accent6 6 2 5 3" xfId="10150"/>
    <cellStyle name="40% - Accent6 6 2 5 4" xfId="10151"/>
    <cellStyle name="40% - Accent6 6 2 6" xfId="10152"/>
    <cellStyle name="40% - Accent6 6 2 6 2" xfId="10153"/>
    <cellStyle name="40% - Accent6 6 2 6 3" xfId="10154"/>
    <cellStyle name="40% - Accent6 6 2 7" xfId="10155"/>
    <cellStyle name="40% - Accent6 6 2 7 2" xfId="10156"/>
    <cellStyle name="40% - Accent6 6 2 8" xfId="10157"/>
    <cellStyle name="40% - Accent6 6 2 8 2" xfId="10158"/>
    <cellStyle name="40% - Accent6 6 2 9" xfId="10159"/>
    <cellStyle name="40% - Accent6 6 3" xfId="10160"/>
    <cellStyle name="40% - Accent6 6 3 2" xfId="10161"/>
    <cellStyle name="40% - Accent6 6 3 2 2" xfId="10162"/>
    <cellStyle name="40% - Accent6 6 3 2 2 2" xfId="10163"/>
    <cellStyle name="40% - Accent6 6 3 2 2 3" xfId="10164"/>
    <cellStyle name="40% - Accent6 6 3 2 2 4" xfId="10165"/>
    <cellStyle name="40% - Accent6 6 3 2 3" xfId="10166"/>
    <cellStyle name="40% - Accent6 6 3 2 3 2" xfId="10167"/>
    <cellStyle name="40% - Accent6 6 3 2 3 3" xfId="10168"/>
    <cellStyle name="40% - Accent6 6 3 2 4" xfId="10169"/>
    <cellStyle name="40% - Accent6 6 3 2 4 2" xfId="10170"/>
    <cellStyle name="40% - Accent6 6 3 2 5" xfId="10171"/>
    <cellStyle name="40% - Accent6 6 3 2 5 2" xfId="10172"/>
    <cellStyle name="40% - Accent6 6 3 2 6" xfId="10173"/>
    <cellStyle name="40% - Accent6 6 3 2 7" xfId="10174"/>
    <cellStyle name="40% - Accent6 6 3 3" xfId="10175"/>
    <cellStyle name="40% - Accent6 6 3 3 2" xfId="10176"/>
    <cellStyle name="40% - Accent6 6 3 3 2 2" xfId="10177"/>
    <cellStyle name="40% - Accent6 6 3 3 2 3" xfId="10178"/>
    <cellStyle name="40% - Accent6 6 3 3 2 4" xfId="10179"/>
    <cellStyle name="40% - Accent6 6 3 3 3" xfId="10180"/>
    <cellStyle name="40% - Accent6 6 3 3 3 2" xfId="10181"/>
    <cellStyle name="40% - Accent6 6 3 3 3 3" xfId="10182"/>
    <cellStyle name="40% - Accent6 6 3 3 4" xfId="10183"/>
    <cellStyle name="40% - Accent6 6 3 3 4 2" xfId="10184"/>
    <cellStyle name="40% - Accent6 6 3 3 5" xfId="10185"/>
    <cellStyle name="40% - Accent6 6 3 3 5 2" xfId="10186"/>
    <cellStyle name="40% - Accent6 6 3 3 6" xfId="10187"/>
    <cellStyle name="40% - Accent6 6 3 3 7" xfId="10188"/>
    <cellStyle name="40% - Accent6 6 3 4" xfId="10189"/>
    <cellStyle name="40% - Accent6 6 3 4 2" xfId="10190"/>
    <cellStyle name="40% - Accent6 6 3 4 3" xfId="10191"/>
    <cellStyle name="40% - Accent6 6 3 4 4" xfId="10192"/>
    <cellStyle name="40% - Accent6 6 3 5" xfId="10193"/>
    <cellStyle name="40% - Accent6 6 3 5 2" xfId="10194"/>
    <cellStyle name="40% - Accent6 6 3 5 3" xfId="10195"/>
    <cellStyle name="40% - Accent6 6 3 6" xfId="10196"/>
    <cellStyle name="40% - Accent6 6 3 6 2" xfId="10197"/>
    <cellStyle name="40% - Accent6 6 3 7" xfId="10198"/>
    <cellStyle name="40% - Accent6 6 3 7 2" xfId="10199"/>
    <cellStyle name="40% - Accent6 6 3 8" xfId="10200"/>
    <cellStyle name="40% - Accent6 6 3 9" xfId="10201"/>
    <cellStyle name="40% - Accent6 6 4" xfId="10202"/>
    <cellStyle name="40% - Accent6 6 4 2" xfId="10203"/>
    <cellStyle name="40% - Accent6 6 4 2 2" xfId="10204"/>
    <cellStyle name="40% - Accent6 6 4 2 3" xfId="10205"/>
    <cellStyle name="40% - Accent6 6 4 2 4" xfId="10206"/>
    <cellStyle name="40% - Accent6 6 4 3" xfId="10207"/>
    <cellStyle name="40% - Accent6 6 4 3 2" xfId="10208"/>
    <cellStyle name="40% - Accent6 6 4 3 3" xfId="10209"/>
    <cellStyle name="40% - Accent6 6 4 4" xfId="10210"/>
    <cellStyle name="40% - Accent6 6 4 4 2" xfId="10211"/>
    <cellStyle name="40% - Accent6 6 4 5" xfId="10212"/>
    <cellStyle name="40% - Accent6 6 4 5 2" xfId="10213"/>
    <cellStyle name="40% - Accent6 6 4 6" xfId="10214"/>
    <cellStyle name="40% - Accent6 6 4 7" xfId="10215"/>
    <cellStyle name="40% - Accent6 6 5" xfId="10216"/>
    <cellStyle name="40% - Accent6 6 5 2" xfId="10217"/>
    <cellStyle name="40% - Accent6 6 5 2 2" xfId="10218"/>
    <cellStyle name="40% - Accent6 6 5 2 3" xfId="10219"/>
    <cellStyle name="40% - Accent6 6 5 2 4" xfId="10220"/>
    <cellStyle name="40% - Accent6 6 5 3" xfId="10221"/>
    <cellStyle name="40% - Accent6 6 5 3 2" xfId="10222"/>
    <cellStyle name="40% - Accent6 6 5 3 3" xfId="10223"/>
    <cellStyle name="40% - Accent6 6 5 4" xfId="10224"/>
    <cellStyle name="40% - Accent6 6 5 4 2" xfId="10225"/>
    <cellStyle name="40% - Accent6 6 5 5" xfId="10226"/>
    <cellStyle name="40% - Accent6 6 5 5 2" xfId="10227"/>
    <cellStyle name="40% - Accent6 6 5 6" xfId="10228"/>
    <cellStyle name="40% - Accent6 6 5 7" xfId="10229"/>
    <cellStyle name="40% - Accent6 6 6" xfId="10230"/>
    <cellStyle name="40% - Accent6 6 6 2" xfId="10231"/>
    <cellStyle name="40% - Accent6 6 6 2 2" xfId="10232"/>
    <cellStyle name="40% - Accent6 6 6 2 3" xfId="10233"/>
    <cellStyle name="40% - Accent6 6 6 2 4" xfId="10234"/>
    <cellStyle name="40% - Accent6 6 6 3" xfId="10235"/>
    <cellStyle name="40% - Accent6 6 6 3 2" xfId="10236"/>
    <cellStyle name="40% - Accent6 6 6 3 3" xfId="10237"/>
    <cellStyle name="40% - Accent6 6 6 4" xfId="10238"/>
    <cellStyle name="40% - Accent6 6 6 4 2" xfId="10239"/>
    <cellStyle name="40% - Accent6 6 6 5" xfId="10240"/>
    <cellStyle name="40% - Accent6 6 6 5 2" xfId="10241"/>
    <cellStyle name="40% - Accent6 6 6 6" xfId="10242"/>
    <cellStyle name="40% - Accent6 6 6 7" xfId="10243"/>
    <cellStyle name="40% - Accent6 6 7" xfId="10244"/>
    <cellStyle name="40% - Accent6 6 7 2" xfId="10245"/>
    <cellStyle name="40% - Accent6 6 7 2 2" xfId="10246"/>
    <cellStyle name="40% - Accent6 6 7 3" xfId="10247"/>
    <cellStyle name="40% - Accent6 6 7 4" xfId="10248"/>
    <cellStyle name="40% - Accent6 6 8" xfId="10249"/>
    <cellStyle name="40% - Accent6 6 8 2" xfId="10250"/>
    <cellStyle name="40% - Accent6 6 8 3" xfId="10251"/>
    <cellStyle name="40% - Accent6 6 9" xfId="10252"/>
    <cellStyle name="40% - Accent6 6 9 2" xfId="10253"/>
    <cellStyle name="40% - Accent6 7" xfId="10254"/>
    <cellStyle name="40% - Accent6 7 10" xfId="10255"/>
    <cellStyle name="40% - Accent6 7 11" xfId="10256"/>
    <cellStyle name="40% - Accent6 7 2" xfId="10257"/>
    <cellStyle name="40% - Accent6 7 2 2" xfId="10258"/>
    <cellStyle name="40% - Accent6 7 2 2 2" xfId="10259"/>
    <cellStyle name="40% - Accent6 7 2 2 2 2" xfId="10260"/>
    <cellStyle name="40% - Accent6 7 2 2 2 3" xfId="10261"/>
    <cellStyle name="40% - Accent6 7 2 2 2 4" xfId="10262"/>
    <cellStyle name="40% - Accent6 7 2 2 3" xfId="10263"/>
    <cellStyle name="40% - Accent6 7 2 2 3 2" xfId="10264"/>
    <cellStyle name="40% - Accent6 7 2 2 3 3" xfId="10265"/>
    <cellStyle name="40% - Accent6 7 2 2 4" xfId="10266"/>
    <cellStyle name="40% - Accent6 7 2 2 4 2" xfId="10267"/>
    <cellStyle name="40% - Accent6 7 2 2 5" xfId="10268"/>
    <cellStyle name="40% - Accent6 7 2 2 5 2" xfId="10269"/>
    <cellStyle name="40% - Accent6 7 2 2 6" xfId="10270"/>
    <cellStyle name="40% - Accent6 7 2 2 7" xfId="10271"/>
    <cellStyle name="40% - Accent6 7 2 3" xfId="10272"/>
    <cellStyle name="40% - Accent6 7 2 3 2" xfId="10273"/>
    <cellStyle name="40% - Accent6 7 2 3 2 2" xfId="10274"/>
    <cellStyle name="40% - Accent6 7 2 3 2 3" xfId="10275"/>
    <cellStyle name="40% - Accent6 7 2 3 2 4" xfId="10276"/>
    <cellStyle name="40% - Accent6 7 2 3 3" xfId="10277"/>
    <cellStyle name="40% - Accent6 7 2 3 3 2" xfId="10278"/>
    <cellStyle name="40% - Accent6 7 2 3 3 3" xfId="10279"/>
    <cellStyle name="40% - Accent6 7 2 3 4" xfId="10280"/>
    <cellStyle name="40% - Accent6 7 2 3 4 2" xfId="10281"/>
    <cellStyle name="40% - Accent6 7 2 3 5" xfId="10282"/>
    <cellStyle name="40% - Accent6 7 2 3 5 2" xfId="10283"/>
    <cellStyle name="40% - Accent6 7 2 3 6" xfId="10284"/>
    <cellStyle name="40% - Accent6 7 2 3 7" xfId="10285"/>
    <cellStyle name="40% - Accent6 7 2 4" xfId="10286"/>
    <cellStyle name="40% - Accent6 7 2 4 2" xfId="10287"/>
    <cellStyle name="40% - Accent6 7 2 4 3" xfId="10288"/>
    <cellStyle name="40% - Accent6 7 2 4 4" xfId="10289"/>
    <cellStyle name="40% - Accent6 7 2 5" xfId="10290"/>
    <cellStyle name="40% - Accent6 7 2 5 2" xfId="10291"/>
    <cellStyle name="40% - Accent6 7 2 5 3" xfId="10292"/>
    <cellStyle name="40% - Accent6 7 2 6" xfId="10293"/>
    <cellStyle name="40% - Accent6 7 2 6 2" xfId="10294"/>
    <cellStyle name="40% - Accent6 7 2 7" xfId="10295"/>
    <cellStyle name="40% - Accent6 7 2 7 2" xfId="10296"/>
    <cellStyle name="40% - Accent6 7 2 8" xfId="10297"/>
    <cellStyle name="40% - Accent6 7 2 9" xfId="10298"/>
    <cellStyle name="40% - Accent6 7 3" xfId="10299"/>
    <cellStyle name="40% - Accent6 7 3 2" xfId="10300"/>
    <cellStyle name="40% - Accent6 7 3 2 2" xfId="10301"/>
    <cellStyle name="40% - Accent6 7 3 2 2 2" xfId="10302"/>
    <cellStyle name="40% - Accent6 7 3 2 2 3" xfId="10303"/>
    <cellStyle name="40% - Accent6 7 3 2 2 4" xfId="10304"/>
    <cellStyle name="40% - Accent6 7 3 2 3" xfId="10305"/>
    <cellStyle name="40% - Accent6 7 3 2 3 2" xfId="10306"/>
    <cellStyle name="40% - Accent6 7 3 2 3 3" xfId="10307"/>
    <cellStyle name="40% - Accent6 7 3 2 4" xfId="10308"/>
    <cellStyle name="40% - Accent6 7 3 2 4 2" xfId="10309"/>
    <cellStyle name="40% - Accent6 7 3 2 5" xfId="10310"/>
    <cellStyle name="40% - Accent6 7 3 2 5 2" xfId="10311"/>
    <cellStyle name="40% - Accent6 7 3 2 6" xfId="10312"/>
    <cellStyle name="40% - Accent6 7 3 2 7" xfId="10313"/>
    <cellStyle name="40% - Accent6 7 3 3" xfId="10314"/>
    <cellStyle name="40% - Accent6 7 3 3 2" xfId="10315"/>
    <cellStyle name="40% - Accent6 7 3 3 3" xfId="10316"/>
    <cellStyle name="40% - Accent6 7 3 3 4" xfId="10317"/>
    <cellStyle name="40% - Accent6 7 3 4" xfId="10318"/>
    <cellStyle name="40% - Accent6 7 3 4 2" xfId="10319"/>
    <cellStyle name="40% - Accent6 7 3 4 3" xfId="10320"/>
    <cellStyle name="40% - Accent6 7 3 5" xfId="10321"/>
    <cellStyle name="40% - Accent6 7 3 5 2" xfId="10322"/>
    <cellStyle name="40% - Accent6 7 3 6" xfId="10323"/>
    <cellStyle name="40% - Accent6 7 3 6 2" xfId="10324"/>
    <cellStyle name="40% - Accent6 7 3 7" xfId="10325"/>
    <cellStyle name="40% - Accent6 7 3 8" xfId="10326"/>
    <cellStyle name="40% - Accent6 7 4" xfId="10327"/>
    <cellStyle name="40% - Accent6 7 4 2" xfId="10328"/>
    <cellStyle name="40% - Accent6 7 4 2 2" xfId="10329"/>
    <cellStyle name="40% - Accent6 7 4 2 3" xfId="10330"/>
    <cellStyle name="40% - Accent6 7 4 2 4" xfId="10331"/>
    <cellStyle name="40% - Accent6 7 4 3" xfId="10332"/>
    <cellStyle name="40% - Accent6 7 4 3 2" xfId="10333"/>
    <cellStyle name="40% - Accent6 7 4 3 3" xfId="10334"/>
    <cellStyle name="40% - Accent6 7 4 4" xfId="10335"/>
    <cellStyle name="40% - Accent6 7 4 4 2" xfId="10336"/>
    <cellStyle name="40% - Accent6 7 4 5" xfId="10337"/>
    <cellStyle name="40% - Accent6 7 4 5 2" xfId="10338"/>
    <cellStyle name="40% - Accent6 7 4 6" xfId="10339"/>
    <cellStyle name="40% - Accent6 7 4 7" xfId="10340"/>
    <cellStyle name="40% - Accent6 7 5" xfId="10341"/>
    <cellStyle name="40% - Accent6 7 5 2" xfId="10342"/>
    <cellStyle name="40% - Accent6 7 5 2 2" xfId="10343"/>
    <cellStyle name="40% - Accent6 7 5 2 3" xfId="10344"/>
    <cellStyle name="40% - Accent6 7 5 2 4" xfId="10345"/>
    <cellStyle name="40% - Accent6 7 5 3" xfId="10346"/>
    <cellStyle name="40% - Accent6 7 5 3 2" xfId="10347"/>
    <cellStyle name="40% - Accent6 7 5 3 3" xfId="10348"/>
    <cellStyle name="40% - Accent6 7 5 4" xfId="10349"/>
    <cellStyle name="40% - Accent6 7 5 4 2" xfId="10350"/>
    <cellStyle name="40% - Accent6 7 5 5" xfId="10351"/>
    <cellStyle name="40% - Accent6 7 5 5 2" xfId="10352"/>
    <cellStyle name="40% - Accent6 7 5 6" xfId="10353"/>
    <cellStyle name="40% - Accent6 7 5 7" xfId="10354"/>
    <cellStyle name="40% - Accent6 7 6" xfId="10355"/>
    <cellStyle name="40% - Accent6 7 6 2" xfId="10356"/>
    <cellStyle name="40% - Accent6 7 6 2 2" xfId="10357"/>
    <cellStyle name="40% - Accent6 7 6 3" xfId="10358"/>
    <cellStyle name="40% - Accent6 7 6 4" xfId="10359"/>
    <cellStyle name="40% - Accent6 7 7" xfId="10360"/>
    <cellStyle name="40% - Accent6 7 7 2" xfId="10361"/>
    <cellStyle name="40% - Accent6 7 7 3" xfId="10362"/>
    <cellStyle name="40% - Accent6 7 8" xfId="10363"/>
    <cellStyle name="40% - Accent6 7 8 2" xfId="10364"/>
    <cellStyle name="40% - Accent6 7 9" xfId="10365"/>
    <cellStyle name="40% - Accent6 7 9 2" xfId="10366"/>
    <cellStyle name="40% - Accent6 8" xfId="10367"/>
    <cellStyle name="40% - Accent6 8 10" xfId="10368"/>
    <cellStyle name="40% - Accent6 8 2" xfId="10369"/>
    <cellStyle name="40% - Accent6 8 3" xfId="10370"/>
    <cellStyle name="40% - Accent6 8 3 2" xfId="10371"/>
    <cellStyle name="40% - Accent6 8 3 2 2" xfId="10372"/>
    <cellStyle name="40% - Accent6 8 3 2 2 2" xfId="10373"/>
    <cellStyle name="40% - Accent6 8 3 2 2 3" xfId="10374"/>
    <cellStyle name="40% - Accent6 8 3 2 2 4" xfId="10375"/>
    <cellStyle name="40% - Accent6 8 3 2 3" xfId="10376"/>
    <cellStyle name="40% - Accent6 8 3 2 3 2" xfId="10377"/>
    <cellStyle name="40% - Accent6 8 3 2 3 3" xfId="10378"/>
    <cellStyle name="40% - Accent6 8 3 2 4" xfId="10379"/>
    <cellStyle name="40% - Accent6 8 3 2 4 2" xfId="10380"/>
    <cellStyle name="40% - Accent6 8 3 2 5" xfId="10381"/>
    <cellStyle name="40% - Accent6 8 3 2 5 2" xfId="10382"/>
    <cellStyle name="40% - Accent6 8 3 2 6" xfId="10383"/>
    <cellStyle name="40% - Accent6 8 3 2 7" xfId="10384"/>
    <cellStyle name="40% - Accent6 8 3 3" xfId="10385"/>
    <cellStyle name="40% - Accent6 8 3 3 2" xfId="10386"/>
    <cellStyle name="40% - Accent6 8 3 3 3" xfId="10387"/>
    <cellStyle name="40% - Accent6 8 3 3 4" xfId="10388"/>
    <cellStyle name="40% - Accent6 8 3 4" xfId="10389"/>
    <cellStyle name="40% - Accent6 8 3 4 2" xfId="10390"/>
    <cellStyle name="40% - Accent6 8 3 4 3" xfId="10391"/>
    <cellStyle name="40% - Accent6 8 3 5" xfId="10392"/>
    <cellStyle name="40% - Accent6 8 3 5 2" xfId="10393"/>
    <cellStyle name="40% - Accent6 8 3 6" xfId="10394"/>
    <cellStyle name="40% - Accent6 8 3 6 2" xfId="10395"/>
    <cellStyle name="40% - Accent6 8 3 7" xfId="10396"/>
    <cellStyle name="40% - Accent6 8 3 8" xfId="10397"/>
    <cellStyle name="40% - Accent6 8 4" xfId="10398"/>
    <cellStyle name="40% - Accent6 8 4 2" xfId="10399"/>
    <cellStyle name="40% - Accent6 8 4 2 2" xfId="10400"/>
    <cellStyle name="40% - Accent6 8 4 2 3" xfId="10401"/>
    <cellStyle name="40% - Accent6 8 4 2 4" xfId="10402"/>
    <cellStyle name="40% - Accent6 8 4 3" xfId="10403"/>
    <cellStyle name="40% - Accent6 8 4 3 2" xfId="10404"/>
    <cellStyle name="40% - Accent6 8 4 3 3" xfId="10405"/>
    <cellStyle name="40% - Accent6 8 4 4" xfId="10406"/>
    <cellStyle name="40% - Accent6 8 4 4 2" xfId="10407"/>
    <cellStyle name="40% - Accent6 8 4 5" xfId="10408"/>
    <cellStyle name="40% - Accent6 8 4 5 2" xfId="10409"/>
    <cellStyle name="40% - Accent6 8 4 6" xfId="10410"/>
    <cellStyle name="40% - Accent6 8 4 7" xfId="10411"/>
    <cellStyle name="40% - Accent6 8 5" xfId="10412"/>
    <cellStyle name="40% - Accent6 8 5 2" xfId="10413"/>
    <cellStyle name="40% - Accent6 8 5 2 2" xfId="10414"/>
    <cellStyle name="40% - Accent6 8 5 2 3" xfId="10415"/>
    <cellStyle name="40% - Accent6 8 5 2 4" xfId="10416"/>
    <cellStyle name="40% - Accent6 8 5 3" xfId="10417"/>
    <cellStyle name="40% - Accent6 8 5 3 2" xfId="10418"/>
    <cellStyle name="40% - Accent6 8 5 3 3" xfId="10419"/>
    <cellStyle name="40% - Accent6 8 5 4" xfId="10420"/>
    <cellStyle name="40% - Accent6 8 5 4 2" xfId="10421"/>
    <cellStyle name="40% - Accent6 8 5 5" xfId="10422"/>
    <cellStyle name="40% - Accent6 8 5 5 2" xfId="10423"/>
    <cellStyle name="40% - Accent6 8 5 6" xfId="10424"/>
    <cellStyle name="40% - Accent6 8 5 7" xfId="10425"/>
    <cellStyle name="40% - Accent6 8 6" xfId="10426"/>
    <cellStyle name="40% - Accent6 8 6 2" xfId="10427"/>
    <cellStyle name="40% - Accent6 8 6 3" xfId="10428"/>
    <cellStyle name="40% - Accent6 8 6 4" xfId="10429"/>
    <cellStyle name="40% - Accent6 8 7" xfId="10430"/>
    <cellStyle name="40% - Accent6 8 7 2" xfId="10431"/>
    <cellStyle name="40% - Accent6 8 7 3" xfId="10432"/>
    <cellStyle name="40% - Accent6 8 8" xfId="10433"/>
    <cellStyle name="40% - Accent6 8 8 2" xfId="10434"/>
    <cellStyle name="40% - Accent6 8 9" xfId="10435"/>
    <cellStyle name="40% - Accent6 8 9 2" xfId="10436"/>
    <cellStyle name="40% - Accent6 9" xfId="10437"/>
    <cellStyle name="40% - Accent6 9 10" xfId="10438"/>
    <cellStyle name="40% - Accent6 9 2" xfId="10439"/>
    <cellStyle name="40% - Accent6 9 2 2" xfId="10440"/>
    <cellStyle name="40% - Accent6 9 2 2 2" xfId="10441"/>
    <cellStyle name="40% - Accent6 9 2 2 3" xfId="10442"/>
    <cellStyle name="40% - Accent6 9 2 2 4" xfId="10443"/>
    <cellStyle name="40% - Accent6 9 2 3" xfId="10444"/>
    <cellStyle name="40% - Accent6 9 2 3 2" xfId="10445"/>
    <cellStyle name="40% - Accent6 9 2 3 3" xfId="10446"/>
    <cellStyle name="40% - Accent6 9 2 4" xfId="10447"/>
    <cellStyle name="40% - Accent6 9 2 4 2" xfId="10448"/>
    <cellStyle name="40% - Accent6 9 2 5" xfId="10449"/>
    <cellStyle name="40% - Accent6 9 2 5 2" xfId="10450"/>
    <cellStyle name="40% - Accent6 9 2 6" xfId="10451"/>
    <cellStyle name="40% - Accent6 9 2 7" xfId="10452"/>
    <cellStyle name="40% - Accent6 9 3" xfId="10453"/>
    <cellStyle name="40% - Accent6 9 3 2" xfId="10454"/>
    <cellStyle name="40% - Accent6 9 3 2 2" xfId="10455"/>
    <cellStyle name="40% - Accent6 9 3 2 3" xfId="10456"/>
    <cellStyle name="40% - Accent6 9 3 2 4" xfId="10457"/>
    <cellStyle name="40% - Accent6 9 3 3" xfId="10458"/>
    <cellStyle name="40% - Accent6 9 3 3 2" xfId="10459"/>
    <cellStyle name="40% - Accent6 9 3 3 3" xfId="10460"/>
    <cellStyle name="40% - Accent6 9 3 4" xfId="10461"/>
    <cellStyle name="40% - Accent6 9 3 4 2" xfId="10462"/>
    <cellStyle name="40% - Accent6 9 3 5" xfId="10463"/>
    <cellStyle name="40% - Accent6 9 3 5 2" xfId="10464"/>
    <cellStyle name="40% - Accent6 9 3 6" xfId="10465"/>
    <cellStyle name="40% - Accent6 9 3 7" xfId="10466"/>
    <cellStyle name="40% - Accent6 9 4" xfId="10467"/>
    <cellStyle name="40% - Accent6 9 4 2" xfId="10468"/>
    <cellStyle name="40% - Accent6 9 4 2 2" xfId="10469"/>
    <cellStyle name="40% - Accent6 9 4 2 3" xfId="10470"/>
    <cellStyle name="40% - Accent6 9 4 2 4" xfId="10471"/>
    <cellStyle name="40% - Accent6 9 4 3" xfId="10472"/>
    <cellStyle name="40% - Accent6 9 4 3 2" xfId="10473"/>
    <cellStyle name="40% - Accent6 9 4 3 3" xfId="10474"/>
    <cellStyle name="40% - Accent6 9 4 4" xfId="10475"/>
    <cellStyle name="40% - Accent6 9 4 4 2" xfId="10476"/>
    <cellStyle name="40% - Accent6 9 4 5" xfId="10477"/>
    <cellStyle name="40% - Accent6 9 4 5 2" xfId="10478"/>
    <cellStyle name="40% - Accent6 9 4 6" xfId="10479"/>
    <cellStyle name="40% - Accent6 9 4 7" xfId="10480"/>
    <cellStyle name="40% - Accent6 9 5" xfId="10481"/>
    <cellStyle name="40% - Accent6 9 5 2" xfId="10482"/>
    <cellStyle name="40% - Accent6 9 5 3" xfId="10483"/>
    <cellStyle name="40% - Accent6 9 5 4" xfId="10484"/>
    <cellStyle name="40% - Accent6 9 6" xfId="10485"/>
    <cellStyle name="40% - Accent6 9 6 2" xfId="10486"/>
    <cellStyle name="40% - Accent6 9 6 3" xfId="10487"/>
    <cellStyle name="40% - Accent6 9 7" xfId="10488"/>
    <cellStyle name="40% - Accent6 9 7 2" xfId="10489"/>
    <cellStyle name="40% - Accent6 9 8" xfId="10490"/>
    <cellStyle name="40% - Accent6 9 8 2" xfId="10491"/>
    <cellStyle name="40% - Accent6 9 9" xfId="10492"/>
    <cellStyle name="60% - Accent1 2" xfId="10493"/>
    <cellStyle name="60% - Accent1 2 2" xfId="10494"/>
    <cellStyle name="60% - Accent1 2 3" xfId="10495"/>
    <cellStyle name="60% - Accent1 3" xfId="10496"/>
    <cellStyle name="60% - Accent1 4" xfId="10497"/>
    <cellStyle name="60% - Accent1 5" xfId="10498"/>
    <cellStyle name="60% - Accent1 5 2" xfId="10499"/>
    <cellStyle name="60% - Accent1 6" xfId="10500"/>
    <cellStyle name="60% - Accent1 7" xfId="10501"/>
    <cellStyle name="60% - Accent1 8" xfId="10502"/>
    <cellStyle name="60% - Accent2 2" xfId="10503"/>
    <cellStyle name="60% - Accent2 2 2" xfId="10504"/>
    <cellStyle name="60% - Accent2 2 3" xfId="10505"/>
    <cellStyle name="60% - Accent2 3" xfId="10506"/>
    <cellStyle name="60% - Accent2 4" xfId="10507"/>
    <cellStyle name="60% - Accent2 5" xfId="10508"/>
    <cellStyle name="60% - Accent2 5 2" xfId="10509"/>
    <cellStyle name="60% - Accent2 6" xfId="10510"/>
    <cellStyle name="60% - Accent2 7" xfId="10511"/>
    <cellStyle name="60% - Accent2 8" xfId="10512"/>
    <cellStyle name="60% - Accent3 2" xfId="10513"/>
    <cellStyle name="60% - Accent3 2 2" xfId="10514"/>
    <cellStyle name="60% - Accent3 2 3" xfId="10515"/>
    <cellStyle name="60% - Accent3 3" xfId="10516"/>
    <cellStyle name="60% - Accent3 4" xfId="10517"/>
    <cellStyle name="60% - Accent3 5" xfId="10518"/>
    <cellStyle name="60% - Accent3 5 2" xfId="10519"/>
    <cellStyle name="60% - Accent3 6" xfId="10520"/>
    <cellStyle name="60% - Accent3 7" xfId="10521"/>
    <cellStyle name="60% - Accent3 8" xfId="10522"/>
    <cellStyle name="60% - Accent4 2" xfId="10523"/>
    <cellStyle name="60% - Accent4 2 2" xfId="10524"/>
    <cellStyle name="60% - Accent4 2 3" xfId="10525"/>
    <cellStyle name="60% - Accent4 3" xfId="10526"/>
    <cellStyle name="60% - Accent4 4" xfId="10527"/>
    <cellStyle name="60% - Accent4 5" xfId="10528"/>
    <cellStyle name="60% - Accent4 5 2" xfId="10529"/>
    <cellStyle name="60% - Accent4 6" xfId="10530"/>
    <cellStyle name="60% - Accent4 7" xfId="10531"/>
    <cellStyle name="60% - Accent4 8" xfId="10532"/>
    <cellStyle name="60% - Accent5 2" xfId="10533"/>
    <cellStyle name="60% - Accent5 2 2" xfId="10534"/>
    <cellStyle name="60% - Accent5 2 3" xfId="10535"/>
    <cellStyle name="60% - Accent5 3" xfId="10536"/>
    <cellStyle name="60% - Accent5 4" xfId="10537"/>
    <cellStyle name="60% - Accent5 5" xfId="10538"/>
    <cellStyle name="60% - Accent5 5 2" xfId="10539"/>
    <cellStyle name="60% - Accent5 6" xfId="10540"/>
    <cellStyle name="60% - Accent5 7" xfId="10541"/>
    <cellStyle name="60% - Accent5 8" xfId="10542"/>
    <cellStyle name="60% - Accent6 2" xfId="10543"/>
    <cellStyle name="60% - Accent6 2 2" xfId="10544"/>
    <cellStyle name="60% - Accent6 2 3" xfId="10545"/>
    <cellStyle name="60% - Accent6 3" xfId="10546"/>
    <cellStyle name="60% - Accent6 4" xfId="10547"/>
    <cellStyle name="60% - Accent6 5" xfId="10548"/>
    <cellStyle name="60% - Accent6 5 2" xfId="10549"/>
    <cellStyle name="60% - Accent6 6" xfId="10550"/>
    <cellStyle name="60% - Accent6 7" xfId="10551"/>
    <cellStyle name="60% - Accent6 8" xfId="10552"/>
    <cellStyle name="Accent1 2" xfId="10553"/>
    <cellStyle name="Accent1 2 2" xfId="10554"/>
    <cellStyle name="Accent1 2 3" xfId="10555"/>
    <cellStyle name="Accent1 3" xfId="10556"/>
    <cellStyle name="Accent1 4" xfId="10557"/>
    <cellStyle name="Accent1 5" xfId="10558"/>
    <cellStyle name="Accent1 5 2" xfId="10559"/>
    <cellStyle name="Accent1 6" xfId="10560"/>
    <cellStyle name="Accent1 7" xfId="10561"/>
    <cellStyle name="Accent1 8" xfId="10562"/>
    <cellStyle name="Accent2 2" xfId="10563"/>
    <cellStyle name="Accent2 2 2" xfId="10564"/>
    <cellStyle name="Accent2 2 3" xfId="10565"/>
    <cellStyle name="Accent2 3" xfId="10566"/>
    <cellStyle name="Accent2 4" xfId="10567"/>
    <cellStyle name="Accent2 5" xfId="10568"/>
    <cellStyle name="Accent2 5 2" xfId="10569"/>
    <cellStyle name="Accent2 6" xfId="10570"/>
    <cellStyle name="Accent2 7" xfId="10571"/>
    <cellStyle name="Accent2 8" xfId="10572"/>
    <cellStyle name="Accent3 2" xfId="10573"/>
    <cellStyle name="Accent3 2 2" xfId="10574"/>
    <cellStyle name="Accent3 2 3" xfId="10575"/>
    <cellStyle name="Accent3 3" xfId="10576"/>
    <cellStyle name="Accent3 4" xfId="10577"/>
    <cellStyle name="Accent3 5" xfId="10578"/>
    <cellStyle name="Accent3 5 2" xfId="10579"/>
    <cellStyle name="Accent3 6" xfId="10580"/>
    <cellStyle name="Accent3 7" xfId="10581"/>
    <cellStyle name="Accent3 8" xfId="10582"/>
    <cellStyle name="Accent4 2" xfId="10583"/>
    <cellStyle name="Accent4 2 2" xfId="10584"/>
    <cellStyle name="Accent4 2 3" xfId="10585"/>
    <cellStyle name="Accent4 3" xfId="10586"/>
    <cellStyle name="Accent4 4" xfId="10587"/>
    <cellStyle name="Accent4 5" xfId="10588"/>
    <cellStyle name="Accent4 5 2" xfId="10589"/>
    <cellStyle name="Accent4 6" xfId="10590"/>
    <cellStyle name="Accent4 7" xfId="10591"/>
    <cellStyle name="Accent4 8" xfId="10592"/>
    <cellStyle name="Accent5 2" xfId="10593"/>
    <cellStyle name="Accent5 2 2" xfId="10594"/>
    <cellStyle name="Accent5 2 3" xfId="10595"/>
    <cellStyle name="Accent5 3" xfId="10596"/>
    <cellStyle name="Accent5 4" xfId="10597"/>
    <cellStyle name="Accent5 5" xfId="10598"/>
    <cellStyle name="Accent5 5 2" xfId="10599"/>
    <cellStyle name="Accent5 6" xfId="10600"/>
    <cellStyle name="Accent5 7" xfId="10601"/>
    <cellStyle name="Accent5 8" xfId="10602"/>
    <cellStyle name="Accent6 2" xfId="10603"/>
    <cellStyle name="Accent6 2 2" xfId="10604"/>
    <cellStyle name="Accent6 2 3" xfId="10605"/>
    <cellStyle name="Accent6 3" xfId="10606"/>
    <cellStyle name="Accent6 4" xfId="10607"/>
    <cellStyle name="Accent6 5" xfId="10608"/>
    <cellStyle name="Accent6 5 2" xfId="10609"/>
    <cellStyle name="Accent6 6" xfId="10610"/>
    <cellStyle name="Accent6 7" xfId="10611"/>
    <cellStyle name="Accent6 8" xfId="10612"/>
    <cellStyle name="Actual Date" xfId="10613"/>
    <cellStyle name="Actual Date 2" xfId="10614"/>
    <cellStyle name="Actual Date 2 2" xfId="10615"/>
    <cellStyle name="Actual Date 2 3" xfId="10616"/>
    <cellStyle name="Actual Date 3" xfId="10617"/>
    <cellStyle name="Actual Date 3 2" xfId="10618"/>
    <cellStyle name="Actual Date 4" xfId="10619"/>
    <cellStyle name="Actual Date 5" xfId="10620"/>
    <cellStyle name="Actual Date 6" xfId="10621"/>
    <cellStyle name="AeE­ [0]_  A¾  CO  " xfId="10622"/>
    <cellStyle name="ÅëÈ­ [0]_±âÅ¸" xfId="10623"/>
    <cellStyle name="AeE­_  A¾  CO  " xfId="10624"/>
    <cellStyle name="ÅëÈ­_±âÅ¸" xfId="10625"/>
    <cellStyle name="args.style" xfId="10626"/>
    <cellStyle name="AÞ¸¶ [0]_  A¾  CO  " xfId="10627"/>
    <cellStyle name="ÄÞ¸¶ [0]_±âÅ¸" xfId="10628"/>
    <cellStyle name="AÞ¸¶_  A¾  CO  " xfId="10629"/>
    <cellStyle name="ÄÞ¸¶_±âÅ¸" xfId="10630"/>
    <cellStyle name="AVANT GARDE" xfId="10631"/>
    <cellStyle name="B" xfId="10632"/>
    <cellStyle name="B 2" xfId="10633"/>
    <cellStyle name="B 3" xfId="10634"/>
    <cellStyle name="B 4" xfId="10635"/>
    <cellStyle name="B 5" xfId="10636"/>
    <cellStyle name="B_ABU" xfId="10637"/>
    <cellStyle name="B_Americas_Wk12_HL_pres" xfId="10638"/>
    <cellStyle name="B_ANZ MOAP 2002 10 17" xfId="10639"/>
    <cellStyle name="B_ANZ MOAP 2002 10 17_Book4(For Nov.18'02)" xfId="10640"/>
    <cellStyle name="B_ANZ MOAP 2002 10 17_Book4(For Nov.18'02)_Top15-for Dec.16'02" xfId="10641"/>
    <cellStyle name="B_ANZ MOAP 2002 10 17_Book4(For Nov.25'02)" xfId="10642"/>
    <cellStyle name="B_ANZ MOAP 2002 10 17_Book4(For Nov.25'02)_Top15-for Dec.16'02" xfId="10643"/>
    <cellStyle name="B_ANZ MOAP 2002 10 17_Top15-for Dec.16'02" xfId="10644"/>
    <cellStyle name="B_AP staff Call - funnel Q2week091" xfId="10645"/>
    <cellStyle name="B_AP Staff Call Slides_Q2FY03 Week7" xfId="10646"/>
    <cellStyle name="B_AP Staff Call Slides_Q3FY03 Week5" xfId="10647"/>
    <cellStyle name="B_AP Staff Call Slides_Q3FY03 Week6" xfId="10648"/>
    <cellStyle name="B_AP Staff Call Slides_Q4FY02 Week02.xls Chart 1" xfId="10649"/>
    <cellStyle name="B_AP Staff Call Slides_Q4FY02 Week02.xls Chart 2" xfId="10650"/>
    <cellStyle name="B_AP Staff Call Slides_Q4FY02 Week04.xls Chart 1" xfId="10651"/>
    <cellStyle name="B_AP Staff Call Slides_Q4FY02 Week04.xls Chart 2" xfId="10652"/>
    <cellStyle name="B_AP Staff Call Slides_Q4FY03 Week4o" xfId="10653"/>
    <cellStyle name="B_AP Staff Call Slides_Q4FY03 Week8" xfId="10654"/>
    <cellStyle name="B_AR Top 15-Dec.02'02" xfId="10655"/>
    <cellStyle name="B_AR Top 15-Dec.02'02_Top15-for Dec.16'02" xfId="10656"/>
    <cellStyle name="B_AR Top 15-Q4 wk4" xfId="10657"/>
    <cellStyle name="B_AR Top 15-Q4 wk4_Top15-for Dec.16'02" xfId="10658"/>
    <cellStyle name="B_ARB INV" xfId="10659"/>
    <cellStyle name="B_ARB INV 2" xfId="10660"/>
    <cellStyle name="B_ARB INV 3" xfId="10661"/>
    <cellStyle name="B_ARB INV 4" xfId="10662"/>
    <cellStyle name="B_ARB INV_FLSHWK06" xfId="10663"/>
    <cellStyle name="B_ARB INV_FLSHWK06 2" xfId="10664"/>
    <cellStyle name="B_ARB INV_FLSHWK06 3" xfId="10665"/>
    <cellStyle name="B_ARB INV_FLSHWK06 4" xfId="10666"/>
    <cellStyle name="B_ARB INV_FLSHWK06_Wk1Ops.BSD" xfId="10667"/>
    <cellStyle name="B_ARB INV_FLSHWK06_Wk1Ops.BSD 2" xfId="10668"/>
    <cellStyle name="B_ARB INV_FLSHWK06_Wk1Ops.BSD 3" xfId="10669"/>
    <cellStyle name="B_ARB INV_FLSHWK06_Wk1Ops.BSD 4" xfId="10670"/>
    <cellStyle name="B_B1) FunnelMgt" xfId="10671"/>
    <cellStyle name="B_B3&amp;B4) PastDue" xfId="10672"/>
    <cellStyle name="B_B3&amp;B4) PastDue_Book4(For Nov.18'02)" xfId="10673"/>
    <cellStyle name="B_B3&amp;B4) PastDue_Book4(For Nov.18'02)_Top15-for Dec.16'02" xfId="10674"/>
    <cellStyle name="B_B3&amp;B4) PastDue_Book4(For Nov.25'02)" xfId="10675"/>
    <cellStyle name="B_B3&amp;B4) PastDue_Book4(For Nov.25'02)_Top15-for Dec.16'02" xfId="10676"/>
    <cellStyle name="B_B3&amp;B4) PastDue_Top15-for Dec.16'02" xfId="10677"/>
    <cellStyle name="B_Book1" xfId="10678"/>
    <cellStyle name="B_Book1_Top15-for Dec.16'02" xfId="10679"/>
    <cellStyle name="B_Book2" xfId="10680"/>
    <cellStyle name="B_Book2_Book3" xfId="10681"/>
    <cellStyle name="B_Book2_Book4(For Nov.18'02)" xfId="10682"/>
    <cellStyle name="B_Book2_Book4(For Nov.18'02)_Top15-for Dec.16'02" xfId="10683"/>
    <cellStyle name="B_Book2_Book4(For Nov.25'02)" xfId="10684"/>
    <cellStyle name="B_Book2_Book4(For Nov.25'02)_Top15-for Dec.16'02" xfId="10685"/>
    <cellStyle name="B_Book2_Funnel_WK7" xfId="10686"/>
    <cellStyle name="B_Book2_Top15-for Dec.16'02" xfId="10687"/>
    <cellStyle name="B_Book4" xfId="10688"/>
    <cellStyle name="B_Book4(For Nov.18'02)" xfId="10689"/>
    <cellStyle name="B_Book4(For Nov.18'02)_Top15-for Dec.16'02" xfId="10690"/>
    <cellStyle name="B_Book4_Top15-for Dec.16'02" xfId="10691"/>
    <cellStyle name="B_Fcst Risk Wk6" xfId="10692"/>
    <cellStyle name="B_Funnel Bridge_Q4 wk4" xfId="10693"/>
    <cellStyle name="B_Funnel Bridge_Q4 wk4_Top15-for Dec.16'02" xfId="10694"/>
    <cellStyle name="B_Funnel_W9Q2" xfId="10695"/>
    <cellStyle name="B_Funnel_W9Q2_B3&amp;B4) PastDue " xfId="10696"/>
    <cellStyle name="B_Funnel_W9Q2_B3&amp;B4) PastDue _Book3" xfId="10697"/>
    <cellStyle name="B_Funnel_W9Q2_B3&amp;B4) PastDue _Book4(For Nov.18'02)" xfId="10698"/>
    <cellStyle name="B_Funnel_W9Q2_B3&amp;B4) PastDue _Book4(For Nov.18'02)_Top15-for Dec.16'02" xfId="10699"/>
    <cellStyle name="B_Funnel_W9Q2_B3&amp;B4) PastDue _Book4(For Nov.25'02)" xfId="10700"/>
    <cellStyle name="B_Funnel_W9Q2_B3&amp;B4) PastDue _Book4(For Nov.25'02)_Top15-for Dec.16'02" xfId="10701"/>
    <cellStyle name="B_Funnel_W9Q2_B3&amp;B4) PastDue _Funnel_WK7" xfId="10702"/>
    <cellStyle name="B_Funnel_W9Q2_B3&amp;B4) PastDue _Top15-for Dec.16'02" xfId="10703"/>
    <cellStyle name="B_Funnel_W9Q2_Book1(top15)" xfId="10704"/>
    <cellStyle name="B_Funnel_W9Q2_Book1(top15)_Book3" xfId="10705"/>
    <cellStyle name="B_Funnel_W9Q2_Book1(top15)_Book4(For Nov.18'02)" xfId="10706"/>
    <cellStyle name="B_Funnel_W9Q2_Book1(top15)_Book4(For Nov.18'02)_Top15-for Dec.16'02" xfId="10707"/>
    <cellStyle name="B_Funnel_W9Q2_Book1(top15)_Book4(For Nov.25'02)" xfId="10708"/>
    <cellStyle name="B_Funnel_W9Q2_Book1(top15)_Book4(For Nov.25'02)_Top15-for Dec.16'02" xfId="10709"/>
    <cellStyle name="B_Funnel_W9Q2_Book1(top15)_Funnel_WK7" xfId="10710"/>
    <cellStyle name="B_Funnel_W9Q2_Book1(top15)_Top15-for Dec.16'02" xfId="10711"/>
    <cellStyle name="B_Funnel_W9Q2_Book2" xfId="10712"/>
    <cellStyle name="B_Funnel_W9Q2_Book2(for Oct.14'02)" xfId="10713"/>
    <cellStyle name="B_Funnel_W9Q2_Book2(for Oct.14'02)_Book3" xfId="10714"/>
    <cellStyle name="B_Funnel_W9Q2_Book2(for Oct.14'02)_Book4(For Nov.18'02)" xfId="10715"/>
    <cellStyle name="B_Funnel_W9Q2_Book2(for Oct.14'02)_Book4(For Nov.18'02)_Top15-for Dec.16'02" xfId="10716"/>
    <cellStyle name="B_Funnel_W9Q2_Book2(for Oct.14'02)_Book4(For Nov.25'02)" xfId="10717"/>
    <cellStyle name="B_Funnel_W9Q2_Book2(for Oct.14'02)_Book4(For Nov.25'02)_Top15-for Dec.16'02" xfId="10718"/>
    <cellStyle name="B_Funnel_W9Q2_Book2(for Oct.14'02)_Funnel_WK7" xfId="10719"/>
    <cellStyle name="B_Funnel_W9Q2_Book2(for Oct.14'02)_Top15-for Dec.16'02" xfId="10720"/>
    <cellStyle name="B_Funnel_W9Q2_Book2(for Oct.28'02)" xfId="10721"/>
    <cellStyle name="B_Funnel_W9Q2_Book2(for Oct.28'02)_Book3" xfId="10722"/>
    <cellStyle name="B_Funnel_W9Q2_Book2(for Oct.28'02)_Book4(For Nov.18'02)" xfId="10723"/>
    <cellStyle name="B_Funnel_W9Q2_Book2(for Oct.28'02)_Book4(For Nov.18'02)_Top15-for Dec.16'02" xfId="10724"/>
    <cellStyle name="B_Funnel_W9Q2_Book2(for Oct.28'02)_Book4(For Nov.25'02)" xfId="10725"/>
    <cellStyle name="B_Funnel_W9Q2_Book2(for Oct.28'02)_Book4(For Nov.25'02)_Top15-for Dec.16'02" xfId="10726"/>
    <cellStyle name="B_Funnel_W9Q2_Book2(for Oct.28'02)_Funnel_WK7" xfId="10727"/>
    <cellStyle name="B_Funnel_W9Q2_Book2(for Oct.28'02)_Top15-for Dec.16'02" xfId="10728"/>
    <cellStyle name="B_Funnel_W9Q2_Book2_Book3" xfId="10729"/>
    <cellStyle name="B_Funnel_W9Q2_Book2_Book4(For Nov.18'02)" xfId="10730"/>
    <cellStyle name="B_Funnel_W9Q2_Book2_Book4(For Nov.18'02)_Top15-for Dec.16'02" xfId="10731"/>
    <cellStyle name="B_Funnel_W9Q2_Book2_Book4(For Nov.25'02)" xfId="10732"/>
    <cellStyle name="B_Funnel_W9Q2_Book2_Book4(For Nov.25'02)_Top15-for Dec.16'02" xfId="10733"/>
    <cellStyle name="B_Funnel_W9Q2_Book2_Funnel_WK7" xfId="10734"/>
    <cellStyle name="B_Funnel_W9Q2_Book2_Top15-for Dec.16'02" xfId="10735"/>
    <cellStyle name="B_Funnel_W9Q2_Book3" xfId="10736"/>
    <cellStyle name="B_Funnel_W9Q2_Book3_1" xfId="10737"/>
    <cellStyle name="B_Funnel_W9Q2_Book3_Book3" xfId="10738"/>
    <cellStyle name="B_Funnel_W9Q2_Book3_Book4(For Nov.18'02)" xfId="10739"/>
    <cellStyle name="B_Funnel_W9Q2_Book3_Book4(For Nov.18'02)_Top15-for Dec.16'02" xfId="10740"/>
    <cellStyle name="B_Funnel_W9Q2_Book3_Book4(For Nov.25'02)" xfId="10741"/>
    <cellStyle name="B_Funnel_W9Q2_Book3_Book4(For Nov.25'02)_Top15-for Dec.16'02" xfId="10742"/>
    <cellStyle name="B_Funnel_W9Q2_Book3_Funnel_WK7" xfId="10743"/>
    <cellStyle name="B_Funnel_W9Q2_Book3_Top15-for Dec.16'02" xfId="10744"/>
    <cellStyle name="B_Funnel_W9Q2_Book4(For Nov.18'02)" xfId="10745"/>
    <cellStyle name="B_Funnel_W9Q2_Book4(For Nov.18'02)_Top15-for Dec.16'02" xfId="10746"/>
    <cellStyle name="B_Funnel_W9Q2_Book4(For Nov.25'02)" xfId="10747"/>
    <cellStyle name="B_Funnel_W9Q2_Book4(For Nov.25'02)_Top15-for Dec.16'02" xfId="10748"/>
    <cellStyle name="B_Funnel_W9Q2_EMC" xfId="10749"/>
    <cellStyle name="B_Funnel_W9Q2_EMC_Book3" xfId="10750"/>
    <cellStyle name="B_Funnel_W9Q2_EMC_Book4(For Nov.18'02)" xfId="10751"/>
    <cellStyle name="B_Funnel_W9Q2_EMC_Book4(For Nov.18'02)_Top15-for Dec.16'02" xfId="10752"/>
    <cellStyle name="B_Funnel_W9Q2_EMC_Book4(For Nov.25'02)" xfId="10753"/>
    <cellStyle name="B_Funnel_W9Q2_EMC_Book4(For Nov.25'02)_Top15-for Dec.16'02" xfId="10754"/>
    <cellStyle name="B_Funnel_W9Q2_EMC_Funnel_WK7" xfId="10755"/>
    <cellStyle name="B_Funnel_W9Q2_EMC_Top15-for Dec.16'02" xfId="10756"/>
    <cellStyle name="B_Funnel_W9Q2_EMC2" xfId="10757"/>
    <cellStyle name="B_Funnel_W9Q2_EMC2_Book3" xfId="10758"/>
    <cellStyle name="B_Funnel_W9Q2_EMC2_Book4(For Nov.18'02)" xfId="10759"/>
    <cellStyle name="B_Funnel_W9Q2_EMC2_Book4(For Nov.18'02)_Top15-for Dec.16'02" xfId="10760"/>
    <cellStyle name="B_Funnel_W9Q2_EMC2_Book4(For Nov.25'02)" xfId="10761"/>
    <cellStyle name="B_Funnel_W9Q2_EMC2_Book4(For Nov.25'02)_Top15-for Dec.16'02" xfId="10762"/>
    <cellStyle name="B_Funnel_W9Q2_EMC2_Funnel_WK7" xfId="10763"/>
    <cellStyle name="B_Funnel_W9Q2_EMC2_Top15-for Dec.16'02" xfId="10764"/>
    <cellStyle name="B_Funnel_W9Q2_Funnel_WK7" xfId="10765"/>
    <cellStyle name="B_Funnel_W9Q2_Otlk_slide_0812apcall_korea1" xfId="10766"/>
    <cellStyle name="B_Funnel_W9Q2_Otlk_slide_0812apcall_korea1_Book3" xfId="10767"/>
    <cellStyle name="B_Funnel_W9Q2_Otlk_slide_0812apcall_korea1_Book4(For Nov.18'02)" xfId="10768"/>
    <cellStyle name="B_Funnel_W9Q2_Otlk_slide_0812apcall_korea1_Book4(For Nov.18'02)_Top15-for Dec.16'02" xfId="10769"/>
    <cellStyle name="B_Funnel_W9Q2_Otlk_slide_0812apcall_korea1_Book4(For Nov.25'02)" xfId="10770"/>
    <cellStyle name="B_Funnel_W9Q2_Otlk_slide_0812apcall_korea1_Book4(For Nov.25'02)_Top15-for Dec.16'02" xfId="10771"/>
    <cellStyle name="B_Funnel_W9Q2_Otlk_slide_0812apcall_korea1_Funnel_WK7" xfId="10772"/>
    <cellStyle name="B_Funnel_W9Q2_Otlk_slide_0812apcall_korea1_Top15-for Dec.16'02" xfId="10773"/>
    <cellStyle name="B_Funnel_W9Q2_Otlk_slide_0819apcall_korea1" xfId="10774"/>
    <cellStyle name="B_Funnel_W9Q2_Otlk_slide_0819apcall_korea1_Book3" xfId="10775"/>
    <cellStyle name="B_Funnel_W9Q2_Otlk_slide_0819apcall_korea1_Book4(For Nov.18'02)" xfId="10776"/>
    <cellStyle name="B_Funnel_W9Q2_Otlk_slide_0819apcall_korea1_Book4(For Nov.18'02)_Top15-for Dec.16'02" xfId="10777"/>
    <cellStyle name="B_Funnel_W9Q2_Otlk_slide_0819apcall_korea1_Book4(For Nov.25'02)" xfId="10778"/>
    <cellStyle name="B_Funnel_W9Q2_Otlk_slide_0819apcall_korea1_Book4(For Nov.25'02)_Top15-for Dec.16'02" xfId="10779"/>
    <cellStyle name="B_Funnel_W9Q2_Otlk_slide_0819apcall_korea1_Funnel_WK7" xfId="10780"/>
    <cellStyle name="B_Funnel_W9Q2_Otlk_slide_0819apcall_korea1_Top15-for Dec.16'02" xfId="10781"/>
    <cellStyle name="B_Funnel_W9Q2_Otlk_slide_1028apcall_korea" xfId="10782"/>
    <cellStyle name="B_Funnel_W9Q2_Otlk_slide_1028apcall_korea_Book4(For Nov.18'02)" xfId="10783"/>
    <cellStyle name="B_Funnel_W9Q2_Otlk_slide_1028apcall_korea_Book4(For Nov.18'02)_Top15-for Dec.16'02" xfId="10784"/>
    <cellStyle name="B_Funnel_W9Q2_Otlk_slide_1028apcall_korea_Book4(For Nov.25'02)" xfId="10785"/>
    <cellStyle name="B_Funnel_W9Q2_Otlk_slide_1028apcall_korea_Book4(For Nov.25'02)_Top15-for Dec.16'02" xfId="10786"/>
    <cellStyle name="B_Funnel_W9Q2_Otlk_slide_1028apcall_korea_Top15-for Dec.16'02" xfId="10787"/>
    <cellStyle name="B_Funnel_W9Q2_PSG Recovery" xfId="10788"/>
    <cellStyle name="B_Funnel_W9Q2_PSG Recovery_Book3" xfId="10789"/>
    <cellStyle name="B_Funnel_W9Q2_PSG Recovery_Book4(For Nov.18'02)" xfId="10790"/>
    <cellStyle name="B_Funnel_W9Q2_PSG Recovery_Book4(For Nov.18'02)_Top15-for Dec.16'02" xfId="10791"/>
    <cellStyle name="B_Funnel_W9Q2_PSG Recovery_Book4(For Nov.25'02)" xfId="10792"/>
    <cellStyle name="B_Funnel_W9Q2_PSG Recovery_Book4(For Nov.25'02)_Top15-for Dec.16'02" xfId="10793"/>
    <cellStyle name="B_Funnel_W9Q2_PSG Recovery_Funnel_WK7" xfId="10794"/>
    <cellStyle name="B_Funnel_W9Q2_PSG Recovery_Top15-for Dec.16'02" xfId="10795"/>
    <cellStyle name="B_Funnel_W9Q2_top 15" xfId="10796"/>
    <cellStyle name="B_Funnel_W9Q2_top 15_Book3" xfId="10797"/>
    <cellStyle name="B_Funnel_W9Q2_top 15_Book4(For Nov.18'02)" xfId="10798"/>
    <cellStyle name="B_Funnel_W9Q2_top 15_Book4(For Nov.18'02)_Top15-for Dec.16'02" xfId="10799"/>
    <cellStyle name="B_Funnel_W9Q2_top 15_Book4(For Nov.25'02)" xfId="10800"/>
    <cellStyle name="B_Funnel_W9Q2_top 15_Book4(For Nov.25'02)_Top15-for Dec.16'02" xfId="10801"/>
    <cellStyle name="B_Funnel_W9Q2_top 15_Funnel_WK7" xfId="10802"/>
    <cellStyle name="B_Funnel_W9Q2_top 15_Top15-for Dec.16'02" xfId="10803"/>
    <cellStyle name="B_Funnel_W9Q2_Top15-for Dec.16'02" xfId="10804"/>
    <cellStyle name="B_Funnel_W9Q2_WeeklySegmentDeck Q3wk 3" xfId="10805"/>
    <cellStyle name="B_Funnel_W9Q2_WeeklySegmentDeck Q3wk 3_Book3" xfId="10806"/>
    <cellStyle name="B_Funnel_W9Q2_WeeklySegmentDeck Q3wk 3_Book4(For Nov.18'02)" xfId="10807"/>
    <cellStyle name="B_Funnel_W9Q2_WeeklySegmentDeck Q3wk 3_Book4(For Nov.18'02)_Top15-for Dec.16'02" xfId="10808"/>
    <cellStyle name="B_Funnel_W9Q2_WeeklySegmentDeck Q3wk 3_Book4(For Nov.25'02)" xfId="10809"/>
    <cellStyle name="B_Funnel_W9Q2_WeeklySegmentDeck Q3wk 3_Book4(For Nov.25'02)_Top15-for Dec.16'02" xfId="10810"/>
    <cellStyle name="B_Funnel_W9Q2_WeeklySegmentDeck Q3wk 3_Funnel_WK7" xfId="10811"/>
    <cellStyle name="B_Funnel_W9Q2_WeeklySegmentDeck Q3wk 3_Top15-for Dec.16'02" xfId="10812"/>
    <cellStyle name="B_Funnel_W9Q2_WeeklySegmentDeck Q3wk 5" xfId="10813"/>
    <cellStyle name="B_Funnel_W9Q2_WeeklySegmentDeck Q3wk 5_Book3" xfId="10814"/>
    <cellStyle name="B_Funnel_W9Q2_WeeklySegmentDeck Q3wk 5_Book4(For Nov.18'02)" xfId="10815"/>
    <cellStyle name="B_Funnel_W9Q2_WeeklySegmentDeck Q3wk 5_Book4(For Nov.18'02)_Top15-for Dec.16'02" xfId="10816"/>
    <cellStyle name="B_Funnel_W9Q2_WeeklySegmentDeck Q3wk 5_Book4(For Nov.25'02)" xfId="10817"/>
    <cellStyle name="B_Funnel_W9Q2_WeeklySegmentDeck Q3wk 5_Book4(For Nov.25'02)_Top15-for Dec.16'02" xfId="10818"/>
    <cellStyle name="B_Funnel_W9Q2_WeeklySegmentDeck Q3wk 5_Funnel_WK7" xfId="10819"/>
    <cellStyle name="B_Funnel_W9Q2_WeeklySegmentDeck Q3wk 5_Top15-for Dec.16'02" xfId="10820"/>
    <cellStyle name="B_Funnel_W9Q2_WeeklySegmentDeck Q3wk1" xfId="10821"/>
    <cellStyle name="B_Funnel_W9Q2_WeeklySegmentDeck Q3wk1_Book3" xfId="10822"/>
    <cellStyle name="B_Funnel_W9Q2_WeeklySegmentDeck Q3wk1_Book4(For Nov.18'02)" xfId="10823"/>
    <cellStyle name="B_Funnel_W9Q2_WeeklySegmentDeck Q3wk1_Book4(For Nov.18'02)_Top15-for Dec.16'02" xfId="10824"/>
    <cellStyle name="B_Funnel_W9Q2_WeeklySegmentDeck Q3wk1_Book4(For Nov.25'02)" xfId="10825"/>
    <cellStyle name="B_Funnel_W9Q2_WeeklySegmentDeck Q3wk1_Book4(For Nov.25'02)_Top15-for Dec.16'02" xfId="10826"/>
    <cellStyle name="B_Funnel_W9Q2_WeeklySegmentDeck Q3wk1_Funnel_WK7" xfId="10827"/>
    <cellStyle name="B_Funnel_W9Q2_WeeklySegmentDeck Q3wk1_Top15-for Dec.16'02" xfId="10828"/>
    <cellStyle name="B_Funnel_W9Q2_WeeklySegmentDeck wk12" xfId="10829"/>
    <cellStyle name="B_Funnel_W9Q2_WeeklySegmentDeck wk12_Book3" xfId="10830"/>
    <cellStyle name="B_Funnel_W9Q2_WeeklySegmentDeck wk12_Book4(For Nov.18'02)" xfId="10831"/>
    <cellStyle name="B_Funnel_W9Q2_WeeklySegmentDeck wk12_Book4(For Nov.18'02)_Top15-for Dec.16'02" xfId="10832"/>
    <cellStyle name="B_Funnel_W9Q2_WeeklySegmentDeck wk12_Book4(For Nov.25'02)" xfId="10833"/>
    <cellStyle name="B_Funnel_W9Q2_WeeklySegmentDeck wk12_Book4(For Nov.25'02)_Top15-for Dec.16'02" xfId="10834"/>
    <cellStyle name="B_Funnel_W9Q2_WeeklySegmentDeck wk12_Funnel_WK7" xfId="10835"/>
    <cellStyle name="B_Funnel_W9Q2_WeeklySegmentDeck wk12_Top15-for Dec.16'02" xfId="10836"/>
    <cellStyle name="B_Funnel_WK31" xfId="10837"/>
    <cellStyle name="B_Funnel_WK31_Top15-for Dec.16'02" xfId="10838"/>
    <cellStyle name="B_Funnel_WK4" xfId="10839"/>
    <cellStyle name="B_Funnel_WK4_Top15-for Dec.16'02" xfId="10840"/>
    <cellStyle name="B_Funnel_WK5" xfId="10841"/>
    <cellStyle name="B_Funnel_WK5_Top15-for Dec.16'02" xfId="10842"/>
    <cellStyle name="B_HH" xfId="10843"/>
    <cellStyle name="B_HSMB" xfId="10844"/>
    <cellStyle name="B_HSMBWeeklyCallPackageTemplate" xfId="10845"/>
    <cellStyle name="B_KOREA" xfId="10846"/>
    <cellStyle name="B_LOB funnel_wk04" xfId="10847"/>
    <cellStyle name="B_LOB funnel_wk04_Top15-for Dec.16'02" xfId="10848"/>
    <cellStyle name="B_MOAP Funding Impact" xfId="10849"/>
    <cellStyle name="B_MOAP Funding Impact_Book3" xfId="10850"/>
    <cellStyle name="B_MOAP Funding Impact_Book4(For Nov.18'02)" xfId="10851"/>
    <cellStyle name="B_MOAP Funding Impact_Book4(For Nov.18'02)_Top15-for Dec.16'02" xfId="10852"/>
    <cellStyle name="B_MOAP Funding Impact_Book4(For Nov.25'02)" xfId="10853"/>
    <cellStyle name="B_MOAP Funding Impact_Book4(For Nov.25'02)_Top15-for Dec.16'02" xfId="10854"/>
    <cellStyle name="B_MOAP Funding Impact_Funnel_WK7" xfId="10855"/>
    <cellStyle name="B_MOAP Funding Impact_Top15-for Dec.16'02" xfId="10856"/>
    <cellStyle name="B_New Sensitivity" xfId="10857"/>
    <cellStyle name="B_New Sensitivity_Book3" xfId="10858"/>
    <cellStyle name="B_New Sensitivity_Book4(For Nov.18'02)" xfId="10859"/>
    <cellStyle name="B_New Sensitivity_Book4(For Nov.18'02)_Top15-for Dec.16'02" xfId="10860"/>
    <cellStyle name="B_New Sensitivity_Book4(For Nov.25'02)" xfId="10861"/>
    <cellStyle name="B_New Sensitivity_Book4(For Nov.25'02)_Top15-for Dec.16'02" xfId="10862"/>
    <cellStyle name="B_New Sensitivity_Funnel_WK7" xfId="10863"/>
    <cellStyle name="B_New Sensitivity_Top15-for Dec.16'02" xfId="10864"/>
    <cellStyle name="B_Otlk_slide_0527apcall" xfId="10865"/>
    <cellStyle name="B_Otlk_slide_0527apcall_B3&amp;B4) PastDue " xfId="10866"/>
    <cellStyle name="B_Otlk_slide_0527apcall_B3&amp;B4) PastDue _Book3" xfId="10867"/>
    <cellStyle name="B_Otlk_slide_0527apcall_B3&amp;B4) PastDue _Book4(For Nov.18'02)" xfId="10868"/>
    <cellStyle name="B_Otlk_slide_0527apcall_B3&amp;B4) PastDue _Book4(For Nov.18'02)_Top15-for Dec.16'02" xfId="10869"/>
    <cellStyle name="B_Otlk_slide_0527apcall_B3&amp;B4) PastDue _Book4(For Nov.25'02)" xfId="10870"/>
    <cellStyle name="B_Otlk_slide_0527apcall_B3&amp;B4) PastDue _Book4(For Nov.25'02)_Top15-for Dec.16'02" xfId="10871"/>
    <cellStyle name="B_Otlk_slide_0527apcall_B3&amp;B4) PastDue _Funnel_WK7" xfId="10872"/>
    <cellStyle name="B_Otlk_slide_0527apcall_B3&amp;B4) PastDue _Top15-for Dec.16'02" xfId="10873"/>
    <cellStyle name="B_Otlk_slide_0527apcall_Book1(top15)" xfId="10874"/>
    <cellStyle name="B_Otlk_slide_0527apcall_Book1(top15)_Book3" xfId="10875"/>
    <cellStyle name="B_Otlk_slide_0527apcall_Book1(top15)_Book4(For Nov.18'02)" xfId="10876"/>
    <cellStyle name="B_Otlk_slide_0527apcall_Book1(top15)_Book4(For Nov.18'02)_Top15-for Dec.16'02" xfId="10877"/>
    <cellStyle name="B_Otlk_slide_0527apcall_Book1(top15)_Book4(For Nov.25'02)" xfId="10878"/>
    <cellStyle name="B_Otlk_slide_0527apcall_Book1(top15)_Book4(For Nov.25'02)_Top15-for Dec.16'02" xfId="10879"/>
    <cellStyle name="B_Otlk_slide_0527apcall_Book1(top15)_Funnel_WK7" xfId="10880"/>
    <cellStyle name="B_Otlk_slide_0527apcall_Book1(top15)_Top15-for Dec.16'02" xfId="10881"/>
    <cellStyle name="B_Otlk_slide_0527apcall_Book2" xfId="10882"/>
    <cellStyle name="B_Otlk_slide_0527apcall_Book2(for Oct.14'02)" xfId="10883"/>
    <cellStyle name="B_Otlk_slide_0527apcall_Book2(for Oct.14'02)_Book3" xfId="10884"/>
    <cellStyle name="B_Otlk_slide_0527apcall_Book2(for Oct.14'02)_Book4(For Nov.18'02)" xfId="10885"/>
    <cellStyle name="B_Otlk_slide_0527apcall_Book2(for Oct.14'02)_Book4(For Nov.18'02)_Top15-for Dec.16'02" xfId="10886"/>
    <cellStyle name="B_Otlk_slide_0527apcall_Book2(for Oct.14'02)_Book4(For Nov.25'02)" xfId="10887"/>
    <cellStyle name="B_Otlk_slide_0527apcall_Book2(for Oct.14'02)_Book4(For Nov.25'02)_Top15-for Dec.16'02" xfId="10888"/>
    <cellStyle name="B_Otlk_slide_0527apcall_Book2(for Oct.14'02)_Funnel_WK7" xfId="10889"/>
    <cellStyle name="B_Otlk_slide_0527apcall_Book2(for Oct.14'02)_Top15-for Dec.16'02" xfId="10890"/>
    <cellStyle name="B_Otlk_slide_0527apcall_Book2(for Oct.28'02)" xfId="10891"/>
    <cellStyle name="B_Otlk_slide_0527apcall_Book2(for Oct.28'02)_Book3" xfId="10892"/>
    <cellStyle name="B_Otlk_slide_0527apcall_Book2(for Oct.28'02)_Book4(For Nov.18'02)" xfId="10893"/>
    <cellStyle name="B_Otlk_slide_0527apcall_Book2(for Oct.28'02)_Book4(For Nov.18'02)_Top15-for Dec.16'02" xfId="10894"/>
    <cellStyle name="B_Otlk_slide_0527apcall_Book2(for Oct.28'02)_Book4(For Nov.25'02)" xfId="10895"/>
    <cellStyle name="B_Otlk_slide_0527apcall_Book2(for Oct.28'02)_Book4(For Nov.25'02)_Top15-for Dec.16'02" xfId="10896"/>
    <cellStyle name="B_Otlk_slide_0527apcall_Book2(for Oct.28'02)_Funnel_WK7" xfId="10897"/>
    <cellStyle name="B_Otlk_slide_0527apcall_Book2(for Oct.28'02)_Top15-for Dec.16'02" xfId="10898"/>
    <cellStyle name="B_Otlk_slide_0527apcall_Book2_Book3" xfId="10899"/>
    <cellStyle name="B_Otlk_slide_0527apcall_Book2_Book4(For Nov.18'02)" xfId="10900"/>
    <cellStyle name="B_Otlk_slide_0527apcall_Book2_Book4(For Nov.18'02)_Top15-for Dec.16'02" xfId="10901"/>
    <cellStyle name="B_Otlk_slide_0527apcall_Book2_Book4(For Nov.25'02)" xfId="10902"/>
    <cellStyle name="B_Otlk_slide_0527apcall_Book2_Book4(For Nov.25'02)_Top15-for Dec.16'02" xfId="10903"/>
    <cellStyle name="B_Otlk_slide_0527apcall_Book2_Funnel_WK7" xfId="10904"/>
    <cellStyle name="B_Otlk_slide_0527apcall_Book2_Top15-for Dec.16'02" xfId="10905"/>
    <cellStyle name="B_Otlk_slide_0527apcall_Book3" xfId="10906"/>
    <cellStyle name="B_Otlk_slide_0527apcall_Book3_1" xfId="10907"/>
    <cellStyle name="B_Otlk_slide_0527apcall_Book3_Book3" xfId="10908"/>
    <cellStyle name="B_Otlk_slide_0527apcall_Book3_Book4(For Nov.18'02)" xfId="10909"/>
    <cellStyle name="B_Otlk_slide_0527apcall_Book3_Book4(For Nov.18'02)_Top15-for Dec.16'02" xfId="10910"/>
    <cellStyle name="B_Otlk_slide_0527apcall_Book3_Book4(For Nov.25'02)" xfId="10911"/>
    <cellStyle name="B_Otlk_slide_0527apcall_Book3_Book4(For Nov.25'02)_Top15-for Dec.16'02" xfId="10912"/>
    <cellStyle name="B_Otlk_slide_0527apcall_Book3_Funnel_WK7" xfId="10913"/>
    <cellStyle name="B_Otlk_slide_0527apcall_Book3_Top15-for Dec.16'02" xfId="10914"/>
    <cellStyle name="B_Otlk_slide_0527apcall_Book4(For Nov.18'02)" xfId="10915"/>
    <cellStyle name="B_Otlk_slide_0527apcall_Book4(For Nov.18'02)_Top15-for Dec.16'02" xfId="10916"/>
    <cellStyle name="B_Otlk_slide_0527apcall_Book4(For Nov.25'02)" xfId="10917"/>
    <cellStyle name="B_Otlk_slide_0527apcall_Book4(For Nov.25'02)_Top15-for Dec.16'02" xfId="10918"/>
    <cellStyle name="B_Otlk_slide_0527apcall_EMC" xfId="10919"/>
    <cellStyle name="B_Otlk_slide_0527apcall_EMC_Book3" xfId="10920"/>
    <cellStyle name="B_Otlk_slide_0527apcall_EMC_Book4(For Nov.18'02)" xfId="10921"/>
    <cellStyle name="B_Otlk_slide_0527apcall_EMC_Book4(For Nov.18'02)_Top15-for Dec.16'02" xfId="10922"/>
    <cellStyle name="B_Otlk_slide_0527apcall_EMC_Book4(For Nov.25'02)" xfId="10923"/>
    <cellStyle name="B_Otlk_slide_0527apcall_EMC_Book4(For Nov.25'02)_Top15-for Dec.16'02" xfId="10924"/>
    <cellStyle name="B_Otlk_slide_0527apcall_EMC_Funnel_WK7" xfId="10925"/>
    <cellStyle name="B_Otlk_slide_0527apcall_EMC_Top15-for Dec.16'02" xfId="10926"/>
    <cellStyle name="B_Otlk_slide_0527apcall_EMC2" xfId="10927"/>
    <cellStyle name="B_Otlk_slide_0527apcall_EMC2_Book3" xfId="10928"/>
    <cellStyle name="B_Otlk_slide_0527apcall_EMC2_Book4(For Nov.18'02)" xfId="10929"/>
    <cellStyle name="B_Otlk_slide_0527apcall_EMC2_Book4(For Nov.18'02)_Top15-for Dec.16'02" xfId="10930"/>
    <cellStyle name="B_Otlk_slide_0527apcall_EMC2_Book4(For Nov.25'02)" xfId="10931"/>
    <cellStyle name="B_Otlk_slide_0527apcall_EMC2_Book4(For Nov.25'02)_Top15-for Dec.16'02" xfId="10932"/>
    <cellStyle name="B_Otlk_slide_0527apcall_EMC2_Funnel_WK7" xfId="10933"/>
    <cellStyle name="B_Otlk_slide_0527apcall_EMC2_Top15-for Dec.16'02" xfId="10934"/>
    <cellStyle name="B_Otlk_slide_0527apcall_Funnel_WK7" xfId="10935"/>
    <cellStyle name="B_Otlk_slide_0527apcall_Otlk_slide_0812apcall_korea1" xfId="10936"/>
    <cellStyle name="B_Otlk_slide_0527apcall_Otlk_slide_0812apcall_korea1_Book3" xfId="10937"/>
    <cellStyle name="B_Otlk_slide_0527apcall_Otlk_slide_0812apcall_korea1_Book4(For Nov.18'02)" xfId="10938"/>
    <cellStyle name="B_Otlk_slide_0527apcall_Otlk_slide_0812apcall_korea1_Book4(For Nov.18'02)_Top15-for Dec.16'02" xfId="10939"/>
    <cellStyle name="B_Otlk_slide_0527apcall_Otlk_slide_0812apcall_korea1_Book4(For Nov.25'02)" xfId="10940"/>
    <cellStyle name="B_Otlk_slide_0527apcall_Otlk_slide_0812apcall_korea1_Book4(For Nov.25'02)_Top15-for Dec.16'02" xfId="10941"/>
    <cellStyle name="B_Otlk_slide_0527apcall_Otlk_slide_0812apcall_korea1_Funnel_WK7" xfId="10942"/>
    <cellStyle name="B_Otlk_slide_0527apcall_Otlk_slide_0812apcall_korea1_Top15-for Dec.16'02" xfId="10943"/>
    <cellStyle name="B_Otlk_slide_0527apcall_Otlk_slide_0819apcall_korea1" xfId="10944"/>
    <cellStyle name="B_Otlk_slide_0527apcall_Otlk_slide_0819apcall_korea1_Book3" xfId="10945"/>
    <cellStyle name="B_Otlk_slide_0527apcall_Otlk_slide_0819apcall_korea1_Book4(For Nov.18'02)" xfId="10946"/>
    <cellStyle name="B_Otlk_slide_0527apcall_Otlk_slide_0819apcall_korea1_Book4(For Nov.18'02)_Top15-for Dec.16'02" xfId="10947"/>
    <cellStyle name="B_Otlk_slide_0527apcall_Otlk_slide_0819apcall_korea1_Book4(For Nov.25'02)" xfId="10948"/>
    <cellStyle name="B_Otlk_slide_0527apcall_Otlk_slide_0819apcall_korea1_Book4(For Nov.25'02)_Top15-for Dec.16'02" xfId="10949"/>
    <cellStyle name="B_Otlk_slide_0527apcall_Otlk_slide_0819apcall_korea1_Funnel_WK7" xfId="10950"/>
    <cellStyle name="B_Otlk_slide_0527apcall_Otlk_slide_0819apcall_korea1_Top15-for Dec.16'02" xfId="10951"/>
    <cellStyle name="B_Otlk_slide_0527apcall_Otlk_slide_1028apcall_korea" xfId="10952"/>
    <cellStyle name="B_Otlk_slide_0527apcall_Otlk_slide_1028apcall_korea_Book4(For Nov.18'02)" xfId="10953"/>
    <cellStyle name="B_Otlk_slide_0527apcall_Otlk_slide_1028apcall_korea_Book4(For Nov.18'02)_Top15-for Dec.16'02" xfId="10954"/>
    <cellStyle name="B_Otlk_slide_0527apcall_Otlk_slide_1028apcall_korea_Book4(For Nov.25'02)" xfId="10955"/>
    <cellStyle name="B_Otlk_slide_0527apcall_Otlk_slide_1028apcall_korea_Book4(For Nov.25'02)_Top15-for Dec.16'02" xfId="10956"/>
    <cellStyle name="B_Otlk_slide_0527apcall_Otlk_slide_1028apcall_korea_Top15-for Dec.16'02" xfId="10957"/>
    <cellStyle name="B_Otlk_slide_0527apcall_Otlk_slide_NEW" xfId="10958"/>
    <cellStyle name="B_Otlk_slide_0527apcall_Otlk_slide_NEW_Book4(For Nov.18'02)" xfId="10959"/>
    <cellStyle name="B_Otlk_slide_0527apcall_Otlk_slide_NEW_Book4(For Nov.18'02)_Top15-for Dec.16'02" xfId="10960"/>
    <cellStyle name="B_Otlk_slide_0527apcall_Otlk_slide_NEW_Book4(For Nov.25'02)" xfId="10961"/>
    <cellStyle name="B_Otlk_slide_0527apcall_Otlk_slide_NEW_Book4(For Nov.25'02)_Top15-for Dec.16'02" xfId="10962"/>
    <cellStyle name="B_Otlk_slide_0527apcall_Otlk_slide_NEW_Top15-for Dec.16'02" xfId="10963"/>
    <cellStyle name="B_Otlk_slide_0527apcall_PSG Recovery" xfId="10964"/>
    <cellStyle name="B_Otlk_slide_0527apcall_PSG Recovery_Book3" xfId="10965"/>
    <cellStyle name="B_Otlk_slide_0527apcall_PSG Recovery_Book4(For Nov.18'02)" xfId="10966"/>
    <cellStyle name="B_Otlk_slide_0527apcall_PSG Recovery_Book4(For Nov.18'02)_Top15-for Dec.16'02" xfId="10967"/>
    <cellStyle name="B_Otlk_slide_0527apcall_PSG Recovery_Book4(For Nov.25'02)" xfId="10968"/>
    <cellStyle name="B_Otlk_slide_0527apcall_PSG Recovery_Book4(For Nov.25'02)_Top15-for Dec.16'02" xfId="10969"/>
    <cellStyle name="B_Otlk_slide_0527apcall_PSG Recovery_Funnel_WK7" xfId="10970"/>
    <cellStyle name="B_Otlk_slide_0527apcall_PSG Recovery_Top15-for Dec.16'02" xfId="10971"/>
    <cellStyle name="B_Otlk_slide_0527apcall_top 15" xfId="10972"/>
    <cellStyle name="B_Otlk_slide_0527apcall_top 15_Book3" xfId="10973"/>
    <cellStyle name="B_Otlk_slide_0527apcall_top 15_Book4(For Nov.18'02)" xfId="10974"/>
    <cellStyle name="B_Otlk_slide_0527apcall_top 15_Book4(For Nov.18'02)_Top15-for Dec.16'02" xfId="10975"/>
    <cellStyle name="B_Otlk_slide_0527apcall_top 15_Book4(For Nov.25'02)" xfId="10976"/>
    <cellStyle name="B_Otlk_slide_0527apcall_top 15_Book4(For Nov.25'02)_Top15-for Dec.16'02" xfId="10977"/>
    <cellStyle name="B_Otlk_slide_0527apcall_top 15_Funnel_WK7" xfId="10978"/>
    <cellStyle name="B_Otlk_slide_0527apcall_top 15_Top15-for Dec.16'02" xfId="10979"/>
    <cellStyle name="B_Otlk_slide_0527apcall_Top15-for Dec.16'02" xfId="10980"/>
    <cellStyle name="B_Otlk_slide_0527apcall_WeeklySegmentDeck 2002 06 27 v10" xfId="10981"/>
    <cellStyle name="B_Otlk_slide_0527apcall_WeeklySegmentDeck 2002 06 27 v10_Book4(For Nov.18'02)" xfId="10982"/>
    <cellStyle name="B_Otlk_slide_0527apcall_WeeklySegmentDeck 2002 06 27 v10_Book4(For Nov.18'02)_Top15-for Dec.16'02" xfId="10983"/>
    <cellStyle name="B_Otlk_slide_0527apcall_WeeklySegmentDeck 2002 06 27 v10_Book4(For Nov.25'02)" xfId="10984"/>
    <cellStyle name="B_Otlk_slide_0527apcall_WeeklySegmentDeck 2002 06 27 v10_Book4(For Nov.25'02)_Top15-for Dec.16'02" xfId="10985"/>
    <cellStyle name="B_Otlk_slide_0527apcall_WeeklySegmentDeck 2002 06 27 v10_Top15-for Dec.16'02" xfId="10986"/>
    <cellStyle name="B_Otlk_slide_0527apcall_WeeklySegmentDeck 2002 09 25 v13" xfId="10987"/>
    <cellStyle name="B_Otlk_slide_0527apcall_WeeklySegmentDeck 2002 09 25 v13_Book3" xfId="10988"/>
    <cellStyle name="B_Otlk_slide_0527apcall_WeeklySegmentDeck 2002 09 25 v13_Book4(For Nov.18'02)" xfId="10989"/>
    <cellStyle name="B_Otlk_slide_0527apcall_WeeklySegmentDeck 2002 09 25 v13_Book4(For Nov.18'02)_Top15-for Dec.16'02" xfId="10990"/>
    <cellStyle name="B_Otlk_slide_0527apcall_WeeklySegmentDeck 2002 09 25 v13_Book4(For Nov.25'02)" xfId="10991"/>
    <cellStyle name="B_Otlk_slide_0527apcall_WeeklySegmentDeck 2002 09 25 v13_Book4(For Nov.25'02)_Top15-for Dec.16'02" xfId="10992"/>
    <cellStyle name="B_Otlk_slide_0527apcall_WeeklySegmentDeck 2002 09 25 v13_Funnel_WK7" xfId="10993"/>
    <cellStyle name="B_Otlk_slide_0527apcall_WeeklySegmentDeck 2002 09 25 v13_Top15-for Dec.16'02" xfId="10994"/>
    <cellStyle name="B_Otlk_slide_0527apcall_WeeklySegmentDeck 2002 10 04 v14" xfId="10995"/>
    <cellStyle name="B_Otlk_slide_0527apcall_WeeklySegmentDeck 2002 10 04 v14_Book3" xfId="10996"/>
    <cellStyle name="B_Otlk_slide_0527apcall_WeeklySegmentDeck 2002 10 04 v14_Book4(For Nov.18'02)" xfId="10997"/>
    <cellStyle name="B_Otlk_slide_0527apcall_WeeklySegmentDeck 2002 10 04 v14_Book4(For Nov.18'02)_Top15-for Dec.16'02" xfId="10998"/>
    <cellStyle name="B_Otlk_slide_0527apcall_WeeklySegmentDeck 2002 10 04 v14_Book4(For Nov.25'02)" xfId="10999"/>
    <cellStyle name="B_Otlk_slide_0527apcall_WeeklySegmentDeck 2002 10 04 v14_Book4(For Nov.25'02)_Top15-for Dec.16'02" xfId="11000"/>
    <cellStyle name="B_Otlk_slide_0527apcall_WeeklySegmentDeck 2002 10 04 v14_Funnel_WK7" xfId="11001"/>
    <cellStyle name="B_Otlk_slide_0527apcall_WeeklySegmentDeck 2002 10 04 v14_Top15-for Dec.16'02" xfId="11002"/>
    <cellStyle name="B_Otlk_slide_0527apcall_WeeklySegmentDeck Q3wk 3" xfId="11003"/>
    <cellStyle name="B_Otlk_slide_0527apcall_WeeklySegmentDeck Q3wk 3_Book3" xfId="11004"/>
    <cellStyle name="B_Otlk_slide_0527apcall_WeeklySegmentDeck Q3wk 3_Book4(For Nov.18'02)" xfId="11005"/>
    <cellStyle name="B_Otlk_slide_0527apcall_WeeklySegmentDeck Q3wk 3_Book4(For Nov.18'02)_Top15-for Dec.16'02" xfId="11006"/>
    <cellStyle name="B_Otlk_slide_0527apcall_WeeklySegmentDeck Q3wk 3_Book4(For Nov.25'02)" xfId="11007"/>
    <cellStyle name="B_Otlk_slide_0527apcall_WeeklySegmentDeck Q3wk 3_Book4(For Nov.25'02)_Top15-for Dec.16'02" xfId="11008"/>
    <cellStyle name="B_Otlk_slide_0527apcall_WeeklySegmentDeck Q3wk 3_Funnel_WK7" xfId="11009"/>
    <cellStyle name="B_Otlk_slide_0527apcall_WeeklySegmentDeck Q3wk 3_Top15-for Dec.16'02" xfId="11010"/>
    <cellStyle name="B_Otlk_slide_0527apcall_WeeklySegmentDeck Q3wk 5" xfId="11011"/>
    <cellStyle name="B_Otlk_slide_0527apcall_WeeklySegmentDeck Q3wk 5_Book3" xfId="11012"/>
    <cellStyle name="B_Otlk_slide_0527apcall_WeeklySegmentDeck Q3wk 5_Book4(For Nov.18'02)" xfId="11013"/>
    <cellStyle name="B_Otlk_slide_0527apcall_WeeklySegmentDeck Q3wk 5_Book4(For Nov.18'02)_Top15-for Dec.16'02" xfId="11014"/>
    <cellStyle name="B_Otlk_slide_0527apcall_WeeklySegmentDeck Q3wk 5_Book4(For Nov.25'02)" xfId="11015"/>
    <cellStyle name="B_Otlk_slide_0527apcall_WeeklySegmentDeck Q3wk 5_Book4(For Nov.25'02)_Top15-for Dec.16'02" xfId="11016"/>
    <cellStyle name="B_Otlk_slide_0527apcall_WeeklySegmentDeck Q3wk 5_Funnel_WK7" xfId="11017"/>
    <cellStyle name="B_Otlk_slide_0527apcall_WeeklySegmentDeck Q3wk 5_Top15-for Dec.16'02" xfId="11018"/>
    <cellStyle name="B_Otlk_slide_0527apcall_WeeklySegmentDeck Q3wk1" xfId="11019"/>
    <cellStyle name="B_Otlk_slide_0527apcall_WeeklySegmentDeck Q3wk1_Book3" xfId="11020"/>
    <cellStyle name="B_Otlk_slide_0527apcall_WeeklySegmentDeck Q3wk1_Book4(For Nov.18'02)" xfId="11021"/>
    <cellStyle name="B_Otlk_slide_0527apcall_WeeklySegmentDeck Q3wk1_Book4(For Nov.18'02)_Top15-for Dec.16'02" xfId="11022"/>
    <cellStyle name="B_Otlk_slide_0527apcall_WeeklySegmentDeck Q3wk1_Book4(For Nov.25'02)" xfId="11023"/>
    <cellStyle name="B_Otlk_slide_0527apcall_WeeklySegmentDeck Q3wk1_Book4(For Nov.25'02)_Top15-for Dec.16'02" xfId="11024"/>
    <cellStyle name="B_Otlk_slide_0527apcall_WeeklySegmentDeck Q3wk1_Funnel_WK7" xfId="11025"/>
    <cellStyle name="B_Otlk_slide_0527apcall_WeeklySegmentDeck Q3wk1_Top15-for Dec.16'02" xfId="11026"/>
    <cellStyle name="B_Otlk_slide_0527apcall_WeeklySegmentDeck wk12" xfId="11027"/>
    <cellStyle name="B_Otlk_slide_0527apcall_WeeklySegmentDeck wk12_Book3" xfId="11028"/>
    <cellStyle name="B_Otlk_slide_0527apcall_WeeklySegmentDeck wk12_Book4(For Nov.18'02)" xfId="11029"/>
    <cellStyle name="B_Otlk_slide_0527apcall_WeeklySegmentDeck wk12_Book4(For Nov.18'02)_Top15-for Dec.16'02" xfId="11030"/>
    <cellStyle name="B_Otlk_slide_0527apcall_WeeklySegmentDeck wk12_Book4(For Nov.25'02)" xfId="11031"/>
    <cellStyle name="B_Otlk_slide_0527apcall_WeeklySegmentDeck wk12_Book4(For Nov.25'02)_Top15-for Dec.16'02" xfId="11032"/>
    <cellStyle name="B_Otlk_slide_0527apcall_WeeklySegmentDeck wk12_Funnel_WK7" xfId="11033"/>
    <cellStyle name="B_Otlk_slide_0527apcall_WeeklySegmentDeck wk12_Top15-for Dec.16'02" xfId="11034"/>
    <cellStyle name="B_Otlk_slide_0527apcall_WeeklySegmentDeck_Q2Wk10xls" xfId="11035"/>
    <cellStyle name="B_Otlk_slide_0527apcall_WeeklySegmentDeck_Q2Wk10xls_Book3" xfId="11036"/>
    <cellStyle name="B_Otlk_slide_0527apcall_WeeklySegmentDeck_Q2Wk10xls_Book4(For Nov.18'02)" xfId="11037"/>
    <cellStyle name="B_Otlk_slide_0527apcall_WeeklySegmentDeck_Q2Wk10xls_Book4(For Nov.18'02)_Top15-for Dec.16'02" xfId="11038"/>
    <cellStyle name="B_Otlk_slide_0527apcall_WeeklySegmentDeck_Q2Wk10xls_Book4(For Nov.25'02)" xfId="11039"/>
    <cellStyle name="B_Otlk_slide_0527apcall_WeeklySegmentDeck_Q2Wk10xls_Book4(For Nov.25'02)_Top15-for Dec.16'02" xfId="11040"/>
    <cellStyle name="B_Otlk_slide_0527apcall_WeeklySegmentDeck_Q2Wk10xls_Funnel_WK7" xfId="11041"/>
    <cellStyle name="B_Otlk_slide_0527apcall_WeeklySegmentDeck_Q2Wk10xls_Top15-for Dec.16'02" xfId="11042"/>
    <cellStyle name="B_Otlk_slide_0527apcall_WeeklySegmentDeck_Q2Wk9" xfId="11043"/>
    <cellStyle name="B_Otlk_slide_0527apcall_WeeklySegmentDeck_Q2Wk9_Book3" xfId="11044"/>
    <cellStyle name="B_Otlk_slide_0527apcall_WeeklySegmentDeck_Q2Wk9_Book4(For Nov.18'02)" xfId="11045"/>
    <cellStyle name="B_Otlk_slide_0527apcall_WeeklySegmentDeck_Q2Wk9_Book4(For Nov.18'02)_Top15-for Dec.16'02" xfId="11046"/>
    <cellStyle name="B_Otlk_slide_0527apcall_WeeklySegmentDeck_Q2Wk9_Book4(For Nov.25'02)" xfId="11047"/>
    <cellStyle name="B_Otlk_slide_0527apcall_WeeklySegmentDeck_Q2Wk9_Book4(For Nov.25'02)_Top15-for Dec.16'02" xfId="11048"/>
    <cellStyle name="B_Otlk_slide_0527apcall_WeeklySegmentDeck_Q2Wk9_Funnel_WK7" xfId="11049"/>
    <cellStyle name="B_Otlk_slide_0527apcall_WeeklySegmentDeck_Q2Wk9_Top15-for Dec.16'02" xfId="11050"/>
    <cellStyle name="B_Otlk_slide_1028apcall_korea" xfId="11051"/>
    <cellStyle name="B_Otlk_slide_1028apcall_korea_Book4(For Nov.18'02)" xfId="11052"/>
    <cellStyle name="B_Otlk_slide_1028apcall_korea_Book4(For Nov.18'02)_Top15-for Dec.16'02" xfId="11053"/>
    <cellStyle name="B_Otlk_slide_1028apcall_korea_Book4(For Nov.25'02)" xfId="11054"/>
    <cellStyle name="B_Otlk_slide_1028apcall_korea_Book4(For Nov.25'02)_Top15-for Dec.16'02" xfId="11055"/>
    <cellStyle name="B_Otlk_slide_1028apcall_korea_Top15-for Dec.16'02" xfId="11056"/>
    <cellStyle name="B_Q103 CM charts Wk11" xfId="11057"/>
    <cellStyle name="B_Q103Wk10 FunnelGCP" xfId="11058"/>
    <cellStyle name="B_Q103Wk10 Korea" xfId="11059"/>
    <cellStyle name="B_Q103Wk11 Thai" xfId="11060"/>
    <cellStyle name="B_Q103Wk12 Thai" xfId="11061"/>
    <cellStyle name="B_Q103Wk13 Funnel ESG" xfId="11062"/>
    <cellStyle name="B_Q103Wk13 Funnel GCP" xfId="11063"/>
    <cellStyle name="B_Q103Wk13 Korea" xfId="11064"/>
    <cellStyle name="B_Q103Wk13 Thai" xfId="11065"/>
    <cellStyle name="B_Q103Wk5 Funnel - revised" xfId="11066"/>
    <cellStyle name="B_Q103Wk5 Twn" xfId="11067"/>
    <cellStyle name="B_Q103Wk6 Thai" xfId="11068"/>
    <cellStyle name="B_Q103Wk9 Funnel ESG" xfId="11069"/>
    <cellStyle name="B_Q1W04_Korea Team_0225" xfId="11070"/>
    <cellStyle name="B_Q1W06_Korea Team_0311" xfId="11071"/>
    <cellStyle name="B_Q1W06_Korea Team_0311_1" xfId="11072"/>
    <cellStyle name="B_Q1W06_Korea Team_0311_B3&amp;B4) PastDue " xfId="11073"/>
    <cellStyle name="B_Q1W06_Korea Team_0311_B3&amp;B4) PastDue _Book3" xfId="11074"/>
    <cellStyle name="B_Q1W06_Korea Team_0311_B3&amp;B4) PastDue _Book4(For Nov.18'02)" xfId="11075"/>
    <cellStyle name="B_Q1W06_Korea Team_0311_B3&amp;B4) PastDue _Book4(For Nov.18'02)_Top15-for Dec.16'02" xfId="11076"/>
    <cellStyle name="B_Q1W06_Korea Team_0311_B3&amp;B4) PastDue _Book4(For Nov.25'02)" xfId="11077"/>
    <cellStyle name="B_Q1W06_Korea Team_0311_B3&amp;B4) PastDue _Book4(For Nov.25'02)_Top15-for Dec.16'02" xfId="11078"/>
    <cellStyle name="B_Q1W06_Korea Team_0311_B3&amp;B4) PastDue _Funnel_WK7" xfId="11079"/>
    <cellStyle name="B_Q1W06_Korea Team_0311_B3&amp;B4) PastDue _Top15-for Dec.16'02" xfId="11080"/>
    <cellStyle name="B_Q1W06_Korea Team_0311_Book1(top15)" xfId="11081"/>
    <cellStyle name="B_Q1W06_Korea Team_0311_Book1(top15)_Book3" xfId="11082"/>
    <cellStyle name="B_Q1W06_Korea Team_0311_Book1(top15)_Book4(For Nov.18'02)" xfId="11083"/>
    <cellStyle name="B_Q1W06_Korea Team_0311_Book1(top15)_Book4(For Nov.18'02)_Top15-for Dec.16'02" xfId="11084"/>
    <cellStyle name="B_Q1W06_Korea Team_0311_Book1(top15)_Book4(For Nov.25'02)" xfId="11085"/>
    <cellStyle name="B_Q1W06_Korea Team_0311_Book1(top15)_Book4(For Nov.25'02)_Top15-for Dec.16'02" xfId="11086"/>
    <cellStyle name="B_Q1W06_Korea Team_0311_Book1(top15)_Funnel_WK7" xfId="11087"/>
    <cellStyle name="B_Q1W06_Korea Team_0311_Book1(top15)_Top15-for Dec.16'02" xfId="11088"/>
    <cellStyle name="B_Q1W06_Korea Team_0311_Book2" xfId="11089"/>
    <cellStyle name="B_Q1W06_Korea Team_0311_Book2(for Oct.14'02)" xfId="11090"/>
    <cellStyle name="B_Q1W06_Korea Team_0311_Book2(for Oct.14'02)_Book3" xfId="11091"/>
    <cellStyle name="B_Q1W06_Korea Team_0311_Book2(for Oct.14'02)_Book4(For Nov.18'02)" xfId="11092"/>
    <cellStyle name="B_Q1W06_Korea Team_0311_Book2(for Oct.14'02)_Book4(For Nov.18'02)_Top15-for Dec.16'02" xfId="11093"/>
    <cellStyle name="B_Q1W06_Korea Team_0311_Book2(for Oct.14'02)_Book4(For Nov.25'02)" xfId="11094"/>
    <cellStyle name="B_Q1W06_Korea Team_0311_Book2(for Oct.14'02)_Book4(For Nov.25'02)_Top15-for Dec.16'02" xfId="11095"/>
    <cellStyle name="B_Q1W06_Korea Team_0311_Book2(for Oct.14'02)_Funnel_WK7" xfId="11096"/>
    <cellStyle name="B_Q1W06_Korea Team_0311_Book2(for Oct.14'02)_Top15-for Dec.16'02" xfId="11097"/>
    <cellStyle name="B_Q1W06_Korea Team_0311_Book2(for Oct.28'02)" xfId="11098"/>
    <cellStyle name="B_Q1W06_Korea Team_0311_Book2(for Oct.28'02)_Book3" xfId="11099"/>
    <cellStyle name="B_Q1W06_Korea Team_0311_Book2(for Oct.28'02)_Book4(For Nov.18'02)" xfId="11100"/>
    <cellStyle name="B_Q1W06_Korea Team_0311_Book2(for Oct.28'02)_Book4(For Nov.18'02)_Top15-for Dec.16'02" xfId="11101"/>
    <cellStyle name="B_Q1W06_Korea Team_0311_Book2(for Oct.28'02)_Book4(For Nov.25'02)" xfId="11102"/>
    <cellStyle name="B_Q1W06_Korea Team_0311_Book2(for Oct.28'02)_Book4(For Nov.25'02)_Top15-for Dec.16'02" xfId="11103"/>
    <cellStyle name="B_Q1W06_Korea Team_0311_Book2(for Oct.28'02)_Funnel_WK7" xfId="11104"/>
    <cellStyle name="B_Q1W06_Korea Team_0311_Book2(for Oct.28'02)_Top15-for Dec.16'02" xfId="11105"/>
    <cellStyle name="B_Q1W06_Korea Team_0311_Book2_Book3" xfId="11106"/>
    <cellStyle name="B_Q1W06_Korea Team_0311_Book2_Book4(For Nov.18'02)" xfId="11107"/>
    <cellStyle name="B_Q1W06_Korea Team_0311_Book2_Book4(For Nov.18'02)_Top15-for Dec.16'02" xfId="11108"/>
    <cellStyle name="B_Q1W06_Korea Team_0311_Book2_Book4(For Nov.25'02)" xfId="11109"/>
    <cellStyle name="B_Q1W06_Korea Team_0311_Book2_Book4(For Nov.25'02)_Top15-for Dec.16'02" xfId="11110"/>
    <cellStyle name="B_Q1W06_Korea Team_0311_Book2_Funnel_WK7" xfId="11111"/>
    <cellStyle name="B_Q1W06_Korea Team_0311_Book2_Top15-for Dec.16'02" xfId="11112"/>
    <cellStyle name="B_Q1W06_Korea Team_0311_Book3" xfId="11113"/>
    <cellStyle name="B_Q1W06_Korea Team_0311_Book3_1" xfId="11114"/>
    <cellStyle name="B_Q1W06_Korea Team_0311_Book3_Book3" xfId="11115"/>
    <cellStyle name="B_Q1W06_Korea Team_0311_Book3_Book4(For Nov.18'02)" xfId="11116"/>
    <cellStyle name="B_Q1W06_Korea Team_0311_Book3_Book4(For Nov.18'02)_Top15-for Dec.16'02" xfId="11117"/>
    <cellStyle name="B_Q1W06_Korea Team_0311_Book3_Book4(For Nov.25'02)" xfId="11118"/>
    <cellStyle name="B_Q1W06_Korea Team_0311_Book3_Book4(For Nov.25'02)_Top15-for Dec.16'02" xfId="11119"/>
    <cellStyle name="B_Q1W06_Korea Team_0311_Book3_Funnel_WK7" xfId="11120"/>
    <cellStyle name="B_Q1W06_Korea Team_0311_Book3_Top15-for Dec.16'02" xfId="11121"/>
    <cellStyle name="B_Q1W06_Korea Team_0311_Book4(For Nov.18'02)" xfId="11122"/>
    <cellStyle name="B_Q1W06_Korea Team_0311_Book4(For Nov.18'02)_Top15-for Dec.16'02" xfId="11123"/>
    <cellStyle name="B_Q1W06_Korea Team_0311_Book4(For Nov.25'02)" xfId="11124"/>
    <cellStyle name="B_Q1W06_Korea Team_0311_Book4(For Nov.25'02)_Top15-for Dec.16'02" xfId="11125"/>
    <cellStyle name="B_Q1W06_Korea Team_0311_EMC" xfId="11126"/>
    <cellStyle name="B_Q1W06_Korea Team_0311_EMC_Book3" xfId="11127"/>
    <cellStyle name="B_Q1W06_Korea Team_0311_EMC_Book4(For Nov.18'02)" xfId="11128"/>
    <cellStyle name="B_Q1W06_Korea Team_0311_EMC_Book4(For Nov.18'02)_Top15-for Dec.16'02" xfId="11129"/>
    <cellStyle name="B_Q1W06_Korea Team_0311_EMC_Book4(For Nov.25'02)" xfId="11130"/>
    <cellStyle name="B_Q1W06_Korea Team_0311_EMC_Book4(For Nov.25'02)_Top15-for Dec.16'02" xfId="11131"/>
    <cellStyle name="B_Q1W06_Korea Team_0311_EMC_Funnel_WK7" xfId="11132"/>
    <cellStyle name="B_Q1W06_Korea Team_0311_EMC_Top15-for Dec.16'02" xfId="11133"/>
    <cellStyle name="B_Q1W06_Korea Team_0311_EMC2" xfId="11134"/>
    <cellStyle name="B_Q1W06_Korea Team_0311_EMC2_Book3" xfId="11135"/>
    <cellStyle name="B_Q1W06_Korea Team_0311_EMC2_Book4(For Nov.18'02)" xfId="11136"/>
    <cellStyle name="B_Q1W06_Korea Team_0311_EMC2_Book4(For Nov.18'02)_Top15-for Dec.16'02" xfId="11137"/>
    <cellStyle name="B_Q1W06_Korea Team_0311_EMC2_Book4(For Nov.25'02)" xfId="11138"/>
    <cellStyle name="B_Q1W06_Korea Team_0311_EMC2_Book4(For Nov.25'02)_Top15-for Dec.16'02" xfId="11139"/>
    <cellStyle name="B_Q1W06_Korea Team_0311_EMC2_Funnel_WK7" xfId="11140"/>
    <cellStyle name="B_Q1W06_Korea Team_0311_EMC2_Top15-for Dec.16'02" xfId="11141"/>
    <cellStyle name="B_Q1W06_Korea Team_0311_Funnel_W10_0705" xfId="11142"/>
    <cellStyle name="B_Q1W06_Korea Team_0311_Funnel_W10_0705_Book3" xfId="11143"/>
    <cellStyle name="B_Q1W06_Korea Team_0311_Funnel_W10_0705_Book4(For Nov.18'02)" xfId="11144"/>
    <cellStyle name="B_Q1W06_Korea Team_0311_Funnel_W10_0705_Book4(For Nov.18'02)_Top15-for Dec.16'02" xfId="11145"/>
    <cellStyle name="B_Q1W06_Korea Team_0311_Funnel_W10_0705_Book4(For Nov.25'02)" xfId="11146"/>
    <cellStyle name="B_Q1W06_Korea Team_0311_Funnel_W10_0705_Book4(For Nov.25'02)_Top15-for Dec.16'02" xfId="11147"/>
    <cellStyle name="B_Q1W06_Korea Team_0311_Funnel_W10_0705_Funnel_WK7" xfId="11148"/>
    <cellStyle name="B_Q1W06_Korea Team_0311_Funnel_W10_0705_Top15-for Dec.16'02" xfId="11149"/>
    <cellStyle name="B_Q1W06_Korea Team_0311_Funnel_W11Q2_0712" xfId="11150"/>
    <cellStyle name="B_Q1W06_Korea Team_0311_Funnel_W11Q2_0712_Book3" xfId="11151"/>
    <cellStyle name="B_Q1W06_Korea Team_0311_Funnel_W11Q2_0712_Book4(For Nov.18'02)" xfId="11152"/>
    <cellStyle name="B_Q1W06_Korea Team_0311_Funnel_W11Q2_0712_Book4(For Nov.18'02)_Top15-for Dec.16'02" xfId="11153"/>
    <cellStyle name="B_Q1W06_Korea Team_0311_Funnel_W11Q2_0712_Book4(For Nov.25'02)" xfId="11154"/>
    <cellStyle name="B_Q1W06_Korea Team_0311_Funnel_W11Q2_0712_Book4(For Nov.25'02)_Top15-for Dec.16'02" xfId="11155"/>
    <cellStyle name="B_Q1W06_Korea Team_0311_Funnel_W11Q2_0712_Funnel_WK7" xfId="11156"/>
    <cellStyle name="B_Q1W06_Korea Team_0311_Funnel_W11Q2_0712_Top15" xfId="11157"/>
    <cellStyle name="B_Q1W06_Korea Team_0311_Funnel_W11Q2_0712_Top15_Book3" xfId="11158"/>
    <cellStyle name="B_Q1W06_Korea Team_0311_Funnel_W11Q2_0712_Top15_Book4(For Nov.18'02)" xfId="11159"/>
    <cellStyle name="B_Q1W06_Korea Team_0311_Funnel_W11Q2_0712_Top15_Book4(For Nov.18'02)_Top15-for Dec.16'02" xfId="11160"/>
    <cellStyle name="B_Q1W06_Korea Team_0311_Funnel_W11Q2_0712_Top15_Book4(For Nov.25'02)" xfId="11161"/>
    <cellStyle name="B_Q1W06_Korea Team_0311_Funnel_W11Q2_0712_Top15_Book4(For Nov.25'02)_Top15-for Dec.16'02" xfId="11162"/>
    <cellStyle name="B_Q1W06_Korea Team_0311_Funnel_W11Q2_0712_Top15_Funnel_WK7" xfId="11163"/>
    <cellStyle name="B_Q1W06_Korea Team_0311_Funnel_W11Q2_0712_Top15_Top15-for Dec.16'02" xfId="11164"/>
    <cellStyle name="B_Q1W06_Korea Team_0311_Funnel_W11Q2_0712_Top15-for Dec.16'02" xfId="11165"/>
    <cellStyle name="B_Q1W06_Korea Team_0311_Funnel_W13_0726" xfId="11166"/>
    <cellStyle name="B_Q1W06_Korea Team_0311_Funnel_W13_0726_Book3" xfId="11167"/>
    <cellStyle name="B_Q1W06_Korea Team_0311_Funnel_W13_0726_Book4(For Nov.18'02)" xfId="11168"/>
    <cellStyle name="B_Q1W06_Korea Team_0311_Funnel_W13_0726_Book4(For Nov.18'02)_Top15-for Dec.16'02" xfId="11169"/>
    <cellStyle name="B_Q1W06_Korea Team_0311_Funnel_W13_0726_Book4(For Nov.25'02)" xfId="11170"/>
    <cellStyle name="B_Q1W06_Korea Team_0311_Funnel_W13_0726_Book4(For Nov.25'02)_Top15-for Dec.16'02" xfId="11171"/>
    <cellStyle name="B_Q1W06_Korea Team_0311_Funnel_W13_0726_Funnel_WK7" xfId="11172"/>
    <cellStyle name="B_Q1W06_Korea Team_0311_Funnel_W13_0726_Top15-for Dec.16'02" xfId="11173"/>
    <cellStyle name="B_Q1W06_Korea Team_0311_Funnel_WK10_1004" xfId="11174"/>
    <cellStyle name="B_Q1W06_Korea Team_0311_Funnel_WK10_1004_Book3" xfId="11175"/>
    <cellStyle name="B_Q1W06_Korea Team_0311_Funnel_WK10_1004_Book4(For Nov.18'02)" xfId="11176"/>
    <cellStyle name="B_Q1W06_Korea Team_0311_Funnel_WK10_1004_Book4(For Nov.18'02)_Top15-for Dec.16'02" xfId="11177"/>
    <cellStyle name="B_Q1W06_Korea Team_0311_Funnel_WK10_1004_Book4(For Nov.25'02)" xfId="11178"/>
    <cellStyle name="B_Q1W06_Korea Team_0311_Funnel_WK10_1004_Book4(For Nov.25'02)_Top15-for Dec.16'02" xfId="11179"/>
    <cellStyle name="B_Q1W06_Korea Team_0311_Funnel_WK10_1004_Funnel_WK7" xfId="11180"/>
    <cellStyle name="B_Q1W06_Korea Team_0311_Funnel_WK10_1004_Top15-for Dec.16'02" xfId="11181"/>
    <cellStyle name="B_Q1W06_Korea Team_0311_Funnel_WK11_10111" xfId="11182"/>
    <cellStyle name="B_Q1W06_Korea Team_0311_Funnel_WK11_10111_Book3" xfId="11183"/>
    <cellStyle name="B_Q1W06_Korea Team_0311_Funnel_WK11_10111_Book4(For Nov.18'02)" xfId="11184"/>
    <cellStyle name="B_Q1W06_Korea Team_0311_Funnel_WK11_10111_Book4(For Nov.18'02)_Top15-for Dec.16'02" xfId="11185"/>
    <cellStyle name="B_Q1W06_Korea Team_0311_Funnel_WK11_10111_Book4(For Nov.25'02)" xfId="11186"/>
    <cellStyle name="B_Q1W06_Korea Team_0311_Funnel_WK11_10111_Book4(For Nov.25'02)_Top15-for Dec.16'02" xfId="11187"/>
    <cellStyle name="B_Q1W06_Korea Team_0311_Funnel_WK11_10111_Funnel_WK7" xfId="11188"/>
    <cellStyle name="B_Q1W06_Korea Team_0311_Funnel_WK11_10111_Top15-for Dec.16'02" xfId="11189"/>
    <cellStyle name="B_Q1W06_Korea Team_0311_Funnel_WK13" xfId="11190"/>
    <cellStyle name="B_Q1W06_Korea Team_0311_Funnel_WK13_Book3" xfId="11191"/>
    <cellStyle name="B_Q1W06_Korea Team_0311_Funnel_WK13_Book4(For Nov.18'02)" xfId="11192"/>
    <cellStyle name="B_Q1W06_Korea Team_0311_Funnel_WK13_Book4(For Nov.18'02)_Top15-for Dec.16'02" xfId="11193"/>
    <cellStyle name="B_Q1W06_Korea Team_0311_Funnel_WK13_Book4(For Nov.25'02)" xfId="11194"/>
    <cellStyle name="B_Q1W06_Korea Team_0311_Funnel_WK13_Book4(For Nov.25'02)_Top15-for Dec.16'02" xfId="11195"/>
    <cellStyle name="B_Q1W06_Korea Team_0311_Funnel_WK13_Funnel_WK7" xfId="11196"/>
    <cellStyle name="B_Q1W06_Korea Team_0311_Funnel_WK13_Top15-for Dec.16'02" xfId="11197"/>
    <cellStyle name="B_Q1W06_Korea Team_0311_Funnel_WK2_0809" xfId="11198"/>
    <cellStyle name="B_Q1W06_Korea Team_0311_Funnel_WK2_0809_Book3" xfId="11199"/>
    <cellStyle name="B_Q1W06_Korea Team_0311_Funnel_WK2_0809_Book4(For Nov.18'02)" xfId="11200"/>
    <cellStyle name="B_Q1W06_Korea Team_0311_Funnel_WK2_0809_Book4(For Nov.18'02)_Top15-for Dec.16'02" xfId="11201"/>
    <cellStyle name="B_Q1W06_Korea Team_0311_Funnel_WK2_0809_Book4(For Nov.25'02)" xfId="11202"/>
    <cellStyle name="B_Q1W06_Korea Team_0311_Funnel_WK2_0809_Book4(For Nov.25'02)_Top15-for Dec.16'02" xfId="11203"/>
    <cellStyle name="B_Q1W06_Korea Team_0311_Funnel_WK2_0809_Funnel_WK7" xfId="11204"/>
    <cellStyle name="B_Q1W06_Korea Team_0311_Funnel_WK2_0809_Top15-for Dec.16'02" xfId="11205"/>
    <cellStyle name="B_Q1W06_Korea Team_0311_Funnel_WK3_0816" xfId="11206"/>
    <cellStyle name="B_Q1W06_Korea Team_0311_Funnel_WK3_0816_Book3" xfId="11207"/>
    <cellStyle name="B_Q1W06_Korea Team_0311_Funnel_WK3_0816_Book4(For Nov.18'02)" xfId="11208"/>
    <cellStyle name="B_Q1W06_Korea Team_0311_Funnel_WK3_0816_Book4(For Nov.18'02)_Top15-for Dec.16'02" xfId="11209"/>
    <cellStyle name="B_Q1W06_Korea Team_0311_Funnel_WK3_0816_Book4(For Nov.25'02)" xfId="11210"/>
    <cellStyle name="B_Q1W06_Korea Team_0311_Funnel_WK3_0816_Book4(For Nov.25'02)_Top15-for Dec.16'02" xfId="11211"/>
    <cellStyle name="B_Q1W06_Korea Team_0311_Funnel_WK3_0816_Funnel_WK7" xfId="11212"/>
    <cellStyle name="B_Q1W06_Korea Team_0311_Funnel_WK3_0816_Top15-for Dec.16'02" xfId="11213"/>
    <cellStyle name="B_Q1W06_Korea Team_0311_Funnel_WK4_0823" xfId="11214"/>
    <cellStyle name="B_Q1W06_Korea Team_0311_Funnel_WK4_0823_Book3" xfId="11215"/>
    <cellStyle name="B_Q1W06_Korea Team_0311_Funnel_WK4_0823_Book4(For Nov.18'02)" xfId="11216"/>
    <cellStyle name="B_Q1W06_Korea Team_0311_Funnel_WK4_0823_Book4(For Nov.18'02)_Top15-for Dec.16'02" xfId="11217"/>
    <cellStyle name="B_Q1W06_Korea Team_0311_Funnel_WK4_0823_Book4(For Nov.25'02)" xfId="11218"/>
    <cellStyle name="B_Q1W06_Korea Team_0311_Funnel_WK4_0823_Book4(For Nov.25'02)_Top15-for Dec.16'02" xfId="11219"/>
    <cellStyle name="B_Q1W06_Korea Team_0311_Funnel_WK4_0823_Funnel_WK7" xfId="11220"/>
    <cellStyle name="B_Q1W06_Korea Team_0311_Funnel_WK4_0823_Top15-for Dec.16'02" xfId="11221"/>
    <cellStyle name="B_Q1W06_Korea Team_0311_Funnel_WK5_0830" xfId="11222"/>
    <cellStyle name="B_Q1W06_Korea Team_0311_Funnel_WK5_0830_Book3" xfId="11223"/>
    <cellStyle name="B_Q1W06_Korea Team_0311_Funnel_WK5_0830_Book4(For Nov.18'02)" xfId="11224"/>
    <cellStyle name="B_Q1W06_Korea Team_0311_Funnel_WK5_0830_Book4(For Nov.18'02)_Top15-for Dec.16'02" xfId="11225"/>
    <cellStyle name="B_Q1W06_Korea Team_0311_Funnel_WK5_0830_Book4(For Nov.25'02)" xfId="11226"/>
    <cellStyle name="B_Q1W06_Korea Team_0311_Funnel_WK5_0830_Book4(For Nov.25'02)_Top15-for Dec.16'02" xfId="11227"/>
    <cellStyle name="B_Q1W06_Korea Team_0311_Funnel_WK5_0830_Funnel_WK7" xfId="11228"/>
    <cellStyle name="B_Q1W06_Korea Team_0311_Funnel_WK5_0830_Top15-for Dec.16'02" xfId="11229"/>
    <cellStyle name="B_Q1W06_Korea Team_0311_Funnel_WK7" xfId="11230"/>
    <cellStyle name="B_Q1W06_Korea Team_0311_Funnel_WK7_0913" xfId="11231"/>
    <cellStyle name="B_Q1W06_Korea Team_0311_Funnel_WK7_0913_Book3" xfId="11232"/>
    <cellStyle name="B_Q1W06_Korea Team_0311_Funnel_WK7_0913_Book4(For Nov.18'02)" xfId="11233"/>
    <cellStyle name="B_Q1W06_Korea Team_0311_Funnel_WK7_0913_Book4(For Nov.18'02)_Top15-for Dec.16'02" xfId="11234"/>
    <cellStyle name="B_Q1W06_Korea Team_0311_Funnel_WK7_0913_Book4(For Nov.25'02)" xfId="11235"/>
    <cellStyle name="B_Q1W06_Korea Team_0311_Funnel_WK7_0913_Book4(For Nov.25'02)_Top15-for Dec.16'02" xfId="11236"/>
    <cellStyle name="B_Q1W06_Korea Team_0311_Funnel_WK7_0913_Funnel_WK7" xfId="11237"/>
    <cellStyle name="B_Q1W06_Korea Team_0311_Funnel_WK7_0913_Top15-for Dec.16'02" xfId="11238"/>
    <cellStyle name="B_Q1W06_Korea Team_0311_Funnel_WK8_0920" xfId="11239"/>
    <cellStyle name="B_Q1W06_Korea Team_0311_Funnel_WK8_0920_Book3" xfId="11240"/>
    <cellStyle name="B_Q1W06_Korea Team_0311_Funnel_WK8_0920_Book4(For Nov.18'02)" xfId="11241"/>
    <cellStyle name="B_Q1W06_Korea Team_0311_Funnel_WK8_0920_Book4(For Nov.18'02)_Top15-for Dec.16'02" xfId="11242"/>
    <cellStyle name="B_Q1W06_Korea Team_0311_Funnel_WK8_0920_Book4(For Nov.25'02)" xfId="11243"/>
    <cellStyle name="B_Q1W06_Korea Team_0311_Funnel_WK8_0920_Book4(For Nov.25'02)_Top15-for Dec.16'02" xfId="11244"/>
    <cellStyle name="B_Q1W06_Korea Team_0311_Funnel_WK8_0920_Funnel_WK7" xfId="11245"/>
    <cellStyle name="B_Q1W06_Korea Team_0311_Funnel_WK8_0920_Top15-for Dec.16'02" xfId="11246"/>
    <cellStyle name="B_Q1W06_Korea Team_0311_Funnel_WK9_0927" xfId="11247"/>
    <cellStyle name="B_Q1W06_Korea Team_0311_Funnel_WK9_0927_Book3" xfId="11248"/>
    <cellStyle name="B_Q1W06_Korea Team_0311_Funnel_WK9_0927_Book4(For Nov.18'02)" xfId="11249"/>
    <cellStyle name="B_Q1W06_Korea Team_0311_Funnel_WK9_0927_Book4(For Nov.18'02)_Top15-for Dec.16'02" xfId="11250"/>
    <cellStyle name="B_Q1W06_Korea Team_0311_Funnel_WK9_0927_Book4(For Nov.25'02)" xfId="11251"/>
    <cellStyle name="B_Q1W06_Korea Team_0311_Funnel_WK9_0927_Book4(For Nov.25'02)_Top15-for Dec.16'02" xfId="11252"/>
    <cellStyle name="B_Q1W06_Korea Team_0311_Funnel_WK9_0927_Funnel_WK7" xfId="11253"/>
    <cellStyle name="B_Q1W06_Korea Team_0311_Funnel_WK9_0927_Top15-for Dec.16'02" xfId="11254"/>
    <cellStyle name="B_Q1W06_Korea Team_0311_Otlk_slide_0812apcall_korea1" xfId="11255"/>
    <cellStyle name="B_Q1W06_Korea Team_0311_Otlk_slide_0812apcall_korea1_Book3" xfId="11256"/>
    <cellStyle name="B_Q1W06_Korea Team_0311_Otlk_slide_0812apcall_korea1_Book4(For Nov.18'02)" xfId="11257"/>
    <cellStyle name="B_Q1W06_Korea Team_0311_Otlk_slide_0812apcall_korea1_Book4(For Nov.18'02)_Top15-for Dec.16'02" xfId="11258"/>
    <cellStyle name="B_Q1W06_Korea Team_0311_Otlk_slide_0812apcall_korea1_Book4(For Nov.25'02)" xfId="11259"/>
    <cellStyle name="B_Q1W06_Korea Team_0311_Otlk_slide_0812apcall_korea1_Book4(For Nov.25'02)_Top15-for Dec.16'02" xfId="11260"/>
    <cellStyle name="B_Q1W06_Korea Team_0311_Otlk_slide_0812apcall_korea1_Funnel_WK7" xfId="11261"/>
    <cellStyle name="B_Q1W06_Korea Team_0311_Otlk_slide_0812apcall_korea1_Top15-for Dec.16'02" xfId="11262"/>
    <cellStyle name="B_Q1W06_Korea Team_0311_Otlk_slide_0819apcall_korea1" xfId="11263"/>
    <cellStyle name="B_Q1W06_Korea Team_0311_Otlk_slide_0819apcall_korea1_Book3" xfId="11264"/>
    <cellStyle name="B_Q1W06_Korea Team_0311_Otlk_slide_0819apcall_korea1_Book4(For Nov.18'02)" xfId="11265"/>
    <cellStyle name="B_Q1W06_Korea Team_0311_Otlk_slide_0819apcall_korea1_Book4(For Nov.18'02)_Top15-for Dec.16'02" xfId="11266"/>
    <cellStyle name="B_Q1W06_Korea Team_0311_Otlk_slide_0819apcall_korea1_Book4(For Nov.25'02)" xfId="11267"/>
    <cellStyle name="B_Q1W06_Korea Team_0311_Otlk_slide_0819apcall_korea1_Book4(For Nov.25'02)_Top15-for Dec.16'02" xfId="11268"/>
    <cellStyle name="B_Q1W06_Korea Team_0311_Otlk_slide_0819apcall_korea1_Funnel_WK7" xfId="11269"/>
    <cellStyle name="B_Q1W06_Korea Team_0311_Otlk_slide_0819apcall_korea1_Top15-for Dec.16'02" xfId="11270"/>
    <cellStyle name="B_Q1W06_Korea Team_0311_Otlk_slide_1028apcall_korea" xfId="11271"/>
    <cellStyle name="B_Q1W06_Korea Team_0311_Otlk_slide_1028apcall_korea_Book4(For Nov.18'02)" xfId="11272"/>
    <cellStyle name="B_Q1W06_Korea Team_0311_Otlk_slide_1028apcall_korea_Book4(For Nov.18'02)_Top15-for Dec.16'02" xfId="11273"/>
    <cellStyle name="B_Q1W06_Korea Team_0311_Otlk_slide_1028apcall_korea_Book4(For Nov.25'02)" xfId="11274"/>
    <cellStyle name="B_Q1W06_Korea Team_0311_Otlk_slide_1028apcall_korea_Book4(For Nov.25'02)_Top15-for Dec.16'02" xfId="11275"/>
    <cellStyle name="B_Q1W06_Korea Team_0311_Otlk_slide_1028apcall_korea_Top15-for Dec.16'02" xfId="11276"/>
    <cellStyle name="B_Q1W06_Korea Team_0311_PSG Recovery" xfId="11277"/>
    <cellStyle name="B_Q1W06_Korea Team_0311_PSG Recovery_Book3" xfId="11278"/>
    <cellStyle name="B_Q1W06_Korea Team_0311_PSG Recovery_Book4(For Nov.18'02)" xfId="11279"/>
    <cellStyle name="B_Q1W06_Korea Team_0311_PSG Recovery_Book4(For Nov.18'02)_Top15-for Dec.16'02" xfId="11280"/>
    <cellStyle name="B_Q1W06_Korea Team_0311_PSG Recovery_Book4(For Nov.25'02)" xfId="11281"/>
    <cellStyle name="B_Q1W06_Korea Team_0311_PSG Recovery_Book4(For Nov.25'02)_Top15-for Dec.16'02" xfId="11282"/>
    <cellStyle name="B_Q1W06_Korea Team_0311_PSG Recovery_Funnel_WK7" xfId="11283"/>
    <cellStyle name="B_Q1W06_Korea Team_0311_PSG Recovery_Top15-for Dec.16'02" xfId="11284"/>
    <cellStyle name="B_Q1W06_Korea Team_0311_top 15" xfId="11285"/>
    <cellStyle name="B_Q1W06_Korea Team_0311_top 15_Book3" xfId="11286"/>
    <cellStyle name="B_Q1W06_Korea Team_0311_top 15_Book4(For Nov.18'02)" xfId="11287"/>
    <cellStyle name="B_Q1W06_Korea Team_0311_top 15_Book4(For Nov.18'02)_Top15-for Dec.16'02" xfId="11288"/>
    <cellStyle name="B_Q1W06_Korea Team_0311_top 15_Book4(For Nov.25'02)" xfId="11289"/>
    <cellStyle name="B_Q1W06_Korea Team_0311_top 15_Book4(For Nov.25'02)_Top15-for Dec.16'02" xfId="11290"/>
    <cellStyle name="B_Q1W06_Korea Team_0311_top 15_Funnel_WK7" xfId="11291"/>
    <cellStyle name="B_Q1W06_Korea Team_0311_top 15_Top15-for Dec.16'02" xfId="11292"/>
    <cellStyle name="B_Q1W06_Korea Team_0311_Top15-for Dec.16'02" xfId="11293"/>
    <cellStyle name="B_Q1W06_Korea Team_0311_WeeklySegmentDeck 2002 09 25 v13" xfId="11294"/>
    <cellStyle name="B_Q1W06_Korea Team_0311_WeeklySegmentDeck 2002 09 25 v13_Book3" xfId="11295"/>
    <cellStyle name="B_Q1W06_Korea Team_0311_WeeklySegmentDeck 2002 09 25 v13_Book4(For Nov.18'02)" xfId="11296"/>
    <cellStyle name="B_Q1W06_Korea Team_0311_WeeklySegmentDeck 2002 09 25 v13_Book4(For Nov.18'02)_Top15-for Dec.16'02" xfId="11297"/>
    <cellStyle name="B_Q1W06_Korea Team_0311_WeeklySegmentDeck 2002 09 25 v13_Book4(For Nov.25'02)" xfId="11298"/>
    <cellStyle name="B_Q1W06_Korea Team_0311_WeeklySegmentDeck 2002 09 25 v13_Book4(For Nov.25'02)_Top15-for Dec.16'02" xfId="11299"/>
    <cellStyle name="B_Q1W06_Korea Team_0311_WeeklySegmentDeck 2002 09 25 v13_Funnel_WK7" xfId="11300"/>
    <cellStyle name="B_Q1W06_Korea Team_0311_WeeklySegmentDeck 2002 09 25 v13_Top15-for Dec.16'02" xfId="11301"/>
    <cellStyle name="B_Q1W06_Korea Team_0311_WeeklySegmentDeck 2002 10 04 v14" xfId="11302"/>
    <cellStyle name="B_Q1W06_Korea Team_0311_WeeklySegmentDeck 2002 10 04 v14_Book3" xfId="11303"/>
    <cellStyle name="B_Q1W06_Korea Team_0311_WeeklySegmentDeck 2002 10 04 v14_Book4(For Nov.18'02)" xfId="11304"/>
    <cellStyle name="B_Q1W06_Korea Team_0311_WeeklySegmentDeck 2002 10 04 v14_Book4(For Nov.18'02)_Top15-for Dec.16'02" xfId="11305"/>
    <cellStyle name="B_Q1W06_Korea Team_0311_WeeklySegmentDeck 2002 10 04 v14_Book4(For Nov.25'02)" xfId="11306"/>
    <cellStyle name="B_Q1W06_Korea Team_0311_WeeklySegmentDeck 2002 10 04 v14_Book4(For Nov.25'02)_Top15-for Dec.16'02" xfId="11307"/>
    <cellStyle name="B_Q1W06_Korea Team_0311_WeeklySegmentDeck 2002 10 04 v14_Funnel_WK7" xfId="11308"/>
    <cellStyle name="B_Q1W06_Korea Team_0311_WeeklySegmentDeck 2002 10 04 v14_Top15-for Dec.16'02" xfId="11309"/>
    <cellStyle name="B_Q1W06_Korea Team_0311_WeeklySegmentDeck Q3wk 3" xfId="11310"/>
    <cellStyle name="B_Q1W06_Korea Team_0311_WeeklySegmentDeck Q3wk 3_Book3" xfId="11311"/>
    <cellStyle name="B_Q1W06_Korea Team_0311_WeeklySegmentDeck Q3wk 3_Book4(For Nov.18'02)" xfId="11312"/>
    <cellStyle name="B_Q1W06_Korea Team_0311_WeeklySegmentDeck Q3wk 3_Book4(For Nov.18'02)_Top15-for Dec.16'02" xfId="11313"/>
    <cellStyle name="B_Q1W06_Korea Team_0311_WeeklySegmentDeck Q3wk 3_Book4(For Nov.25'02)" xfId="11314"/>
    <cellStyle name="B_Q1W06_Korea Team_0311_WeeklySegmentDeck Q3wk 3_Book4(For Nov.25'02)_Top15-for Dec.16'02" xfId="11315"/>
    <cellStyle name="B_Q1W06_Korea Team_0311_WeeklySegmentDeck Q3wk 3_Funnel_WK7" xfId="11316"/>
    <cellStyle name="B_Q1W06_Korea Team_0311_WeeklySegmentDeck Q3wk 3_Top15-for Dec.16'02" xfId="11317"/>
    <cellStyle name="B_Q1W06_Korea Team_0311_WeeklySegmentDeck Q3wk 5" xfId="11318"/>
    <cellStyle name="B_Q1W06_Korea Team_0311_WeeklySegmentDeck Q3wk 5_Book3" xfId="11319"/>
    <cellStyle name="B_Q1W06_Korea Team_0311_WeeklySegmentDeck Q3wk 5_Book4(For Nov.18'02)" xfId="11320"/>
    <cellStyle name="B_Q1W06_Korea Team_0311_WeeklySegmentDeck Q3wk 5_Book4(For Nov.18'02)_Top15-for Dec.16'02" xfId="11321"/>
    <cellStyle name="B_Q1W06_Korea Team_0311_WeeklySegmentDeck Q3wk 5_Book4(For Nov.25'02)" xfId="11322"/>
    <cellStyle name="B_Q1W06_Korea Team_0311_WeeklySegmentDeck Q3wk 5_Book4(For Nov.25'02)_Top15-for Dec.16'02" xfId="11323"/>
    <cellStyle name="B_Q1W06_Korea Team_0311_WeeklySegmentDeck Q3wk 5_Funnel_WK7" xfId="11324"/>
    <cellStyle name="B_Q1W06_Korea Team_0311_WeeklySegmentDeck Q3wk 5_Top15-for Dec.16'02" xfId="11325"/>
    <cellStyle name="B_Q1W06_Korea Team_0311_WeeklySegmentDeck Q3wk1" xfId="11326"/>
    <cellStyle name="B_Q1W06_Korea Team_0311_WeeklySegmentDeck Q3wk1_Book3" xfId="11327"/>
    <cellStyle name="B_Q1W06_Korea Team_0311_WeeklySegmentDeck Q3wk1_Book4(For Nov.18'02)" xfId="11328"/>
    <cellStyle name="B_Q1W06_Korea Team_0311_WeeklySegmentDeck Q3wk1_Book4(For Nov.18'02)_Top15-for Dec.16'02" xfId="11329"/>
    <cellStyle name="B_Q1W06_Korea Team_0311_WeeklySegmentDeck Q3wk1_Book4(For Nov.25'02)" xfId="11330"/>
    <cellStyle name="B_Q1W06_Korea Team_0311_WeeklySegmentDeck Q3wk1_Book4(For Nov.25'02)_Top15-for Dec.16'02" xfId="11331"/>
    <cellStyle name="B_Q1W06_Korea Team_0311_WeeklySegmentDeck Q3wk1_Funnel_WK7" xfId="11332"/>
    <cellStyle name="B_Q1W06_Korea Team_0311_WeeklySegmentDeck Q3wk1_Top15-for Dec.16'02" xfId="11333"/>
    <cellStyle name="B_Q1W06_Korea Team_0311_WeeklySegmentDeck wk12" xfId="11334"/>
    <cellStyle name="B_Q1W06_Korea Team_0311_WeeklySegmentDeck wk12_Book3" xfId="11335"/>
    <cellStyle name="B_Q1W06_Korea Team_0311_WeeklySegmentDeck wk12_Book4(For Nov.18'02)" xfId="11336"/>
    <cellStyle name="B_Q1W06_Korea Team_0311_WeeklySegmentDeck wk12_Book4(For Nov.18'02)_Top15-for Dec.16'02" xfId="11337"/>
    <cellStyle name="B_Q1W06_Korea Team_0311_WeeklySegmentDeck wk12_Book4(For Nov.25'02)" xfId="11338"/>
    <cellStyle name="B_Q1W06_Korea Team_0311_WeeklySegmentDeck wk12_Book4(For Nov.25'02)_Top15-for Dec.16'02" xfId="11339"/>
    <cellStyle name="B_Q1W06_Korea Team_0311_WeeklySegmentDeck wk12_Funnel_WK7" xfId="11340"/>
    <cellStyle name="B_Q1W06_Korea Team_0311_WeeklySegmentDeck wk12_Top15-for Dec.16'02" xfId="11341"/>
    <cellStyle name="B_Q1W07_Korea Team_0318" xfId="11342"/>
    <cellStyle name="B_Q1W07_Korea Team_0318_1" xfId="11343"/>
    <cellStyle name="B_Q1W07_Korea Team_0318_B3&amp;B4) PastDue " xfId="11344"/>
    <cellStyle name="B_Q1W07_Korea Team_0318_B3&amp;B4) PastDue _Book3" xfId="11345"/>
    <cellStyle name="B_Q1W07_Korea Team_0318_B3&amp;B4) PastDue _Book4(For Nov.18'02)" xfId="11346"/>
    <cellStyle name="B_Q1W07_Korea Team_0318_B3&amp;B4) PastDue _Book4(For Nov.18'02)_Top15-for Dec.16'02" xfId="11347"/>
    <cellStyle name="B_Q1W07_Korea Team_0318_B3&amp;B4) PastDue _Book4(For Nov.25'02)" xfId="11348"/>
    <cellStyle name="B_Q1W07_Korea Team_0318_B3&amp;B4) PastDue _Book4(For Nov.25'02)_Top15-for Dec.16'02" xfId="11349"/>
    <cellStyle name="B_Q1W07_Korea Team_0318_B3&amp;B4) PastDue _Funnel_WK7" xfId="11350"/>
    <cellStyle name="B_Q1W07_Korea Team_0318_B3&amp;B4) PastDue _Top15-for Dec.16'02" xfId="11351"/>
    <cellStyle name="B_Q1W07_Korea Team_0318_Book1(top15)" xfId="11352"/>
    <cellStyle name="B_Q1W07_Korea Team_0318_Book1(top15)_Book3" xfId="11353"/>
    <cellStyle name="B_Q1W07_Korea Team_0318_Book1(top15)_Book4(For Nov.18'02)" xfId="11354"/>
    <cellStyle name="B_Q1W07_Korea Team_0318_Book1(top15)_Book4(For Nov.18'02)_Top15-for Dec.16'02" xfId="11355"/>
    <cellStyle name="B_Q1W07_Korea Team_0318_Book1(top15)_Book4(For Nov.25'02)" xfId="11356"/>
    <cellStyle name="B_Q1W07_Korea Team_0318_Book1(top15)_Book4(For Nov.25'02)_Top15-for Dec.16'02" xfId="11357"/>
    <cellStyle name="B_Q1W07_Korea Team_0318_Book1(top15)_Funnel_WK7" xfId="11358"/>
    <cellStyle name="B_Q1W07_Korea Team_0318_Book1(top15)_Top15-for Dec.16'02" xfId="11359"/>
    <cellStyle name="B_Q1W07_Korea Team_0318_Book2" xfId="11360"/>
    <cellStyle name="B_Q1W07_Korea Team_0318_Book2(for Oct.14'02)" xfId="11361"/>
    <cellStyle name="B_Q1W07_Korea Team_0318_Book2(for Oct.14'02)_Book3" xfId="11362"/>
    <cellStyle name="B_Q1W07_Korea Team_0318_Book2(for Oct.14'02)_Book4(For Nov.18'02)" xfId="11363"/>
    <cellStyle name="B_Q1W07_Korea Team_0318_Book2(for Oct.14'02)_Book4(For Nov.18'02)_Top15-for Dec.16'02" xfId="11364"/>
    <cellStyle name="B_Q1W07_Korea Team_0318_Book2(for Oct.14'02)_Book4(For Nov.25'02)" xfId="11365"/>
    <cellStyle name="B_Q1W07_Korea Team_0318_Book2(for Oct.14'02)_Book4(For Nov.25'02)_Top15-for Dec.16'02" xfId="11366"/>
    <cellStyle name="B_Q1W07_Korea Team_0318_Book2(for Oct.14'02)_Funnel_WK7" xfId="11367"/>
    <cellStyle name="B_Q1W07_Korea Team_0318_Book2(for Oct.14'02)_Top15-for Dec.16'02" xfId="11368"/>
    <cellStyle name="B_Q1W07_Korea Team_0318_Book2(for Oct.28'02)" xfId="11369"/>
    <cellStyle name="B_Q1W07_Korea Team_0318_Book2(for Oct.28'02)_Book3" xfId="11370"/>
    <cellStyle name="B_Q1W07_Korea Team_0318_Book2(for Oct.28'02)_Book4(For Nov.18'02)" xfId="11371"/>
    <cellStyle name="B_Q1W07_Korea Team_0318_Book2(for Oct.28'02)_Book4(For Nov.18'02)_Top15-for Dec.16'02" xfId="11372"/>
    <cellStyle name="B_Q1W07_Korea Team_0318_Book2(for Oct.28'02)_Book4(For Nov.25'02)" xfId="11373"/>
    <cellStyle name="B_Q1W07_Korea Team_0318_Book2(for Oct.28'02)_Book4(For Nov.25'02)_Top15-for Dec.16'02" xfId="11374"/>
    <cellStyle name="B_Q1W07_Korea Team_0318_Book2(for Oct.28'02)_Funnel_WK7" xfId="11375"/>
    <cellStyle name="B_Q1W07_Korea Team_0318_Book2(for Oct.28'02)_Top15-for Dec.16'02" xfId="11376"/>
    <cellStyle name="B_Q1W07_Korea Team_0318_Book2_Book3" xfId="11377"/>
    <cellStyle name="B_Q1W07_Korea Team_0318_Book2_Book4(For Nov.18'02)" xfId="11378"/>
    <cellStyle name="B_Q1W07_Korea Team_0318_Book2_Book4(For Nov.18'02)_Top15-for Dec.16'02" xfId="11379"/>
    <cellStyle name="B_Q1W07_Korea Team_0318_Book2_Book4(For Nov.25'02)" xfId="11380"/>
    <cellStyle name="B_Q1W07_Korea Team_0318_Book2_Book4(For Nov.25'02)_Top15-for Dec.16'02" xfId="11381"/>
    <cellStyle name="B_Q1W07_Korea Team_0318_Book2_Funnel_WK7" xfId="11382"/>
    <cellStyle name="B_Q1W07_Korea Team_0318_Book2_Top15-for Dec.16'02" xfId="11383"/>
    <cellStyle name="B_Q1W07_Korea Team_0318_Book3" xfId="11384"/>
    <cellStyle name="B_Q1W07_Korea Team_0318_Book3_1" xfId="11385"/>
    <cellStyle name="B_Q1W07_Korea Team_0318_Book3_Book3" xfId="11386"/>
    <cellStyle name="B_Q1W07_Korea Team_0318_Book3_Book4(For Nov.18'02)" xfId="11387"/>
    <cellStyle name="B_Q1W07_Korea Team_0318_Book3_Book4(For Nov.18'02)_Top15-for Dec.16'02" xfId="11388"/>
    <cellStyle name="B_Q1W07_Korea Team_0318_Book3_Book4(For Nov.25'02)" xfId="11389"/>
    <cellStyle name="B_Q1W07_Korea Team_0318_Book3_Book4(For Nov.25'02)_Top15-for Dec.16'02" xfId="11390"/>
    <cellStyle name="B_Q1W07_Korea Team_0318_Book3_Funnel_WK7" xfId="11391"/>
    <cellStyle name="B_Q1W07_Korea Team_0318_Book3_Top15-for Dec.16'02" xfId="11392"/>
    <cellStyle name="B_Q1W07_Korea Team_0318_Book4(For Nov.18'02)" xfId="11393"/>
    <cellStyle name="B_Q1W07_Korea Team_0318_Book4(For Nov.18'02)_Top15-for Dec.16'02" xfId="11394"/>
    <cellStyle name="B_Q1W07_Korea Team_0318_Book4(For Nov.25'02)" xfId="11395"/>
    <cellStyle name="B_Q1W07_Korea Team_0318_Book4(For Nov.25'02)_Top15-for Dec.16'02" xfId="11396"/>
    <cellStyle name="B_Q1W07_Korea Team_0318_EMC" xfId="11397"/>
    <cellStyle name="B_Q1W07_Korea Team_0318_EMC_Book3" xfId="11398"/>
    <cellStyle name="B_Q1W07_Korea Team_0318_EMC_Book4(For Nov.18'02)" xfId="11399"/>
    <cellStyle name="B_Q1W07_Korea Team_0318_EMC_Book4(For Nov.18'02)_Top15-for Dec.16'02" xfId="11400"/>
    <cellStyle name="B_Q1W07_Korea Team_0318_EMC_Book4(For Nov.25'02)" xfId="11401"/>
    <cellStyle name="B_Q1W07_Korea Team_0318_EMC_Book4(For Nov.25'02)_Top15-for Dec.16'02" xfId="11402"/>
    <cellStyle name="B_Q1W07_Korea Team_0318_EMC_Funnel_WK7" xfId="11403"/>
    <cellStyle name="B_Q1W07_Korea Team_0318_EMC_Top15-for Dec.16'02" xfId="11404"/>
    <cellStyle name="B_Q1W07_Korea Team_0318_EMC2" xfId="11405"/>
    <cellStyle name="B_Q1W07_Korea Team_0318_EMC2_Book3" xfId="11406"/>
    <cellStyle name="B_Q1W07_Korea Team_0318_EMC2_Book4(For Nov.18'02)" xfId="11407"/>
    <cellStyle name="B_Q1W07_Korea Team_0318_EMC2_Book4(For Nov.18'02)_Top15-for Dec.16'02" xfId="11408"/>
    <cellStyle name="B_Q1W07_Korea Team_0318_EMC2_Book4(For Nov.25'02)" xfId="11409"/>
    <cellStyle name="B_Q1W07_Korea Team_0318_EMC2_Book4(For Nov.25'02)_Top15-for Dec.16'02" xfId="11410"/>
    <cellStyle name="B_Q1W07_Korea Team_0318_EMC2_Funnel_WK7" xfId="11411"/>
    <cellStyle name="B_Q1W07_Korea Team_0318_EMC2_Top15-for Dec.16'02" xfId="11412"/>
    <cellStyle name="B_Q1W07_Korea Team_0318_Funnel_W10_0705" xfId="11413"/>
    <cellStyle name="B_Q1W07_Korea Team_0318_Funnel_W10_0705_Book3" xfId="11414"/>
    <cellStyle name="B_Q1W07_Korea Team_0318_Funnel_W10_0705_Book4(For Nov.18'02)" xfId="11415"/>
    <cellStyle name="B_Q1W07_Korea Team_0318_Funnel_W10_0705_Book4(For Nov.18'02)_Top15-for Dec.16'02" xfId="11416"/>
    <cellStyle name="B_Q1W07_Korea Team_0318_Funnel_W10_0705_Book4(For Nov.25'02)" xfId="11417"/>
    <cellStyle name="B_Q1W07_Korea Team_0318_Funnel_W10_0705_Book4(For Nov.25'02)_Top15-for Dec.16'02" xfId="11418"/>
    <cellStyle name="B_Q1W07_Korea Team_0318_Funnel_W10_0705_Funnel_WK7" xfId="11419"/>
    <cellStyle name="B_Q1W07_Korea Team_0318_Funnel_W10_0705_Top15-for Dec.16'02" xfId="11420"/>
    <cellStyle name="B_Q1W07_Korea Team_0318_Funnel_W11Q2_0712" xfId="11421"/>
    <cellStyle name="B_Q1W07_Korea Team_0318_Funnel_W11Q2_0712_Book3" xfId="11422"/>
    <cellStyle name="B_Q1W07_Korea Team_0318_Funnel_W11Q2_0712_Book4(For Nov.18'02)" xfId="11423"/>
    <cellStyle name="B_Q1W07_Korea Team_0318_Funnel_W11Q2_0712_Book4(For Nov.18'02)_Top15-for Dec.16'02" xfId="11424"/>
    <cellStyle name="B_Q1W07_Korea Team_0318_Funnel_W11Q2_0712_Book4(For Nov.25'02)" xfId="11425"/>
    <cellStyle name="B_Q1W07_Korea Team_0318_Funnel_W11Q2_0712_Book4(For Nov.25'02)_Top15-for Dec.16'02" xfId="11426"/>
    <cellStyle name="B_Q1W07_Korea Team_0318_Funnel_W11Q2_0712_Funnel_WK7" xfId="11427"/>
    <cellStyle name="B_Q1W07_Korea Team_0318_Funnel_W11Q2_0712_Top15" xfId="11428"/>
    <cellStyle name="B_Q1W07_Korea Team_0318_Funnel_W11Q2_0712_Top15_Book3" xfId="11429"/>
    <cellStyle name="B_Q1W07_Korea Team_0318_Funnel_W11Q2_0712_Top15_Book4(For Nov.18'02)" xfId="11430"/>
    <cellStyle name="B_Q1W07_Korea Team_0318_Funnel_W11Q2_0712_Top15_Book4(For Nov.18'02)_Top15-for Dec.16'02" xfId="11431"/>
    <cellStyle name="B_Q1W07_Korea Team_0318_Funnel_W11Q2_0712_Top15_Book4(For Nov.25'02)" xfId="11432"/>
    <cellStyle name="B_Q1W07_Korea Team_0318_Funnel_W11Q2_0712_Top15_Book4(For Nov.25'02)_Top15-for Dec.16'02" xfId="11433"/>
    <cellStyle name="B_Q1W07_Korea Team_0318_Funnel_W11Q2_0712_Top15_Funnel_WK7" xfId="11434"/>
    <cellStyle name="B_Q1W07_Korea Team_0318_Funnel_W11Q2_0712_Top15_Top15-for Dec.16'02" xfId="11435"/>
    <cellStyle name="B_Q1W07_Korea Team_0318_Funnel_W11Q2_0712_Top15-for Dec.16'02" xfId="11436"/>
    <cellStyle name="B_Q1W07_Korea Team_0318_Funnel_W13_0726" xfId="11437"/>
    <cellStyle name="B_Q1W07_Korea Team_0318_Funnel_W13_0726_Book3" xfId="11438"/>
    <cellStyle name="B_Q1W07_Korea Team_0318_Funnel_W13_0726_Book4(For Nov.18'02)" xfId="11439"/>
    <cellStyle name="B_Q1W07_Korea Team_0318_Funnel_W13_0726_Book4(For Nov.18'02)_Top15-for Dec.16'02" xfId="11440"/>
    <cellStyle name="B_Q1W07_Korea Team_0318_Funnel_W13_0726_Book4(For Nov.25'02)" xfId="11441"/>
    <cellStyle name="B_Q1W07_Korea Team_0318_Funnel_W13_0726_Book4(For Nov.25'02)_Top15-for Dec.16'02" xfId="11442"/>
    <cellStyle name="B_Q1W07_Korea Team_0318_Funnel_W13_0726_Funnel_WK7" xfId="11443"/>
    <cellStyle name="B_Q1W07_Korea Team_0318_Funnel_W13_0726_Top15-for Dec.16'02" xfId="11444"/>
    <cellStyle name="B_Q1W07_Korea Team_0318_Funnel_WK10_1004" xfId="11445"/>
    <cellStyle name="B_Q1W07_Korea Team_0318_Funnel_WK10_1004_Book3" xfId="11446"/>
    <cellStyle name="B_Q1W07_Korea Team_0318_Funnel_WK10_1004_Book4(For Nov.18'02)" xfId="11447"/>
    <cellStyle name="B_Q1W07_Korea Team_0318_Funnel_WK10_1004_Book4(For Nov.18'02)_Top15-for Dec.16'02" xfId="11448"/>
    <cellStyle name="B_Q1W07_Korea Team_0318_Funnel_WK10_1004_Book4(For Nov.25'02)" xfId="11449"/>
    <cellStyle name="B_Q1W07_Korea Team_0318_Funnel_WK10_1004_Book4(For Nov.25'02)_Top15-for Dec.16'02" xfId="11450"/>
    <cellStyle name="B_Q1W07_Korea Team_0318_Funnel_WK10_1004_Funnel_WK7" xfId="11451"/>
    <cellStyle name="B_Q1W07_Korea Team_0318_Funnel_WK10_1004_Top15-for Dec.16'02" xfId="11452"/>
    <cellStyle name="B_Q1W07_Korea Team_0318_Funnel_WK11_10111" xfId="11453"/>
    <cellStyle name="B_Q1W07_Korea Team_0318_Funnel_WK11_10111_Book3" xfId="11454"/>
    <cellStyle name="B_Q1W07_Korea Team_0318_Funnel_WK11_10111_Book4(For Nov.18'02)" xfId="11455"/>
    <cellStyle name="B_Q1W07_Korea Team_0318_Funnel_WK11_10111_Book4(For Nov.18'02)_Top15-for Dec.16'02" xfId="11456"/>
    <cellStyle name="B_Q1W07_Korea Team_0318_Funnel_WK11_10111_Book4(For Nov.25'02)" xfId="11457"/>
    <cellStyle name="B_Q1W07_Korea Team_0318_Funnel_WK11_10111_Book4(For Nov.25'02)_Top15-for Dec.16'02" xfId="11458"/>
    <cellStyle name="B_Q1W07_Korea Team_0318_Funnel_WK11_10111_Funnel_WK7" xfId="11459"/>
    <cellStyle name="B_Q1W07_Korea Team_0318_Funnel_WK11_10111_Top15-for Dec.16'02" xfId="11460"/>
    <cellStyle name="B_Q1W07_Korea Team_0318_Funnel_WK13" xfId="11461"/>
    <cellStyle name="B_Q1W07_Korea Team_0318_Funnel_WK13_Book3" xfId="11462"/>
    <cellStyle name="B_Q1W07_Korea Team_0318_Funnel_WK13_Book4(For Nov.18'02)" xfId="11463"/>
    <cellStyle name="B_Q1W07_Korea Team_0318_Funnel_WK13_Book4(For Nov.18'02)_Top15-for Dec.16'02" xfId="11464"/>
    <cellStyle name="B_Q1W07_Korea Team_0318_Funnel_WK13_Book4(For Nov.25'02)" xfId="11465"/>
    <cellStyle name="B_Q1W07_Korea Team_0318_Funnel_WK13_Book4(For Nov.25'02)_Top15-for Dec.16'02" xfId="11466"/>
    <cellStyle name="B_Q1W07_Korea Team_0318_Funnel_WK13_Funnel_WK7" xfId="11467"/>
    <cellStyle name="B_Q1W07_Korea Team_0318_Funnel_WK13_Top15-for Dec.16'02" xfId="11468"/>
    <cellStyle name="B_Q1W07_Korea Team_0318_Funnel_WK2_0809" xfId="11469"/>
    <cellStyle name="B_Q1W07_Korea Team_0318_Funnel_WK2_0809_Book3" xfId="11470"/>
    <cellStyle name="B_Q1W07_Korea Team_0318_Funnel_WK2_0809_Book4(For Nov.18'02)" xfId="11471"/>
    <cellStyle name="B_Q1W07_Korea Team_0318_Funnel_WK2_0809_Book4(For Nov.18'02)_Top15-for Dec.16'02" xfId="11472"/>
    <cellStyle name="B_Q1W07_Korea Team_0318_Funnel_WK2_0809_Book4(For Nov.25'02)" xfId="11473"/>
    <cellStyle name="B_Q1W07_Korea Team_0318_Funnel_WK2_0809_Book4(For Nov.25'02)_Top15-for Dec.16'02" xfId="11474"/>
    <cellStyle name="B_Q1W07_Korea Team_0318_Funnel_WK2_0809_Funnel_WK7" xfId="11475"/>
    <cellStyle name="B_Q1W07_Korea Team_0318_Funnel_WK2_0809_Top15-for Dec.16'02" xfId="11476"/>
    <cellStyle name="B_Q1W07_Korea Team_0318_Funnel_WK3_0816" xfId="11477"/>
    <cellStyle name="B_Q1W07_Korea Team_0318_Funnel_WK3_0816_Book3" xfId="11478"/>
    <cellStyle name="B_Q1W07_Korea Team_0318_Funnel_WK3_0816_Book4(For Nov.18'02)" xfId="11479"/>
    <cellStyle name="B_Q1W07_Korea Team_0318_Funnel_WK3_0816_Book4(For Nov.18'02)_Top15-for Dec.16'02" xfId="11480"/>
    <cellStyle name="B_Q1W07_Korea Team_0318_Funnel_WK3_0816_Book4(For Nov.25'02)" xfId="11481"/>
    <cellStyle name="B_Q1W07_Korea Team_0318_Funnel_WK3_0816_Book4(For Nov.25'02)_Top15-for Dec.16'02" xfId="11482"/>
    <cellStyle name="B_Q1W07_Korea Team_0318_Funnel_WK3_0816_Funnel_WK7" xfId="11483"/>
    <cellStyle name="B_Q1W07_Korea Team_0318_Funnel_WK3_0816_Top15-for Dec.16'02" xfId="11484"/>
    <cellStyle name="B_Q1W07_Korea Team_0318_Funnel_WK4_0823" xfId="11485"/>
    <cellStyle name="B_Q1W07_Korea Team_0318_Funnel_WK4_0823_Book3" xfId="11486"/>
    <cellStyle name="B_Q1W07_Korea Team_0318_Funnel_WK4_0823_Book4(For Nov.18'02)" xfId="11487"/>
    <cellStyle name="B_Q1W07_Korea Team_0318_Funnel_WK4_0823_Book4(For Nov.18'02)_Top15-for Dec.16'02" xfId="11488"/>
    <cellStyle name="B_Q1W07_Korea Team_0318_Funnel_WK4_0823_Book4(For Nov.25'02)" xfId="11489"/>
    <cellStyle name="B_Q1W07_Korea Team_0318_Funnel_WK4_0823_Book4(For Nov.25'02)_Top15-for Dec.16'02" xfId="11490"/>
    <cellStyle name="B_Q1W07_Korea Team_0318_Funnel_WK4_0823_Funnel_WK7" xfId="11491"/>
    <cellStyle name="B_Q1W07_Korea Team_0318_Funnel_WK4_0823_Top15-for Dec.16'02" xfId="11492"/>
    <cellStyle name="B_Q1W07_Korea Team_0318_Funnel_WK5_0830" xfId="11493"/>
    <cellStyle name="B_Q1W07_Korea Team_0318_Funnel_WK5_0830_Book3" xfId="11494"/>
    <cellStyle name="B_Q1W07_Korea Team_0318_Funnel_WK5_0830_Book4(For Nov.18'02)" xfId="11495"/>
    <cellStyle name="B_Q1W07_Korea Team_0318_Funnel_WK5_0830_Book4(For Nov.18'02)_Top15-for Dec.16'02" xfId="11496"/>
    <cellStyle name="B_Q1W07_Korea Team_0318_Funnel_WK5_0830_Book4(For Nov.25'02)" xfId="11497"/>
    <cellStyle name="B_Q1W07_Korea Team_0318_Funnel_WK5_0830_Book4(For Nov.25'02)_Top15-for Dec.16'02" xfId="11498"/>
    <cellStyle name="B_Q1W07_Korea Team_0318_Funnel_WK5_0830_Funnel_WK7" xfId="11499"/>
    <cellStyle name="B_Q1W07_Korea Team_0318_Funnel_WK5_0830_Top15-for Dec.16'02" xfId="11500"/>
    <cellStyle name="B_Q1W07_Korea Team_0318_Funnel_WK7" xfId="11501"/>
    <cellStyle name="B_Q1W07_Korea Team_0318_Funnel_WK7_0913" xfId="11502"/>
    <cellStyle name="B_Q1W07_Korea Team_0318_Funnel_WK7_0913_Book3" xfId="11503"/>
    <cellStyle name="B_Q1W07_Korea Team_0318_Funnel_WK7_0913_Book4(For Nov.18'02)" xfId="11504"/>
    <cellStyle name="B_Q1W07_Korea Team_0318_Funnel_WK7_0913_Book4(For Nov.18'02)_Top15-for Dec.16'02" xfId="11505"/>
    <cellStyle name="B_Q1W07_Korea Team_0318_Funnel_WK7_0913_Book4(For Nov.25'02)" xfId="11506"/>
    <cellStyle name="B_Q1W07_Korea Team_0318_Funnel_WK7_0913_Book4(For Nov.25'02)_Top15-for Dec.16'02" xfId="11507"/>
    <cellStyle name="B_Q1W07_Korea Team_0318_Funnel_WK7_0913_Funnel_WK7" xfId="11508"/>
    <cellStyle name="B_Q1W07_Korea Team_0318_Funnel_WK7_0913_Top15-for Dec.16'02" xfId="11509"/>
    <cellStyle name="B_Q1W07_Korea Team_0318_Funnel_WK8_0920" xfId="11510"/>
    <cellStyle name="B_Q1W07_Korea Team_0318_Funnel_WK8_0920_Book3" xfId="11511"/>
    <cellStyle name="B_Q1W07_Korea Team_0318_Funnel_WK8_0920_Book4(For Nov.18'02)" xfId="11512"/>
    <cellStyle name="B_Q1W07_Korea Team_0318_Funnel_WK8_0920_Book4(For Nov.18'02)_Top15-for Dec.16'02" xfId="11513"/>
    <cellStyle name="B_Q1W07_Korea Team_0318_Funnel_WK8_0920_Book4(For Nov.25'02)" xfId="11514"/>
    <cellStyle name="B_Q1W07_Korea Team_0318_Funnel_WK8_0920_Book4(For Nov.25'02)_Top15-for Dec.16'02" xfId="11515"/>
    <cellStyle name="B_Q1W07_Korea Team_0318_Funnel_WK8_0920_Funnel_WK7" xfId="11516"/>
    <cellStyle name="B_Q1W07_Korea Team_0318_Funnel_WK8_0920_Top15-for Dec.16'02" xfId="11517"/>
    <cellStyle name="B_Q1W07_Korea Team_0318_Funnel_WK9_0927" xfId="11518"/>
    <cellStyle name="B_Q1W07_Korea Team_0318_Funnel_WK9_0927_Book3" xfId="11519"/>
    <cellStyle name="B_Q1W07_Korea Team_0318_Funnel_WK9_0927_Book4(For Nov.18'02)" xfId="11520"/>
    <cellStyle name="B_Q1W07_Korea Team_0318_Funnel_WK9_0927_Book4(For Nov.18'02)_Top15-for Dec.16'02" xfId="11521"/>
    <cellStyle name="B_Q1W07_Korea Team_0318_Funnel_WK9_0927_Book4(For Nov.25'02)" xfId="11522"/>
    <cellStyle name="B_Q1W07_Korea Team_0318_Funnel_WK9_0927_Book4(For Nov.25'02)_Top15-for Dec.16'02" xfId="11523"/>
    <cellStyle name="B_Q1W07_Korea Team_0318_Funnel_WK9_0927_Funnel_WK7" xfId="11524"/>
    <cellStyle name="B_Q1W07_Korea Team_0318_Funnel_WK9_0927_Top15-for Dec.16'02" xfId="11525"/>
    <cellStyle name="B_Q1W07_Korea Team_0318_Otlk_slide_0812apcall_korea1" xfId="11526"/>
    <cellStyle name="B_Q1W07_Korea Team_0318_Otlk_slide_0812apcall_korea1_Book3" xfId="11527"/>
    <cellStyle name="B_Q1W07_Korea Team_0318_Otlk_slide_0812apcall_korea1_Book4(For Nov.18'02)" xfId="11528"/>
    <cellStyle name="B_Q1W07_Korea Team_0318_Otlk_slide_0812apcall_korea1_Book4(For Nov.18'02)_Top15-for Dec.16'02" xfId="11529"/>
    <cellStyle name="B_Q1W07_Korea Team_0318_Otlk_slide_0812apcall_korea1_Book4(For Nov.25'02)" xfId="11530"/>
    <cellStyle name="B_Q1W07_Korea Team_0318_Otlk_slide_0812apcall_korea1_Book4(For Nov.25'02)_Top15-for Dec.16'02" xfId="11531"/>
    <cellStyle name="B_Q1W07_Korea Team_0318_Otlk_slide_0812apcall_korea1_Funnel_WK7" xfId="11532"/>
    <cellStyle name="B_Q1W07_Korea Team_0318_Otlk_slide_0812apcall_korea1_Top15-for Dec.16'02" xfId="11533"/>
    <cellStyle name="B_Q1W07_Korea Team_0318_Otlk_slide_0819apcall_korea1" xfId="11534"/>
    <cellStyle name="B_Q1W07_Korea Team_0318_Otlk_slide_0819apcall_korea1_Book3" xfId="11535"/>
    <cellStyle name="B_Q1W07_Korea Team_0318_Otlk_slide_0819apcall_korea1_Book4(For Nov.18'02)" xfId="11536"/>
    <cellStyle name="B_Q1W07_Korea Team_0318_Otlk_slide_0819apcall_korea1_Book4(For Nov.18'02)_Top15-for Dec.16'02" xfId="11537"/>
    <cellStyle name="B_Q1W07_Korea Team_0318_Otlk_slide_0819apcall_korea1_Book4(For Nov.25'02)" xfId="11538"/>
    <cellStyle name="B_Q1W07_Korea Team_0318_Otlk_slide_0819apcall_korea1_Book4(For Nov.25'02)_Top15-for Dec.16'02" xfId="11539"/>
    <cellStyle name="B_Q1W07_Korea Team_0318_Otlk_slide_0819apcall_korea1_Funnel_WK7" xfId="11540"/>
    <cellStyle name="B_Q1W07_Korea Team_0318_Otlk_slide_0819apcall_korea1_Top15-for Dec.16'02" xfId="11541"/>
    <cellStyle name="B_Q1W07_Korea Team_0318_Otlk_slide_1028apcall_korea" xfId="11542"/>
    <cellStyle name="B_Q1W07_Korea Team_0318_Otlk_slide_1028apcall_korea_Book4(For Nov.18'02)" xfId="11543"/>
    <cellStyle name="B_Q1W07_Korea Team_0318_Otlk_slide_1028apcall_korea_Book4(For Nov.18'02)_Top15-for Dec.16'02" xfId="11544"/>
    <cellStyle name="B_Q1W07_Korea Team_0318_Otlk_slide_1028apcall_korea_Book4(For Nov.25'02)" xfId="11545"/>
    <cellStyle name="B_Q1W07_Korea Team_0318_Otlk_slide_1028apcall_korea_Book4(For Nov.25'02)_Top15-for Dec.16'02" xfId="11546"/>
    <cellStyle name="B_Q1W07_Korea Team_0318_Otlk_slide_1028apcall_korea_Top15-for Dec.16'02" xfId="11547"/>
    <cellStyle name="B_Q1W07_Korea Team_0318_PSG Recovery" xfId="11548"/>
    <cellStyle name="B_Q1W07_Korea Team_0318_PSG Recovery_Book3" xfId="11549"/>
    <cellStyle name="B_Q1W07_Korea Team_0318_PSG Recovery_Book4(For Nov.18'02)" xfId="11550"/>
    <cellStyle name="B_Q1W07_Korea Team_0318_PSG Recovery_Book4(For Nov.18'02)_Top15-for Dec.16'02" xfId="11551"/>
    <cellStyle name="B_Q1W07_Korea Team_0318_PSG Recovery_Book4(For Nov.25'02)" xfId="11552"/>
    <cellStyle name="B_Q1W07_Korea Team_0318_PSG Recovery_Book4(For Nov.25'02)_Top15-for Dec.16'02" xfId="11553"/>
    <cellStyle name="B_Q1W07_Korea Team_0318_PSG Recovery_Funnel_WK7" xfId="11554"/>
    <cellStyle name="B_Q1W07_Korea Team_0318_PSG Recovery_Top15-for Dec.16'02" xfId="11555"/>
    <cellStyle name="B_Q1W07_Korea Team_0318_top 15" xfId="11556"/>
    <cellStyle name="B_Q1W07_Korea Team_0318_top 15_Book3" xfId="11557"/>
    <cellStyle name="B_Q1W07_Korea Team_0318_top 15_Book4(For Nov.18'02)" xfId="11558"/>
    <cellStyle name="B_Q1W07_Korea Team_0318_top 15_Book4(For Nov.18'02)_Top15-for Dec.16'02" xfId="11559"/>
    <cellStyle name="B_Q1W07_Korea Team_0318_top 15_Book4(For Nov.25'02)" xfId="11560"/>
    <cellStyle name="B_Q1W07_Korea Team_0318_top 15_Book4(For Nov.25'02)_Top15-for Dec.16'02" xfId="11561"/>
    <cellStyle name="B_Q1W07_Korea Team_0318_top 15_Funnel_WK7" xfId="11562"/>
    <cellStyle name="B_Q1W07_Korea Team_0318_top 15_Top15-for Dec.16'02" xfId="11563"/>
    <cellStyle name="B_Q1W07_Korea Team_0318_Top15-for Dec.16'02" xfId="11564"/>
    <cellStyle name="B_Q1W07_Korea Team_0318_WeeklySegmentDeck 2002 09 25 v13" xfId="11565"/>
    <cellStyle name="B_Q1W07_Korea Team_0318_WeeklySegmentDeck 2002 09 25 v13_Book3" xfId="11566"/>
    <cellStyle name="B_Q1W07_Korea Team_0318_WeeklySegmentDeck 2002 09 25 v13_Book4(For Nov.18'02)" xfId="11567"/>
    <cellStyle name="B_Q1W07_Korea Team_0318_WeeklySegmentDeck 2002 09 25 v13_Book4(For Nov.18'02)_Top15-for Dec.16'02" xfId="11568"/>
    <cellStyle name="B_Q1W07_Korea Team_0318_WeeklySegmentDeck 2002 09 25 v13_Book4(For Nov.25'02)" xfId="11569"/>
    <cellStyle name="B_Q1W07_Korea Team_0318_WeeklySegmentDeck 2002 09 25 v13_Book4(For Nov.25'02)_Top15-for Dec.16'02" xfId="11570"/>
    <cellStyle name="B_Q1W07_Korea Team_0318_WeeklySegmentDeck 2002 09 25 v13_Funnel_WK7" xfId="11571"/>
    <cellStyle name="B_Q1W07_Korea Team_0318_WeeklySegmentDeck 2002 09 25 v13_Top15-for Dec.16'02" xfId="11572"/>
    <cellStyle name="B_Q1W07_Korea Team_0318_WeeklySegmentDeck 2002 10 04 v14" xfId="11573"/>
    <cellStyle name="B_Q1W07_Korea Team_0318_WeeklySegmentDeck 2002 10 04 v14_Book3" xfId="11574"/>
    <cellStyle name="B_Q1W07_Korea Team_0318_WeeklySegmentDeck 2002 10 04 v14_Book4(For Nov.18'02)" xfId="11575"/>
    <cellStyle name="B_Q1W07_Korea Team_0318_WeeklySegmentDeck 2002 10 04 v14_Book4(For Nov.18'02)_Top15-for Dec.16'02" xfId="11576"/>
    <cellStyle name="B_Q1W07_Korea Team_0318_WeeklySegmentDeck 2002 10 04 v14_Book4(For Nov.25'02)" xfId="11577"/>
    <cellStyle name="B_Q1W07_Korea Team_0318_WeeklySegmentDeck 2002 10 04 v14_Book4(For Nov.25'02)_Top15-for Dec.16'02" xfId="11578"/>
    <cellStyle name="B_Q1W07_Korea Team_0318_WeeklySegmentDeck 2002 10 04 v14_Funnel_WK7" xfId="11579"/>
    <cellStyle name="B_Q1W07_Korea Team_0318_WeeklySegmentDeck 2002 10 04 v14_Top15-for Dec.16'02" xfId="11580"/>
    <cellStyle name="B_Q1W07_Korea Team_0318_WeeklySegmentDeck Q3wk 3" xfId="11581"/>
    <cellStyle name="B_Q1W07_Korea Team_0318_WeeklySegmentDeck Q3wk 3_Book3" xfId="11582"/>
    <cellStyle name="B_Q1W07_Korea Team_0318_WeeklySegmentDeck Q3wk 3_Book4(For Nov.18'02)" xfId="11583"/>
    <cellStyle name="B_Q1W07_Korea Team_0318_WeeklySegmentDeck Q3wk 3_Book4(For Nov.18'02)_Top15-for Dec.16'02" xfId="11584"/>
    <cellStyle name="B_Q1W07_Korea Team_0318_WeeklySegmentDeck Q3wk 3_Book4(For Nov.25'02)" xfId="11585"/>
    <cellStyle name="B_Q1W07_Korea Team_0318_WeeklySegmentDeck Q3wk 3_Book4(For Nov.25'02)_Top15-for Dec.16'02" xfId="11586"/>
    <cellStyle name="B_Q1W07_Korea Team_0318_WeeklySegmentDeck Q3wk 3_Funnel_WK7" xfId="11587"/>
    <cellStyle name="B_Q1W07_Korea Team_0318_WeeklySegmentDeck Q3wk 3_Top15-for Dec.16'02" xfId="11588"/>
    <cellStyle name="B_Q1W07_Korea Team_0318_WeeklySegmentDeck Q3wk 5" xfId="11589"/>
    <cellStyle name="B_Q1W07_Korea Team_0318_WeeklySegmentDeck Q3wk 5_Book3" xfId="11590"/>
    <cellStyle name="B_Q1W07_Korea Team_0318_WeeklySegmentDeck Q3wk 5_Book4(For Nov.18'02)" xfId="11591"/>
    <cellStyle name="B_Q1W07_Korea Team_0318_WeeklySegmentDeck Q3wk 5_Book4(For Nov.18'02)_Top15-for Dec.16'02" xfId="11592"/>
    <cellStyle name="B_Q1W07_Korea Team_0318_WeeklySegmentDeck Q3wk 5_Book4(For Nov.25'02)" xfId="11593"/>
    <cellStyle name="B_Q1W07_Korea Team_0318_WeeklySegmentDeck Q3wk 5_Book4(For Nov.25'02)_Top15-for Dec.16'02" xfId="11594"/>
    <cellStyle name="B_Q1W07_Korea Team_0318_WeeklySegmentDeck Q3wk 5_Funnel_WK7" xfId="11595"/>
    <cellStyle name="B_Q1W07_Korea Team_0318_WeeklySegmentDeck Q3wk 5_Top15-for Dec.16'02" xfId="11596"/>
    <cellStyle name="B_Q1W07_Korea Team_0318_WeeklySegmentDeck Q3wk1" xfId="11597"/>
    <cellStyle name="B_Q1W07_Korea Team_0318_WeeklySegmentDeck Q3wk1_Book3" xfId="11598"/>
    <cellStyle name="B_Q1W07_Korea Team_0318_WeeklySegmentDeck Q3wk1_Book4(For Nov.18'02)" xfId="11599"/>
    <cellStyle name="B_Q1W07_Korea Team_0318_WeeklySegmentDeck Q3wk1_Book4(For Nov.18'02)_Top15-for Dec.16'02" xfId="11600"/>
    <cellStyle name="B_Q1W07_Korea Team_0318_WeeklySegmentDeck Q3wk1_Book4(For Nov.25'02)" xfId="11601"/>
    <cellStyle name="B_Q1W07_Korea Team_0318_WeeklySegmentDeck Q3wk1_Book4(For Nov.25'02)_Top15-for Dec.16'02" xfId="11602"/>
    <cellStyle name="B_Q1W07_Korea Team_0318_WeeklySegmentDeck Q3wk1_Funnel_WK7" xfId="11603"/>
    <cellStyle name="B_Q1W07_Korea Team_0318_WeeklySegmentDeck Q3wk1_Top15-for Dec.16'02" xfId="11604"/>
    <cellStyle name="B_Q1W07_Korea Team_0318_WeeklySegmentDeck wk12" xfId="11605"/>
    <cellStyle name="B_Q1W07_Korea Team_0318_WeeklySegmentDeck wk12_Book3" xfId="11606"/>
    <cellStyle name="B_Q1W07_Korea Team_0318_WeeklySegmentDeck wk12_Book4(For Nov.18'02)" xfId="11607"/>
    <cellStyle name="B_Q1W07_Korea Team_0318_WeeklySegmentDeck wk12_Book4(For Nov.18'02)_Top15-for Dec.16'02" xfId="11608"/>
    <cellStyle name="B_Q1W07_Korea Team_0318_WeeklySegmentDeck wk12_Book4(For Nov.25'02)" xfId="11609"/>
    <cellStyle name="B_Q1W07_Korea Team_0318_WeeklySegmentDeck wk12_Book4(For Nov.25'02)_Top15-for Dec.16'02" xfId="11610"/>
    <cellStyle name="B_Q1W07_Korea Team_0318_WeeklySegmentDeck wk12_Funnel_WK7" xfId="11611"/>
    <cellStyle name="B_Q1W07_Korea Team_0318_WeeklySegmentDeck wk12_Top15-for Dec.16'02" xfId="11612"/>
    <cellStyle name="B_Q1W08_Korea Team_0325" xfId="11613"/>
    <cellStyle name="B_Q1W08_Korea Team_0325_1" xfId="11614"/>
    <cellStyle name="B_Q1W09_Korea Team_0401" xfId="11615"/>
    <cellStyle name="B_Q1W09_Korea Team_0401_1" xfId="11616"/>
    <cellStyle name="B_Q1W10_Korea Team_0408" xfId="11617"/>
    <cellStyle name="B_Q203 CM Wk1 Twn" xfId="11618"/>
    <cellStyle name="B_ROAMOAP&amp;BidSupport" xfId="11619"/>
    <cellStyle name="B_ROAMOAP&amp;BidSupport_Book3" xfId="11620"/>
    <cellStyle name="B_ROAMOAP&amp;BidSupport_Book4(For Nov.18'02)" xfId="11621"/>
    <cellStyle name="B_ROAMOAP&amp;BidSupport_Book4(For Nov.18'02)_Top15-for Dec.16'02" xfId="11622"/>
    <cellStyle name="B_ROAMOAP&amp;BidSupport_Book4(For Nov.25'02)" xfId="11623"/>
    <cellStyle name="B_ROAMOAP&amp;BidSupport_Book4(For Nov.25'02)_Top15-for Dec.16'02" xfId="11624"/>
    <cellStyle name="B_ROAMOAP&amp;BidSupport_Funnel_WK7" xfId="11625"/>
    <cellStyle name="B_ROAMOAP&amp;BidSupport_Top15-for Dec.16'02" xfId="11626"/>
    <cellStyle name="B_Top 15 for Feb.10'03" xfId="11627"/>
    <cellStyle name="B_Top 15-for Jan.20'03" xfId="11628"/>
    <cellStyle name="B_Top 15-for Jan.27'03" xfId="11629"/>
    <cellStyle name="B_W04" xfId="11630"/>
    <cellStyle name="B_W04_Top15-for Dec.16'02" xfId="11631"/>
    <cellStyle name="B_Week10Detail" xfId="11632"/>
    <cellStyle name="B_Weekly Call-0628" xfId="11633"/>
    <cellStyle name="B_Weekly Call-0701" xfId="11634"/>
    <cellStyle name="B_Weekly Call-0708" xfId="11635"/>
    <cellStyle name="B_Weekly Call-0715" xfId="11636"/>
    <cellStyle name="B_Weekly Call-0729" xfId="11637"/>
    <cellStyle name="B_Weekly Call-0805" xfId="11638"/>
    <cellStyle name="B_Weekly Call-0809" xfId="11639"/>
    <cellStyle name="B_Weekly Call-0816" xfId="11640"/>
    <cellStyle name="B_Weekly Call-0823" xfId="11641"/>
    <cellStyle name="B_Weekly Call-0830" xfId="11642"/>
    <cellStyle name="B_Weekly Call-0906" xfId="11643"/>
    <cellStyle name="B_Weekly Call-0913" xfId="11644"/>
    <cellStyle name="B_Weekly Call-0920" xfId="11645"/>
    <cellStyle name="B_weekly call-1108" xfId="11646"/>
    <cellStyle name="B_weekly call-1115" xfId="11647"/>
    <cellStyle name="B_Weekly_Mtg_Wk10" xfId="11648"/>
    <cellStyle name="B_Weekly_Mtg_Wk10_03q4_Controller_View_Japan_0312" xfId="11649"/>
    <cellStyle name="B_Weekly_Mtg_Wk10_ANZ MOAP 2002 10 17" xfId="11650"/>
    <cellStyle name="B_Weekly_Mtg_Wk10_ANZ MOAP 2002 10 17_Book4(For Nov.18'02)" xfId="11651"/>
    <cellStyle name="B_Weekly_Mtg_Wk10_ANZ MOAP 2002 10 17_Book4(For Nov.18'02)_Top15-for Dec.16'02" xfId="11652"/>
    <cellStyle name="B_Weekly_Mtg_Wk10_ANZ MOAP 2002 10 17_Book4(For Nov.25'02)" xfId="11653"/>
    <cellStyle name="B_Weekly_Mtg_Wk10_ANZ MOAP 2002 10 17_Book4(For Nov.25'02)_Top15-for Dec.16'02" xfId="11654"/>
    <cellStyle name="B_Weekly_Mtg_Wk10_ANZ MOAP 2002 10 17_Top15-for Dec.16'02" xfId="11655"/>
    <cellStyle name="B_Weekly_Mtg_Wk10_AP Staff Call Slides_Q4FY03 Week8" xfId="11656"/>
    <cellStyle name="B_Weekly_Mtg_Wk10_AR Top 15-Dec.02'02" xfId="11657"/>
    <cellStyle name="B_Weekly_Mtg_Wk10_AR Top 15-Dec.02'02_Top15-for Dec.16'02" xfId="11658"/>
    <cellStyle name="B_Weekly_Mtg_Wk10_AR Top 15-Q4 wk4" xfId="11659"/>
    <cellStyle name="B_Weekly_Mtg_Wk10_AR Top 15-Q4 wk4_Top15-for Dec.16'02" xfId="11660"/>
    <cellStyle name="B_Weekly_Mtg_Wk10_B3&amp;B4) PastDue" xfId="11661"/>
    <cellStyle name="B_Weekly_Mtg_Wk10_B3&amp;B4) PastDue_Book4(For Nov.18'02)" xfId="11662"/>
    <cellStyle name="B_Weekly_Mtg_Wk10_B3&amp;B4) PastDue_Book4(For Nov.18'02)_Top15-for Dec.16'02" xfId="11663"/>
    <cellStyle name="B_Weekly_Mtg_Wk10_B3&amp;B4) PastDue_Book4(For Nov.25'02)" xfId="11664"/>
    <cellStyle name="B_Weekly_Mtg_Wk10_B3&amp;B4) PastDue_Book4(For Nov.25'02)_Top15-for Dec.16'02" xfId="11665"/>
    <cellStyle name="B_Weekly_Mtg_Wk10_B3&amp;B4) PastDue_Top15-for Dec.16'02" xfId="11666"/>
    <cellStyle name="B_Weekly_Mtg_Wk10_Book1" xfId="11667"/>
    <cellStyle name="B_Weekly_Mtg_Wk10_Book1(top15)" xfId="11668"/>
    <cellStyle name="B_Weekly_Mtg_Wk10_Book1(top15)_Book3" xfId="11669"/>
    <cellStyle name="B_Weekly_Mtg_Wk10_Book1(top15)_Book4(For Nov.18'02)" xfId="11670"/>
    <cellStyle name="B_Weekly_Mtg_Wk10_Book1(top15)_Book4(For Nov.18'02)_Top15-for Dec.16'02" xfId="11671"/>
    <cellStyle name="B_Weekly_Mtg_Wk10_Book1(top15)_Book4(For Nov.25'02)" xfId="11672"/>
    <cellStyle name="B_Weekly_Mtg_Wk10_Book1(top15)_Book4(For Nov.25'02)_Top15-for Dec.16'02" xfId="11673"/>
    <cellStyle name="B_Weekly_Mtg_Wk10_Book1(top15)_Funnel_WK7" xfId="11674"/>
    <cellStyle name="B_Weekly_Mtg_Wk10_Book1(top15)_Top15-for Dec.16'02" xfId="11675"/>
    <cellStyle name="B_Weekly_Mtg_Wk10_Book1_Top15-for Dec.16'02" xfId="11676"/>
    <cellStyle name="B_Weekly_Mtg_Wk10_Book2(for Oct.14'02)" xfId="11677"/>
    <cellStyle name="B_Weekly_Mtg_Wk10_Book2(for Oct.14'02)_Book3" xfId="11678"/>
    <cellStyle name="B_Weekly_Mtg_Wk10_Book2(for Oct.14'02)_Book4(For Nov.18'02)" xfId="11679"/>
    <cellStyle name="B_Weekly_Mtg_Wk10_Book2(for Oct.14'02)_Book4(For Nov.18'02)_Top15-for Dec.16'02" xfId="11680"/>
    <cellStyle name="B_Weekly_Mtg_Wk10_Book2(for Oct.14'02)_Book4(For Nov.25'02)" xfId="11681"/>
    <cellStyle name="B_Weekly_Mtg_Wk10_Book2(for Oct.14'02)_Book4(For Nov.25'02)_Top15-for Dec.16'02" xfId="11682"/>
    <cellStyle name="B_Weekly_Mtg_Wk10_Book2(for Oct.14'02)_Funnel_WK7" xfId="11683"/>
    <cellStyle name="B_Weekly_Mtg_Wk10_Book2(for Oct.14'02)_Top15-for Dec.16'02" xfId="11684"/>
    <cellStyle name="B_Weekly_Mtg_Wk10_Book2(for Oct.28'02)" xfId="11685"/>
    <cellStyle name="B_Weekly_Mtg_Wk10_Book2(for Oct.28'02)_Book3" xfId="11686"/>
    <cellStyle name="B_Weekly_Mtg_Wk10_Book2(for Oct.28'02)_Book4(For Nov.18'02)" xfId="11687"/>
    <cellStyle name="B_Weekly_Mtg_Wk10_Book2(for Oct.28'02)_Book4(For Nov.18'02)_Top15-for Dec.16'02" xfId="11688"/>
    <cellStyle name="B_Weekly_Mtg_Wk10_Book2(for Oct.28'02)_Book4(For Nov.25'02)" xfId="11689"/>
    <cellStyle name="B_Weekly_Mtg_Wk10_Book2(for Oct.28'02)_Book4(For Nov.25'02)_Top15-for Dec.16'02" xfId="11690"/>
    <cellStyle name="B_Weekly_Mtg_Wk10_Book2(for Oct.28'02)_Funnel_WK7" xfId="11691"/>
    <cellStyle name="B_Weekly_Mtg_Wk10_Book2(for Oct.28'02)_Top15-for Dec.16'02" xfId="11692"/>
    <cellStyle name="B_Weekly_Mtg_Wk10_Book4" xfId="11693"/>
    <cellStyle name="B_Weekly_Mtg_Wk10_Book4(For Nov.18'02)" xfId="11694"/>
    <cellStyle name="B_Weekly_Mtg_Wk10_Book4(For Nov.18'02)_Top15-for Dec.16'02" xfId="11695"/>
    <cellStyle name="B_Weekly_Mtg_Wk10_Book4_Top15-for Dec.16'02" xfId="11696"/>
    <cellStyle name="B_Weekly_Mtg_Wk10_CNHKHSMB" xfId="11697"/>
    <cellStyle name="B_Weekly_Mtg_Wk10_CNHKREL_Q1FY04_WEEK3" xfId="11698"/>
    <cellStyle name="B_Weekly_Mtg_Wk10_CNHKREL_Q4FY03_WEEK13" xfId="11699"/>
    <cellStyle name="B_Weekly_Mtg_Wk10_CNHKREL_Q4FY03_WEEK6" xfId="11700"/>
    <cellStyle name="B_Weekly_Mtg_Wk10_Funnel Bridge_Q4 wk4" xfId="11701"/>
    <cellStyle name="B_Weekly_Mtg_Wk10_Funnel Bridge_Q4 wk4_Top15-for Dec.16'02" xfId="11702"/>
    <cellStyle name="B_Weekly_Mtg_Wk10_Funnel_WK4" xfId="11703"/>
    <cellStyle name="B_Weekly_Mtg_Wk10_Funnel_WK4_Top15-for Dec.16'02" xfId="11704"/>
    <cellStyle name="B_Weekly_Mtg_Wk10_Funnel_WK5" xfId="11705"/>
    <cellStyle name="B_Weekly_Mtg_Wk10_Funnel_WK5_Top15-for Dec.16'02" xfId="11706"/>
    <cellStyle name="B_Weekly_Mtg_Wk10_HSMB" xfId="11707"/>
    <cellStyle name="B_Weekly_Mtg_Wk10_HSMBWeeklyCallPackageTemplate" xfId="11708"/>
    <cellStyle name="B_Weekly_Mtg_Wk10_Japan" xfId="11709"/>
    <cellStyle name="B_Weekly_Mtg_Wk10_Japan Internal Outlook file - Do not forward" xfId="11710"/>
    <cellStyle name="B_Weekly_Mtg_Wk10_Japan Outlook Source File Week 12" xfId="11711"/>
    <cellStyle name="B_Weekly_Mtg_Wk10_Japan w12 Austin number" xfId="11712"/>
    <cellStyle name="B_Weekly_Mtg_Wk10_KOREA" xfId="11713"/>
    <cellStyle name="B_Weekly_Mtg_Wk10_LOB funnel_wk04" xfId="11714"/>
    <cellStyle name="B_Weekly_Mtg_Wk10_LOB funnel_wk04_Top15-for Dec.16'02" xfId="11715"/>
    <cellStyle name="B_Weekly_Mtg_Wk10_Otlk_slide_1028apcall_korea" xfId="11716"/>
    <cellStyle name="B_Weekly_Mtg_Wk10_Otlk_slide_1028apcall_korea_Book4(For Nov.18'02)" xfId="11717"/>
    <cellStyle name="B_Weekly_Mtg_Wk10_Otlk_slide_1028apcall_korea_Book4(For Nov.18'02)_Top15-for Dec.16'02" xfId="11718"/>
    <cellStyle name="B_Weekly_Mtg_Wk10_Otlk_slide_1028apcall_korea_Book4(For Nov.25'02)" xfId="11719"/>
    <cellStyle name="B_Weekly_Mtg_Wk10_Otlk_slide_1028apcall_korea_Book4(For Nov.25'02)_Top15-for Dec.16'02" xfId="11720"/>
    <cellStyle name="B_Weekly_Mtg_Wk10_Otlk_slide_1028apcall_korea_Top15-for Dec.16'02" xfId="11721"/>
    <cellStyle name="B_Weekly_Mtg_Wk10_Q1FY04_ContView_03102003" xfId="11722"/>
    <cellStyle name="B_Weekly_Mtg_Wk10_Q4'03 Outlook_WK3" xfId="11723"/>
    <cellStyle name="B_Weekly_Mtg_Wk10_RELN" xfId="11724"/>
    <cellStyle name="B_Weekly_Mtg_Wk10_RELN revised" xfId="11725"/>
    <cellStyle name="B_Weekly_Mtg_Wk10_ROAMOAP&amp;BidSupport" xfId="11726"/>
    <cellStyle name="B_Weekly_Mtg_Wk10_Top 15 for Feb.10'03" xfId="11727"/>
    <cellStyle name="B_Weekly_Mtg_Wk10_Top 15-for Jan.20'03" xfId="11728"/>
    <cellStyle name="B_Weekly_Mtg_Wk10_Top 15-for Jan.27'03" xfId="11729"/>
    <cellStyle name="B_Weekly_Mtg_Wk10_W04" xfId="11730"/>
    <cellStyle name="B_Weekly_Mtg_Wk10_W04_Top15-for Dec.16'02" xfId="11731"/>
    <cellStyle name="B_Weekly_Mtg_Wk10_Week 10 Outlook Japan Planning View" xfId="11732"/>
    <cellStyle name="B_Weekly_Mtg_Wk10_Week12Outlook_Japan1" xfId="11733"/>
    <cellStyle name="B_Weekly_Mtg_Wk10_Week13Outlook_Japan" xfId="11734"/>
    <cellStyle name="B_Weekly_Mtg_Wk10_WeeklySegmentDeck 2002 10 04 v14" xfId="11735"/>
    <cellStyle name="B_Weekly_Mtg_Wk10_WeeklySegmentDeck 2002 10 04 v14_Book2(for Oct.28'02)" xfId="11736"/>
    <cellStyle name="B_Weekly_Mtg_Wk10_WeeklySegmentDeck 2002 10 04 v14_Book2(for Oct.28'02)_Book3" xfId="11737"/>
    <cellStyle name="B_Weekly_Mtg_Wk10_WeeklySegmentDeck 2002 10 04 v14_Book2(for Oct.28'02)_Book4(For Nov.18'02)" xfId="11738"/>
    <cellStyle name="B_Weekly_Mtg_Wk10_WeeklySegmentDeck 2002 10 04 v14_Book2(for Oct.28'02)_Book4(For Nov.18'02)_Top15-for Dec.16'02" xfId="11739"/>
    <cellStyle name="B_Weekly_Mtg_Wk10_WeeklySegmentDeck 2002 10 04 v14_Book2(for Oct.28'02)_Book4(For Nov.25'02)" xfId="11740"/>
    <cellStyle name="B_Weekly_Mtg_Wk10_WeeklySegmentDeck 2002 10 04 v14_Book2(for Oct.28'02)_Book4(For Nov.25'02)_Top15-for Dec.16'02" xfId="11741"/>
    <cellStyle name="B_Weekly_Mtg_Wk10_WeeklySegmentDeck 2002 10 04 v14_Book2(for Oct.28'02)_Funnel_WK7" xfId="11742"/>
    <cellStyle name="B_Weekly_Mtg_Wk10_WeeklySegmentDeck 2002 10 04 v14_Book2(for Oct.28'02)_Top15-for Dec.16'02" xfId="11743"/>
    <cellStyle name="B_Weekly_Mtg_Wk10_WeeklySegmentDeck 2002 10 04 v14_Book3" xfId="11744"/>
    <cellStyle name="B_Weekly_Mtg_Wk10_WeeklySegmentDeck 2002 10 04 v14_Book4(For Nov.18'02)" xfId="11745"/>
    <cellStyle name="B_Weekly_Mtg_Wk10_WeeklySegmentDeck 2002 10 04 v14_Book4(For Nov.18'02)_Top15-for Dec.16'02" xfId="11746"/>
    <cellStyle name="B_Weekly_Mtg_Wk10_WeeklySegmentDeck 2002 10 04 v14_Book4(For Nov.25'02)" xfId="11747"/>
    <cellStyle name="B_Weekly_Mtg_Wk10_WeeklySegmentDeck 2002 10 04 v14_Book4(For Nov.25'02)_Top15-for Dec.16'02" xfId="11748"/>
    <cellStyle name="B_Weekly_Mtg_Wk10_WeeklySegmentDeck 2002 10 04 v14_Funnel_WK7" xfId="11749"/>
    <cellStyle name="B_Weekly_Mtg_Wk10_WeeklySegmentDeck 2002 10 04 v14_Otlk_slide_1028apcall_korea" xfId="11750"/>
    <cellStyle name="B_Weekly_Mtg_Wk10_WeeklySegmentDeck 2002 10 04 v14_Otlk_slide_1028apcall_korea_Book4(For Nov.18'02)" xfId="11751"/>
    <cellStyle name="B_Weekly_Mtg_Wk10_WeeklySegmentDeck 2002 10 04 v14_Otlk_slide_1028apcall_korea_Book4(For Nov.18'02)_Top15-for Dec.16'02" xfId="11752"/>
    <cellStyle name="B_Weekly_Mtg_Wk10_WeeklySegmentDeck 2002 10 04 v14_Otlk_slide_1028apcall_korea_Book4(For Nov.25'02)" xfId="11753"/>
    <cellStyle name="B_Weekly_Mtg_Wk10_WeeklySegmentDeck 2002 10 04 v14_Otlk_slide_1028apcall_korea_Book4(For Nov.25'02)_Top15-for Dec.16'02" xfId="11754"/>
    <cellStyle name="B_Weekly_Mtg_Wk10_WeeklySegmentDeck 2002 10 04 v14_Otlk_slide_1028apcall_korea_Top15-for Dec.16'02" xfId="11755"/>
    <cellStyle name="B_Weekly_Mtg_Wk10_WeeklySegmentDeck 2002 10 04 v14_Top15-for Dec.16'02" xfId="11756"/>
    <cellStyle name="B_Weekly_Mtg_Wk11" xfId="11757"/>
    <cellStyle name="B_Weekly_Mtg_Wk11_03q4_Controller_View_Japan_0312" xfId="11758"/>
    <cellStyle name="B_Weekly_Mtg_Wk11_ANZ MOAP 2002 10 17" xfId="11759"/>
    <cellStyle name="B_Weekly_Mtg_Wk11_ANZ MOAP 2002 10 17_Book4(For Nov.18'02)" xfId="11760"/>
    <cellStyle name="B_Weekly_Mtg_Wk11_ANZ MOAP 2002 10 17_Book4(For Nov.18'02)_Top15-for Dec.16'02" xfId="11761"/>
    <cellStyle name="B_Weekly_Mtg_Wk11_ANZ MOAP 2002 10 17_Book4(For Nov.25'02)" xfId="11762"/>
    <cellStyle name="B_Weekly_Mtg_Wk11_ANZ MOAP 2002 10 17_Book4(For Nov.25'02)_Top15-for Dec.16'02" xfId="11763"/>
    <cellStyle name="B_Weekly_Mtg_Wk11_ANZ MOAP 2002 10 17_Top15-for Dec.16'02" xfId="11764"/>
    <cellStyle name="B_Weekly_Mtg_Wk11_AP Staff Call Slides_Q4FY03 Week8" xfId="11765"/>
    <cellStyle name="B_Weekly_Mtg_Wk11_AR Top 15-Dec.02'02" xfId="11766"/>
    <cellStyle name="B_Weekly_Mtg_Wk11_AR Top 15-Dec.02'02_Top15-for Dec.16'02" xfId="11767"/>
    <cellStyle name="B_Weekly_Mtg_Wk11_AR Top 15-Q4 wk4" xfId="11768"/>
    <cellStyle name="B_Weekly_Mtg_Wk11_AR Top 15-Q4 wk4_Top15-for Dec.16'02" xfId="11769"/>
    <cellStyle name="B_Weekly_Mtg_Wk11_B3&amp;B4) PastDue" xfId="11770"/>
    <cellStyle name="B_Weekly_Mtg_Wk11_B3&amp;B4) PastDue_Book4(For Nov.18'02)" xfId="11771"/>
    <cellStyle name="B_Weekly_Mtg_Wk11_B3&amp;B4) PastDue_Book4(For Nov.18'02)_Top15-for Dec.16'02" xfId="11772"/>
    <cellStyle name="B_Weekly_Mtg_Wk11_B3&amp;B4) PastDue_Book4(For Nov.25'02)" xfId="11773"/>
    <cellStyle name="B_Weekly_Mtg_Wk11_B3&amp;B4) PastDue_Book4(For Nov.25'02)_Top15-for Dec.16'02" xfId="11774"/>
    <cellStyle name="B_Weekly_Mtg_Wk11_B3&amp;B4) PastDue_Top15-for Dec.16'02" xfId="11775"/>
    <cellStyle name="B_Weekly_Mtg_Wk11_Book1" xfId="11776"/>
    <cellStyle name="B_Weekly_Mtg_Wk11_Book1(top15)" xfId="11777"/>
    <cellStyle name="B_Weekly_Mtg_Wk11_Book1(top15)_Book3" xfId="11778"/>
    <cellStyle name="B_Weekly_Mtg_Wk11_Book1(top15)_Book4(For Nov.18'02)" xfId="11779"/>
    <cellStyle name="B_Weekly_Mtg_Wk11_Book1(top15)_Book4(For Nov.18'02)_Top15-for Dec.16'02" xfId="11780"/>
    <cellStyle name="B_Weekly_Mtg_Wk11_Book1(top15)_Book4(For Nov.25'02)" xfId="11781"/>
    <cellStyle name="B_Weekly_Mtg_Wk11_Book1(top15)_Book4(For Nov.25'02)_Top15-for Dec.16'02" xfId="11782"/>
    <cellStyle name="B_Weekly_Mtg_Wk11_Book1(top15)_Funnel_WK7" xfId="11783"/>
    <cellStyle name="B_Weekly_Mtg_Wk11_Book1(top15)_Top15-for Dec.16'02" xfId="11784"/>
    <cellStyle name="B_Weekly_Mtg_Wk11_Book1_Top15-for Dec.16'02" xfId="11785"/>
    <cellStyle name="B_Weekly_Mtg_Wk11_Book2(for Oct.14'02)" xfId="11786"/>
    <cellStyle name="B_Weekly_Mtg_Wk11_Book2(for Oct.14'02)_Book3" xfId="11787"/>
    <cellStyle name="B_Weekly_Mtg_Wk11_Book2(for Oct.14'02)_Book4(For Nov.18'02)" xfId="11788"/>
    <cellStyle name="B_Weekly_Mtg_Wk11_Book2(for Oct.14'02)_Book4(For Nov.18'02)_Top15-for Dec.16'02" xfId="11789"/>
    <cellStyle name="B_Weekly_Mtg_Wk11_Book2(for Oct.14'02)_Book4(For Nov.25'02)" xfId="11790"/>
    <cellStyle name="B_Weekly_Mtg_Wk11_Book2(for Oct.14'02)_Book4(For Nov.25'02)_Top15-for Dec.16'02" xfId="11791"/>
    <cellStyle name="B_Weekly_Mtg_Wk11_Book2(for Oct.14'02)_Funnel_WK7" xfId="11792"/>
    <cellStyle name="B_Weekly_Mtg_Wk11_Book2(for Oct.14'02)_Top15-for Dec.16'02" xfId="11793"/>
    <cellStyle name="B_Weekly_Mtg_Wk11_Book2(for Oct.28'02)" xfId="11794"/>
    <cellStyle name="B_Weekly_Mtg_Wk11_Book2(for Oct.28'02)_Book3" xfId="11795"/>
    <cellStyle name="B_Weekly_Mtg_Wk11_Book2(for Oct.28'02)_Book4(For Nov.18'02)" xfId="11796"/>
    <cellStyle name="B_Weekly_Mtg_Wk11_Book2(for Oct.28'02)_Book4(For Nov.18'02)_Top15-for Dec.16'02" xfId="11797"/>
    <cellStyle name="B_Weekly_Mtg_Wk11_Book2(for Oct.28'02)_Book4(For Nov.25'02)" xfId="11798"/>
    <cellStyle name="B_Weekly_Mtg_Wk11_Book2(for Oct.28'02)_Book4(For Nov.25'02)_Top15-for Dec.16'02" xfId="11799"/>
    <cellStyle name="B_Weekly_Mtg_Wk11_Book2(for Oct.28'02)_Funnel_WK7" xfId="11800"/>
    <cellStyle name="B_Weekly_Mtg_Wk11_Book2(for Oct.28'02)_Top15-for Dec.16'02" xfId="11801"/>
    <cellStyle name="B_Weekly_Mtg_Wk11_Book4" xfId="11802"/>
    <cellStyle name="B_Weekly_Mtg_Wk11_Book4(For Nov.18'02)" xfId="11803"/>
    <cellStyle name="B_Weekly_Mtg_Wk11_Book4(For Nov.18'02)_Top15-for Dec.16'02" xfId="11804"/>
    <cellStyle name="B_Weekly_Mtg_Wk11_Book4_Top15-for Dec.16'02" xfId="11805"/>
    <cellStyle name="B_Weekly_Mtg_Wk11_CNHKHSMB" xfId="11806"/>
    <cellStyle name="B_Weekly_Mtg_Wk11_CNHKREL_Q1FY04_WEEK3" xfId="11807"/>
    <cellStyle name="B_Weekly_Mtg_Wk11_CNHKREL_Q4FY03_WEEK13" xfId="11808"/>
    <cellStyle name="B_Weekly_Mtg_Wk11_CNHKREL_Q4FY03_WEEK6" xfId="11809"/>
    <cellStyle name="B_Weekly_Mtg_Wk11_Funnel Bridge_Q4 wk4" xfId="11810"/>
    <cellStyle name="B_Weekly_Mtg_Wk11_Funnel Bridge_Q4 wk4_Top15-for Dec.16'02" xfId="11811"/>
    <cellStyle name="B_Weekly_Mtg_Wk11_Funnel_WK4" xfId="11812"/>
    <cellStyle name="B_Weekly_Mtg_Wk11_Funnel_WK4_Top15-for Dec.16'02" xfId="11813"/>
    <cellStyle name="B_Weekly_Mtg_Wk11_Funnel_WK5" xfId="11814"/>
    <cellStyle name="B_Weekly_Mtg_Wk11_Funnel_WK5_Top15-for Dec.16'02" xfId="11815"/>
    <cellStyle name="B_Weekly_Mtg_Wk11_HSMB" xfId="11816"/>
    <cellStyle name="B_Weekly_Mtg_Wk11_HSMBWeeklyCallPackageTemplate" xfId="11817"/>
    <cellStyle name="B_Weekly_Mtg_Wk11_Japan" xfId="11818"/>
    <cellStyle name="B_Weekly_Mtg_Wk11_Japan Internal Outlook file - Do not forward" xfId="11819"/>
    <cellStyle name="B_Weekly_Mtg_Wk11_Japan Outlook Source File Week 12" xfId="11820"/>
    <cellStyle name="B_Weekly_Mtg_Wk11_Japan w12 Austin number" xfId="11821"/>
    <cellStyle name="B_Weekly_Mtg_Wk11_KOREA" xfId="11822"/>
    <cellStyle name="B_Weekly_Mtg_Wk11_LOB funnel_wk04" xfId="11823"/>
    <cellStyle name="B_Weekly_Mtg_Wk11_LOB funnel_wk04_Top15-for Dec.16'02" xfId="11824"/>
    <cellStyle name="B_Weekly_Mtg_Wk11_Otlk_slide_1028apcall_korea" xfId="11825"/>
    <cellStyle name="B_Weekly_Mtg_Wk11_Otlk_slide_1028apcall_korea_Book4(For Nov.18'02)" xfId="11826"/>
    <cellStyle name="B_Weekly_Mtg_Wk11_Otlk_slide_1028apcall_korea_Book4(For Nov.18'02)_Top15-for Dec.16'02" xfId="11827"/>
    <cellStyle name="B_Weekly_Mtg_Wk11_Otlk_slide_1028apcall_korea_Book4(For Nov.25'02)" xfId="11828"/>
    <cellStyle name="B_Weekly_Mtg_Wk11_Otlk_slide_1028apcall_korea_Book4(For Nov.25'02)_Top15-for Dec.16'02" xfId="11829"/>
    <cellStyle name="B_Weekly_Mtg_Wk11_Otlk_slide_1028apcall_korea_Top15-for Dec.16'02" xfId="11830"/>
    <cellStyle name="B_Weekly_Mtg_Wk11_Q1FY04_ContView_03102003" xfId="11831"/>
    <cellStyle name="B_Weekly_Mtg_Wk11_Q4'03 Outlook_WK3" xfId="11832"/>
    <cellStyle name="B_Weekly_Mtg_Wk11_RELN" xfId="11833"/>
    <cellStyle name="B_Weekly_Mtg_Wk11_RELN revised" xfId="11834"/>
    <cellStyle name="B_Weekly_Mtg_Wk11_ROAMOAP&amp;BidSupport" xfId="11835"/>
    <cellStyle name="B_Weekly_Mtg_Wk11_Top 15 for Feb.10'03" xfId="11836"/>
    <cellStyle name="B_Weekly_Mtg_Wk11_Top 15-for Jan.20'03" xfId="11837"/>
    <cellStyle name="B_Weekly_Mtg_Wk11_Top 15-for Jan.27'03" xfId="11838"/>
    <cellStyle name="B_Weekly_Mtg_Wk11_W04" xfId="11839"/>
    <cellStyle name="B_Weekly_Mtg_Wk11_W04_Top15-for Dec.16'02" xfId="11840"/>
    <cellStyle name="B_Weekly_Mtg_Wk11_Week 10 Outlook Japan Planning View" xfId="11841"/>
    <cellStyle name="B_Weekly_Mtg_Wk11_Week12Outlook_Japan1" xfId="11842"/>
    <cellStyle name="B_Weekly_Mtg_Wk11_Week13Outlook_Japan" xfId="11843"/>
    <cellStyle name="B_Weekly_Mtg_Wk11_WeeklySegmentDeck 2002 10 04 v14" xfId="11844"/>
    <cellStyle name="B_Weekly_Mtg_Wk11_WeeklySegmentDeck 2002 10 04 v14_Book2(for Oct.28'02)" xfId="11845"/>
    <cellStyle name="B_Weekly_Mtg_Wk11_WeeklySegmentDeck 2002 10 04 v14_Book2(for Oct.28'02)_Book3" xfId="11846"/>
    <cellStyle name="B_Weekly_Mtg_Wk11_WeeklySegmentDeck 2002 10 04 v14_Book2(for Oct.28'02)_Book4(For Nov.18'02)" xfId="11847"/>
    <cellStyle name="B_Weekly_Mtg_Wk11_WeeklySegmentDeck 2002 10 04 v14_Book2(for Oct.28'02)_Book4(For Nov.18'02)_Top15-for Dec.16'02" xfId="11848"/>
    <cellStyle name="B_Weekly_Mtg_Wk11_WeeklySegmentDeck 2002 10 04 v14_Book2(for Oct.28'02)_Book4(For Nov.25'02)" xfId="11849"/>
    <cellStyle name="B_Weekly_Mtg_Wk11_WeeklySegmentDeck 2002 10 04 v14_Book2(for Oct.28'02)_Book4(For Nov.25'02)_Top15-for Dec.16'02" xfId="11850"/>
    <cellStyle name="B_Weekly_Mtg_Wk11_WeeklySegmentDeck 2002 10 04 v14_Book2(for Oct.28'02)_Funnel_WK7" xfId="11851"/>
    <cellStyle name="B_Weekly_Mtg_Wk11_WeeklySegmentDeck 2002 10 04 v14_Book2(for Oct.28'02)_Top15-for Dec.16'02" xfId="11852"/>
    <cellStyle name="B_Weekly_Mtg_Wk11_WeeklySegmentDeck 2002 10 04 v14_Book3" xfId="11853"/>
    <cellStyle name="B_Weekly_Mtg_Wk11_WeeklySegmentDeck 2002 10 04 v14_Book4(For Nov.18'02)" xfId="11854"/>
    <cellStyle name="B_Weekly_Mtg_Wk11_WeeklySegmentDeck 2002 10 04 v14_Book4(For Nov.18'02)_Top15-for Dec.16'02" xfId="11855"/>
    <cellStyle name="B_Weekly_Mtg_Wk11_WeeklySegmentDeck 2002 10 04 v14_Book4(For Nov.25'02)" xfId="11856"/>
    <cellStyle name="B_Weekly_Mtg_Wk11_WeeklySegmentDeck 2002 10 04 v14_Book4(For Nov.25'02)_Top15-for Dec.16'02" xfId="11857"/>
    <cellStyle name="B_Weekly_Mtg_Wk11_WeeklySegmentDeck 2002 10 04 v14_Funnel_WK7" xfId="11858"/>
    <cellStyle name="B_Weekly_Mtg_Wk11_WeeklySegmentDeck 2002 10 04 v14_Otlk_slide_1028apcall_korea" xfId="11859"/>
    <cellStyle name="B_Weekly_Mtg_Wk11_WeeklySegmentDeck 2002 10 04 v14_Otlk_slide_1028apcall_korea_Book4(For Nov.18'02)" xfId="11860"/>
    <cellStyle name="B_Weekly_Mtg_Wk11_WeeklySegmentDeck 2002 10 04 v14_Otlk_slide_1028apcall_korea_Book4(For Nov.18'02)_Top15-for Dec.16'02" xfId="11861"/>
    <cellStyle name="B_Weekly_Mtg_Wk11_WeeklySegmentDeck 2002 10 04 v14_Otlk_slide_1028apcall_korea_Book4(For Nov.25'02)" xfId="11862"/>
    <cellStyle name="B_Weekly_Mtg_Wk11_WeeklySegmentDeck 2002 10 04 v14_Otlk_slide_1028apcall_korea_Book4(For Nov.25'02)_Top15-for Dec.16'02" xfId="11863"/>
    <cellStyle name="B_Weekly_Mtg_Wk11_WeeklySegmentDeck 2002 10 04 v14_Otlk_slide_1028apcall_korea_Top15-for Dec.16'02" xfId="11864"/>
    <cellStyle name="B_Weekly_Mtg_Wk11_WeeklySegmentDeck 2002 10 04 v14_Top15-for Dec.16'02" xfId="11865"/>
    <cellStyle name="B_WeeklyFinanceUpdate" xfId="11866"/>
    <cellStyle name="B_WeeklyFinanceUpdate_Book3" xfId="11867"/>
    <cellStyle name="B_WeeklyFinanceUpdate_Book4(For Nov.18'02)" xfId="11868"/>
    <cellStyle name="B_WeeklyFinanceUpdate_Book4(For Nov.18'02)_Top15-for Dec.16'02" xfId="11869"/>
    <cellStyle name="B_WeeklyFinanceUpdate_Book4(For Nov.25'02)" xfId="11870"/>
    <cellStyle name="B_WeeklyFinanceUpdate_Book4(For Nov.25'02)_Top15-for Dec.16'02" xfId="11871"/>
    <cellStyle name="B_WeeklyFinanceUpdate_Funnel_WK7" xfId="11872"/>
    <cellStyle name="B_WeeklyFinanceUpdate_Top15-for Dec.16'02" xfId="11873"/>
    <cellStyle name="B_WeeklyMtg(SegmentReview)v3" xfId="11874"/>
    <cellStyle name="B_WeeklyMtg(SegmentReview)v4" xfId="11875"/>
    <cellStyle name="B_WeeklySegmentDeck 2002 06 27 v10" xfId="11876"/>
    <cellStyle name="B_WeeklySegmentDeck 2002 09 25 v13" xfId="11877"/>
    <cellStyle name="B_WeeklySegmentDeck 2002 09 25 v13_Book1(top15)" xfId="11878"/>
    <cellStyle name="B_WeeklySegmentDeck 2002 09 25 v13_Book1(top15)_Book3" xfId="11879"/>
    <cellStyle name="B_WeeklySegmentDeck 2002 09 25 v13_Book1(top15)_Book4(For Nov.18'02)" xfId="11880"/>
    <cellStyle name="B_WeeklySegmentDeck 2002 09 25 v13_Book1(top15)_Book4(For Nov.18'02)_Top15-for Dec.16'02" xfId="11881"/>
    <cellStyle name="B_WeeklySegmentDeck 2002 09 25 v13_Book1(top15)_Book4(For Nov.25'02)" xfId="11882"/>
    <cellStyle name="B_WeeklySegmentDeck 2002 09 25 v13_Book1(top15)_Book4(For Nov.25'02)_Top15-for Dec.16'02" xfId="11883"/>
    <cellStyle name="B_WeeklySegmentDeck 2002 09 25 v13_Book1(top15)_Funnel_WK7" xfId="11884"/>
    <cellStyle name="B_WeeklySegmentDeck 2002 09 25 v13_Book1(top15)_Top15-for Dec.16'02" xfId="11885"/>
    <cellStyle name="B_WeeklySegmentDeck 2002 09 25 v13_Book2(for Oct.14'02)" xfId="11886"/>
    <cellStyle name="B_WeeklySegmentDeck 2002 09 25 v13_Book2(for Oct.14'02)_Book3" xfId="11887"/>
    <cellStyle name="B_WeeklySegmentDeck 2002 09 25 v13_Book2(for Oct.14'02)_Book4(For Nov.18'02)" xfId="11888"/>
    <cellStyle name="B_WeeklySegmentDeck 2002 09 25 v13_Book2(for Oct.14'02)_Book4(For Nov.18'02)_Top15-for Dec.16'02" xfId="11889"/>
    <cellStyle name="B_WeeklySegmentDeck 2002 09 25 v13_Book2(for Oct.14'02)_Book4(For Nov.25'02)" xfId="11890"/>
    <cellStyle name="B_WeeklySegmentDeck 2002 09 25 v13_Book2(for Oct.14'02)_Book4(For Nov.25'02)_Top15-for Dec.16'02" xfId="11891"/>
    <cellStyle name="B_WeeklySegmentDeck 2002 09 25 v13_Book2(for Oct.14'02)_Funnel_WK7" xfId="11892"/>
    <cellStyle name="B_WeeklySegmentDeck 2002 09 25 v13_Book2(for Oct.14'02)_Top15-for Dec.16'02" xfId="11893"/>
    <cellStyle name="B_WeeklySegmentDeck 2002 09 25 v13_Book2(for Oct.28'02)" xfId="11894"/>
    <cellStyle name="B_WeeklySegmentDeck 2002 09 25 v13_Book2(for Oct.28'02)_Book3" xfId="11895"/>
    <cellStyle name="B_WeeklySegmentDeck 2002 09 25 v13_Book2(for Oct.28'02)_Book4(For Nov.18'02)" xfId="11896"/>
    <cellStyle name="B_WeeklySegmentDeck 2002 09 25 v13_Book2(for Oct.28'02)_Book4(For Nov.18'02)_Top15-for Dec.16'02" xfId="11897"/>
    <cellStyle name="B_WeeklySegmentDeck 2002 09 25 v13_Book2(for Oct.28'02)_Book4(For Nov.25'02)" xfId="11898"/>
    <cellStyle name="B_WeeklySegmentDeck 2002 09 25 v13_Book2(for Oct.28'02)_Book4(For Nov.25'02)_Top15-for Dec.16'02" xfId="11899"/>
    <cellStyle name="B_WeeklySegmentDeck 2002 09 25 v13_Book2(for Oct.28'02)_Funnel_WK7" xfId="11900"/>
    <cellStyle name="B_WeeklySegmentDeck 2002 09 25 v13_Book2(for Oct.28'02)_Top15-for Dec.16'02" xfId="11901"/>
    <cellStyle name="B_WeeklySegmentDeck 2002 09 25 v13_Book3" xfId="11902"/>
    <cellStyle name="B_WeeklySegmentDeck 2002 09 25 v13_Book4(For Nov.18'02)" xfId="11903"/>
    <cellStyle name="B_WeeklySegmentDeck 2002 09 25 v13_Book4(For Nov.18'02)_Top15-for Dec.16'02" xfId="11904"/>
    <cellStyle name="B_WeeklySegmentDeck 2002 09 25 v13_Book4(For Nov.25'02)" xfId="11905"/>
    <cellStyle name="B_WeeklySegmentDeck 2002 09 25 v13_Book4(For Nov.25'02)_Top15-for Dec.16'02" xfId="11906"/>
    <cellStyle name="B_WeeklySegmentDeck 2002 09 25 v13_Funnel_WK7" xfId="11907"/>
    <cellStyle name="B_WeeklySegmentDeck 2002 09 25 v13_Otlk_slide_1028apcall_korea" xfId="11908"/>
    <cellStyle name="B_WeeklySegmentDeck 2002 09 25 v13_Otlk_slide_1028apcall_korea_Book4(For Nov.18'02)" xfId="11909"/>
    <cellStyle name="B_WeeklySegmentDeck 2002 09 25 v13_Otlk_slide_1028apcall_korea_Book4(For Nov.18'02)_Top15-for Dec.16'02" xfId="11910"/>
    <cellStyle name="B_WeeklySegmentDeck 2002 09 25 v13_Otlk_slide_1028apcall_korea_Book4(For Nov.25'02)" xfId="11911"/>
    <cellStyle name="B_WeeklySegmentDeck 2002 09 25 v13_Otlk_slide_1028apcall_korea_Book4(For Nov.25'02)_Top15-for Dec.16'02" xfId="11912"/>
    <cellStyle name="B_WeeklySegmentDeck 2002 09 25 v13_Otlk_slide_1028apcall_korea_Top15-for Dec.16'02" xfId="11913"/>
    <cellStyle name="B_WeeklySegmentDeck 2002 09 25 v13_Top15-for Dec.16'02" xfId="11914"/>
    <cellStyle name="B_WeeklySegmentDeck 2002 10 04 v14" xfId="11915"/>
    <cellStyle name="B_WeeklySegmentDeck 2002 10 04 v14_Book2(for Oct.28'02)" xfId="11916"/>
    <cellStyle name="B_WeeklySegmentDeck 2002 10 04 v14_Book2(for Oct.28'02)_Book3" xfId="11917"/>
    <cellStyle name="B_WeeklySegmentDeck 2002 10 04 v14_Book2(for Oct.28'02)_Book4(For Nov.18'02)" xfId="11918"/>
    <cellStyle name="B_WeeklySegmentDeck 2002 10 04 v14_Book2(for Oct.28'02)_Book4(For Nov.18'02)_Top15-for Dec.16'02" xfId="11919"/>
    <cellStyle name="B_WeeklySegmentDeck 2002 10 04 v14_Book2(for Oct.28'02)_Book4(For Nov.25'02)" xfId="11920"/>
    <cellStyle name="B_WeeklySegmentDeck 2002 10 04 v14_Book2(for Oct.28'02)_Book4(For Nov.25'02)_Top15-for Dec.16'02" xfId="11921"/>
    <cellStyle name="B_WeeklySegmentDeck 2002 10 04 v14_Book2(for Oct.28'02)_Funnel_WK7" xfId="11922"/>
    <cellStyle name="B_WeeklySegmentDeck 2002 10 04 v14_Book2(for Oct.28'02)_Top15-for Dec.16'02" xfId="11923"/>
    <cellStyle name="B_WeeklySegmentDeck 2002 10 04 v14_Book3" xfId="11924"/>
    <cellStyle name="B_WeeklySegmentDeck 2002 10 04 v14_Book4(For Nov.18'02)" xfId="11925"/>
    <cellStyle name="B_WeeklySegmentDeck 2002 10 04 v14_Book4(For Nov.18'02)_Top15-for Dec.16'02" xfId="11926"/>
    <cellStyle name="B_WeeklySegmentDeck 2002 10 04 v14_Book4(For Nov.25'02)" xfId="11927"/>
    <cellStyle name="B_WeeklySegmentDeck 2002 10 04 v14_Book4(For Nov.25'02)_Top15-for Dec.16'02" xfId="11928"/>
    <cellStyle name="B_WeeklySegmentDeck 2002 10 04 v14_Funnel_WK7" xfId="11929"/>
    <cellStyle name="B_WeeklySegmentDeck 2002 10 04 v14_Otlk_slide_1028apcall_korea" xfId="11930"/>
    <cellStyle name="B_WeeklySegmentDeck 2002 10 04 v14_Otlk_slide_1028apcall_korea_Book4(For Nov.18'02)" xfId="11931"/>
    <cellStyle name="B_WeeklySegmentDeck 2002 10 04 v14_Otlk_slide_1028apcall_korea_Book4(For Nov.18'02)_Top15-for Dec.16'02" xfId="11932"/>
    <cellStyle name="B_WeeklySegmentDeck 2002 10 04 v14_Otlk_slide_1028apcall_korea_Book4(For Nov.25'02)" xfId="11933"/>
    <cellStyle name="B_WeeklySegmentDeck 2002 10 04 v14_Otlk_slide_1028apcall_korea_Book4(For Nov.25'02)_Top15-for Dec.16'02" xfId="11934"/>
    <cellStyle name="B_WeeklySegmentDeck 2002 10 04 v14_Otlk_slide_1028apcall_korea_Top15-for Dec.16'02" xfId="11935"/>
    <cellStyle name="B_WeeklySegmentDeck 2002 10 04 v14_Top15-for Dec.16'02" xfId="11936"/>
    <cellStyle name="B_WeeklySegmentDeck 2002 11 12 v17" xfId="11937"/>
    <cellStyle name="B_WeeklySegmentDeck_Q2Wk8" xfId="11938"/>
    <cellStyle name="B_WeeklySegmentDeck_Q2Wk8_B3&amp;B4) PastDue " xfId="11939"/>
    <cellStyle name="B_WeeklySegmentDeck_Q2Wk8_B3&amp;B4) PastDue _Book3" xfId="11940"/>
    <cellStyle name="B_WeeklySegmentDeck_Q2Wk8_B3&amp;B4) PastDue _Book4(For Nov.18'02)" xfId="11941"/>
    <cellStyle name="B_WeeklySegmentDeck_Q2Wk8_B3&amp;B4) PastDue _Book4(For Nov.18'02)_Top15-for Dec.16'02" xfId="11942"/>
    <cellStyle name="B_WeeklySegmentDeck_Q2Wk8_B3&amp;B4) PastDue _Book4(For Nov.25'02)" xfId="11943"/>
    <cellStyle name="B_WeeklySegmentDeck_Q2Wk8_B3&amp;B4) PastDue _Book4(For Nov.25'02)_Top15-for Dec.16'02" xfId="11944"/>
    <cellStyle name="B_WeeklySegmentDeck_Q2Wk8_B3&amp;B4) PastDue _Funnel_WK7" xfId="11945"/>
    <cellStyle name="B_WeeklySegmentDeck_Q2Wk8_B3&amp;B4) PastDue _Top15-for Dec.16'02" xfId="11946"/>
    <cellStyle name="B_WeeklySegmentDeck_Q2Wk8_Book1(top15)" xfId="11947"/>
    <cellStyle name="B_WeeklySegmentDeck_Q2Wk8_Book1(top15)_Book3" xfId="11948"/>
    <cellStyle name="B_WeeklySegmentDeck_Q2Wk8_Book1(top15)_Book4(For Nov.18'02)" xfId="11949"/>
    <cellStyle name="B_WeeklySegmentDeck_Q2Wk8_Book1(top15)_Book4(For Nov.18'02)_Top15-for Dec.16'02" xfId="11950"/>
    <cellStyle name="B_WeeklySegmentDeck_Q2Wk8_Book1(top15)_Book4(For Nov.25'02)" xfId="11951"/>
    <cellStyle name="B_WeeklySegmentDeck_Q2Wk8_Book1(top15)_Book4(For Nov.25'02)_Top15-for Dec.16'02" xfId="11952"/>
    <cellStyle name="B_WeeklySegmentDeck_Q2Wk8_Book1(top15)_Funnel_WK7" xfId="11953"/>
    <cellStyle name="B_WeeklySegmentDeck_Q2Wk8_Book1(top15)_Top15-for Dec.16'02" xfId="11954"/>
    <cellStyle name="B_WeeklySegmentDeck_Q2Wk8_Book2" xfId="11955"/>
    <cellStyle name="B_WeeklySegmentDeck_Q2Wk8_Book2(for Oct.14'02)" xfId="11956"/>
    <cellStyle name="B_WeeklySegmentDeck_Q2Wk8_Book2(for Oct.14'02)_Book3" xfId="11957"/>
    <cellStyle name="B_WeeklySegmentDeck_Q2Wk8_Book2(for Oct.14'02)_Book4(For Nov.18'02)" xfId="11958"/>
    <cellStyle name="B_WeeklySegmentDeck_Q2Wk8_Book2(for Oct.14'02)_Book4(For Nov.18'02)_Top15-for Dec.16'02" xfId="11959"/>
    <cellStyle name="B_WeeklySegmentDeck_Q2Wk8_Book2(for Oct.14'02)_Book4(For Nov.25'02)" xfId="11960"/>
    <cellStyle name="B_WeeklySegmentDeck_Q2Wk8_Book2(for Oct.14'02)_Book4(For Nov.25'02)_Top15-for Dec.16'02" xfId="11961"/>
    <cellStyle name="B_WeeklySegmentDeck_Q2Wk8_Book2(for Oct.14'02)_Funnel_WK7" xfId="11962"/>
    <cellStyle name="B_WeeklySegmentDeck_Q2Wk8_Book2(for Oct.14'02)_Top15-for Dec.16'02" xfId="11963"/>
    <cellStyle name="B_WeeklySegmentDeck_Q2Wk8_Book2(for Oct.28'02)" xfId="11964"/>
    <cellStyle name="B_WeeklySegmentDeck_Q2Wk8_Book2(for Oct.28'02)_Book3" xfId="11965"/>
    <cellStyle name="B_WeeklySegmentDeck_Q2Wk8_Book2(for Oct.28'02)_Book4(For Nov.18'02)" xfId="11966"/>
    <cellStyle name="B_WeeklySegmentDeck_Q2Wk8_Book2(for Oct.28'02)_Book4(For Nov.18'02)_Top15-for Dec.16'02" xfId="11967"/>
    <cellStyle name="B_WeeklySegmentDeck_Q2Wk8_Book2(for Oct.28'02)_Book4(For Nov.25'02)" xfId="11968"/>
    <cellStyle name="B_WeeklySegmentDeck_Q2Wk8_Book2(for Oct.28'02)_Book4(For Nov.25'02)_Top15-for Dec.16'02" xfId="11969"/>
    <cellStyle name="B_WeeklySegmentDeck_Q2Wk8_Book2(for Oct.28'02)_Funnel_WK7" xfId="11970"/>
    <cellStyle name="B_WeeklySegmentDeck_Q2Wk8_Book2(for Oct.28'02)_Top15-for Dec.16'02" xfId="11971"/>
    <cellStyle name="B_WeeklySegmentDeck_Q2Wk8_Book2_Book3" xfId="11972"/>
    <cellStyle name="B_WeeklySegmentDeck_Q2Wk8_Book2_Book4(For Nov.18'02)" xfId="11973"/>
    <cellStyle name="B_WeeklySegmentDeck_Q2Wk8_Book2_Book4(For Nov.18'02)_Top15-for Dec.16'02" xfId="11974"/>
    <cellStyle name="B_WeeklySegmentDeck_Q2Wk8_Book2_Book4(For Nov.25'02)" xfId="11975"/>
    <cellStyle name="B_WeeklySegmentDeck_Q2Wk8_Book2_Book4(For Nov.25'02)_Top15-for Dec.16'02" xfId="11976"/>
    <cellStyle name="B_WeeklySegmentDeck_Q2Wk8_Book2_Funnel_WK7" xfId="11977"/>
    <cellStyle name="B_WeeklySegmentDeck_Q2Wk8_Book2_Top15-for Dec.16'02" xfId="11978"/>
    <cellStyle name="B_WeeklySegmentDeck_Q2Wk8_Book3" xfId="11979"/>
    <cellStyle name="B_WeeklySegmentDeck_Q2Wk8_Book3_1" xfId="11980"/>
    <cellStyle name="B_WeeklySegmentDeck_Q2Wk8_Book3_Book3" xfId="11981"/>
    <cellStyle name="B_WeeklySegmentDeck_Q2Wk8_Book3_Book4(For Nov.18'02)" xfId="11982"/>
    <cellStyle name="B_WeeklySegmentDeck_Q2Wk8_Book3_Book4(For Nov.18'02)_Top15-for Dec.16'02" xfId="11983"/>
    <cellStyle name="B_WeeklySegmentDeck_Q2Wk8_Book3_Book4(For Nov.25'02)" xfId="11984"/>
    <cellStyle name="B_WeeklySegmentDeck_Q2Wk8_Book3_Book4(For Nov.25'02)_Top15-for Dec.16'02" xfId="11985"/>
    <cellStyle name="B_WeeklySegmentDeck_Q2Wk8_Book3_Funnel_WK7" xfId="11986"/>
    <cellStyle name="B_WeeklySegmentDeck_Q2Wk8_Book3_Top15-for Dec.16'02" xfId="11987"/>
    <cellStyle name="B_WeeklySegmentDeck_Q2Wk8_Book4(For Nov.18'02)" xfId="11988"/>
    <cellStyle name="B_WeeklySegmentDeck_Q2Wk8_Book4(For Nov.18'02)_Top15-for Dec.16'02" xfId="11989"/>
    <cellStyle name="B_WeeklySegmentDeck_Q2Wk8_Book4(For Nov.25'02)" xfId="11990"/>
    <cellStyle name="B_WeeklySegmentDeck_Q2Wk8_Book4(For Nov.25'02)_Top15-for Dec.16'02" xfId="11991"/>
    <cellStyle name="B_WeeklySegmentDeck_Q2Wk8_EMC" xfId="11992"/>
    <cellStyle name="B_WeeklySegmentDeck_Q2Wk8_EMC_Book3" xfId="11993"/>
    <cellStyle name="B_WeeklySegmentDeck_Q2Wk8_EMC_Book4(For Nov.18'02)" xfId="11994"/>
    <cellStyle name="B_WeeklySegmentDeck_Q2Wk8_EMC_Book4(For Nov.18'02)_Top15-for Dec.16'02" xfId="11995"/>
    <cellStyle name="B_WeeklySegmentDeck_Q2Wk8_EMC_Book4(For Nov.25'02)" xfId="11996"/>
    <cellStyle name="B_WeeklySegmentDeck_Q2Wk8_EMC_Book4(For Nov.25'02)_Top15-for Dec.16'02" xfId="11997"/>
    <cellStyle name="B_WeeklySegmentDeck_Q2Wk8_EMC_Funnel_WK7" xfId="11998"/>
    <cellStyle name="B_WeeklySegmentDeck_Q2Wk8_EMC_Top15-for Dec.16'02" xfId="11999"/>
    <cellStyle name="B_WeeklySegmentDeck_Q2Wk8_EMC2" xfId="12000"/>
    <cellStyle name="B_WeeklySegmentDeck_Q2Wk8_EMC2_Book3" xfId="12001"/>
    <cellStyle name="B_WeeklySegmentDeck_Q2Wk8_EMC2_Book4(For Nov.18'02)" xfId="12002"/>
    <cellStyle name="B_WeeklySegmentDeck_Q2Wk8_EMC2_Book4(For Nov.18'02)_Top15-for Dec.16'02" xfId="12003"/>
    <cellStyle name="B_WeeklySegmentDeck_Q2Wk8_EMC2_Book4(For Nov.25'02)" xfId="12004"/>
    <cellStyle name="B_WeeklySegmentDeck_Q2Wk8_EMC2_Book4(For Nov.25'02)_Top15-for Dec.16'02" xfId="12005"/>
    <cellStyle name="B_WeeklySegmentDeck_Q2Wk8_EMC2_Funnel_WK7" xfId="12006"/>
    <cellStyle name="B_WeeklySegmentDeck_Q2Wk8_EMC2_Top15-for Dec.16'02" xfId="12007"/>
    <cellStyle name="B_WeeklySegmentDeck_Q2Wk8_Funnel_WK7" xfId="12008"/>
    <cellStyle name="B_WeeklySegmentDeck_Q2Wk8_Otlk_slide_0812apcall_korea1" xfId="12009"/>
    <cellStyle name="B_WeeklySegmentDeck_Q2Wk8_Otlk_slide_0812apcall_korea1_Book3" xfId="12010"/>
    <cellStyle name="B_WeeklySegmentDeck_Q2Wk8_Otlk_slide_0812apcall_korea1_Book4(For Nov.18'02)" xfId="12011"/>
    <cellStyle name="B_WeeklySegmentDeck_Q2Wk8_Otlk_slide_0812apcall_korea1_Book4(For Nov.18'02)_Top15-for Dec.16'02" xfId="12012"/>
    <cellStyle name="B_WeeklySegmentDeck_Q2Wk8_Otlk_slide_0812apcall_korea1_Book4(For Nov.25'02)" xfId="12013"/>
    <cellStyle name="B_WeeklySegmentDeck_Q2Wk8_Otlk_slide_0812apcall_korea1_Book4(For Nov.25'02)_Top15-for Dec.16'02" xfId="12014"/>
    <cellStyle name="B_WeeklySegmentDeck_Q2Wk8_Otlk_slide_0812apcall_korea1_Funnel_WK7" xfId="12015"/>
    <cellStyle name="B_WeeklySegmentDeck_Q2Wk8_Otlk_slide_0812apcall_korea1_Top15-for Dec.16'02" xfId="12016"/>
    <cellStyle name="B_WeeklySegmentDeck_Q2Wk8_Otlk_slide_0819apcall_korea1" xfId="12017"/>
    <cellStyle name="B_WeeklySegmentDeck_Q2Wk8_Otlk_slide_0819apcall_korea1_Book3" xfId="12018"/>
    <cellStyle name="B_WeeklySegmentDeck_Q2Wk8_Otlk_slide_0819apcall_korea1_Book4(For Nov.18'02)" xfId="12019"/>
    <cellStyle name="B_WeeklySegmentDeck_Q2Wk8_Otlk_slide_0819apcall_korea1_Book4(For Nov.18'02)_Top15-for Dec.16'02" xfId="12020"/>
    <cellStyle name="B_WeeklySegmentDeck_Q2Wk8_Otlk_slide_0819apcall_korea1_Book4(For Nov.25'02)" xfId="12021"/>
    <cellStyle name="B_WeeklySegmentDeck_Q2Wk8_Otlk_slide_0819apcall_korea1_Book4(For Nov.25'02)_Top15-for Dec.16'02" xfId="12022"/>
    <cellStyle name="B_WeeklySegmentDeck_Q2Wk8_Otlk_slide_0819apcall_korea1_Funnel_WK7" xfId="12023"/>
    <cellStyle name="B_WeeklySegmentDeck_Q2Wk8_Otlk_slide_0819apcall_korea1_Top15-for Dec.16'02" xfId="12024"/>
    <cellStyle name="B_WeeklySegmentDeck_Q2Wk8_Otlk_slide_1028apcall_korea" xfId="12025"/>
    <cellStyle name="B_WeeklySegmentDeck_Q2Wk8_Otlk_slide_1028apcall_korea_Book4(For Nov.18'02)" xfId="12026"/>
    <cellStyle name="B_WeeklySegmentDeck_Q2Wk8_Otlk_slide_1028apcall_korea_Book4(For Nov.18'02)_Top15-for Dec.16'02" xfId="12027"/>
    <cellStyle name="B_WeeklySegmentDeck_Q2Wk8_Otlk_slide_1028apcall_korea_Book4(For Nov.25'02)" xfId="12028"/>
    <cellStyle name="B_WeeklySegmentDeck_Q2Wk8_Otlk_slide_1028apcall_korea_Book4(For Nov.25'02)_Top15-for Dec.16'02" xfId="12029"/>
    <cellStyle name="B_WeeklySegmentDeck_Q2Wk8_Otlk_slide_1028apcall_korea_Top15-for Dec.16'02" xfId="12030"/>
    <cellStyle name="B_WeeklySegmentDeck_Q2Wk8_PSG Recovery" xfId="12031"/>
    <cellStyle name="B_WeeklySegmentDeck_Q2Wk8_PSG Recovery_Book3" xfId="12032"/>
    <cellStyle name="B_WeeklySegmentDeck_Q2Wk8_PSG Recovery_Book4(For Nov.18'02)" xfId="12033"/>
    <cellStyle name="B_WeeklySegmentDeck_Q2Wk8_PSG Recovery_Book4(For Nov.18'02)_Top15-for Dec.16'02" xfId="12034"/>
    <cellStyle name="B_WeeklySegmentDeck_Q2Wk8_PSG Recovery_Book4(For Nov.25'02)" xfId="12035"/>
    <cellStyle name="B_WeeklySegmentDeck_Q2Wk8_PSG Recovery_Book4(For Nov.25'02)_Top15-for Dec.16'02" xfId="12036"/>
    <cellStyle name="B_WeeklySegmentDeck_Q2Wk8_PSG Recovery_Funnel_WK7" xfId="12037"/>
    <cellStyle name="B_WeeklySegmentDeck_Q2Wk8_PSG Recovery_Top15-for Dec.16'02" xfId="12038"/>
    <cellStyle name="B_WeeklySegmentDeck_Q2Wk8_top 15" xfId="12039"/>
    <cellStyle name="B_WeeklySegmentDeck_Q2Wk8_top 15_Book3" xfId="12040"/>
    <cellStyle name="B_WeeklySegmentDeck_Q2Wk8_top 15_Book4(For Nov.18'02)" xfId="12041"/>
    <cellStyle name="B_WeeklySegmentDeck_Q2Wk8_top 15_Book4(For Nov.18'02)_Top15-for Dec.16'02" xfId="12042"/>
    <cellStyle name="B_WeeklySegmentDeck_Q2Wk8_top 15_Book4(For Nov.25'02)" xfId="12043"/>
    <cellStyle name="B_WeeklySegmentDeck_Q2Wk8_top 15_Book4(For Nov.25'02)_Top15-for Dec.16'02" xfId="12044"/>
    <cellStyle name="B_WeeklySegmentDeck_Q2Wk8_top 15_Funnel_WK7" xfId="12045"/>
    <cellStyle name="B_WeeklySegmentDeck_Q2Wk8_top 15_Top15-for Dec.16'02" xfId="12046"/>
    <cellStyle name="B_WeeklySegmentDeck_Q2Wk8_Top15-for Dec.16'02" xfId="12047"/>
    <cellStyle name="B_WeeklySegmentDeck_Q2Wk8_WeeklySegmentDeck Q3wk 3" xfId="12048"/>
    <cellStyle name="B_WeeklySegmentDeck_Q2Wk8_WeeklySegmentDeck Q3wk 3_Book3" xfId="12049"/>
    <cellStyle name="B_WeeklySegmentDeck_Q2Wk8_WeeklySegmentDeck Q3wk 3_Book4(For Nov.18'02)" xfId="12050"/>
    <cellStyle name="B_WeeklySegmentDeck_Q2Wk8_WeeklySegmentDeck Q3wk 3_Book4(For Nov.18'02)_Top15-for Dec.16'02" xfId="12051"/>
    <cellStyle name="B_WeeklySegmentDeck_Q2Wk8_WeeklySegmentDeck Q3wk 3_Book4(For Nov.25'02)" xfId="12052"/>
    <cellStyle name="B_WeeklySegmentDeck_Q2Wk8_WeeklySegmentDeck Q3wk 3_Book4(For Nov.25'02)_Top15-for Dec.16'02" xfId="12053"/>
    <cellStyle name="B_WeeklySegmentDeck_Q2Wk8_WeeklySegmentDeck Q3wk 3_Funnel_WK7" xfId="12054"/>
    <cellStyle name="B_WeeklySegmentDeck_Q2Wk8_WeeklySegmentDeck Q3wk 3_Top15-for Dec.16'02" xfId="12055"/>
    <cellStyle name="B_WeeklySegmentDeck_Q2Wk8_WeeklySegmentDeck Q3wk 5" xfId="12056"/>
    <cellStyle name="B_WeeklySegmentDeck_Q2Wk8_WeeklySegmentDeck Q3wk 5_Book3" xfId="12057"/>
    <cellStyle name="B_WeeklySegmentDeck_Q2Wk8_WeeklySegmentDeck Q3wk 5_Book4(For Nov.18'02)" xfId="12058"/>
    <cellStyle name="B_WeeklySegmentDeck_Q2Wk8_WeeklySegmentDeck Q3wk 5_Book4(For Nov.18'02)_Top15-for Dec.16'02" xfId="12059"/>
    <cellStyle name="B_WeeklySegmentDeck_Q2Wk8_WeeklySegmentDeck Q3wk 5_Book4(For Nov.25'02)" xfId="12060"/>
    <cellStyle name="B_WeeklySegmentDeck_Q2Wk8_WeeklySegmentDeck Q3wk 5_Book4(For Nov.25'02)_Top15-for Dec.16'02" xfId="12061"/>
    <cellStyle name="B_WeeklySegmentDeck_Q2Wk8_WeeklySegmentDeck Q3wk 5_Funnel_WK7" xfId="12062"/>
    <cellStyle name="B_WeeklySegmentDeck_Q2Wk8_WeeklySegmentDeck Q3wk 5_Top15-for Dec.16'02" xfId="12063"/>
    <cellStyle name="B_WeeklySegmentDeck_Q2Wk8_WeeklySegmentDeck Q3wk1" xfId="12064"/>
    <cellStyle name="B_WeeklySegmentDeck_Q2Wk8_WeeklySegmentDeck Q3wk1_Book3" xfId="12065"/>
    <cellStyle name="B_WeeklySegmentDeck_Q2Wk8_WeeklySegmentDeck Q3wk1_Book4(For Nov.18'02)" xfId="12066"/>
    <cellStyle name="B_WeeklySegmentDeck_Q2Wk8_WeeklySegmentDeck Q3wk1_Book4(For Nov.18'02)_Top15-for Dec.16'02" xfId="12067"/>
    <cellStyle name="B_WeeklySegmentDeck_Q2Wk8_WeeklySegmentDeck Q3wk1_Book4(For Nov.25'02)" xfId="12068"/>
    <cellStyle name="B_WeeklySegmentDeck_Q2Wk8_WeeklySegmentDeck Q3wk1_Book4(For Nov.25'02)_Top15-for Dec.16'02" xfId="12069"/>
    <cellStyle name="B_WeeklySegmentDeck_Q2Wk8_WeeklySegmentDeck Q3wk1_Funnel_WK7" xfId="12070"/>
    <cellStyle name="B_WeeklySegmentDeck_Q2Wk8_WeeklySegmentDeck Q3wk1_Top15-for Dec.16'02" xfId="12071"/>
    <cellStyle name="B_WeeklySegmentDeck_Q2Wk8_WeeklySegmentDeck wk12" xfId="12072"/>
    <cellStyle name="B_WeeklySegmentDeck_Q2Wk8_WeeklySegmentDeck wk12_Book3" xfId="12073"/>
    <cellStyle name="B_WeeklySegmentDeck_Q2Wk8_WeeklySegmentDeck wk12_Book4(For Nov.18'02)" xfId="12074"/>
    <cellStyle name="B_WeeklySegmentDeck_Q2Wk8_WeeklySegmentDeck wk12_Book4(For Nov.18'02)_Top15-for Dec.16'02" xfId="12075"/>
    <cellStyle name="B_WeeklySegmentDeck_Q2Wk8_WeeklySegmentDeck wk12_Book4(For Nov.25'02)" xfId="12076"/>
    <cellStyle name="B_WeeklySegmentDeck_Q2Wk8_WeeklySegmentDeck wk12_Book4(For Nov.25'02)_Top15-for Dec.16'02" xfId="12077"/>
    <cellStyle name="B_WeeklySegmentDeck_Q2Wk8_WeeklySegmentDeck wk12_Funnel_WK7" xfId="12078"/>
    <cellStyle name="B_WeeklySegmentDeck_Q2Wk8_WeeklySegmentDeck wk12_Top15-for Dec.16'02" xfId="12079"/>
    <cellStyle name="Bad 2" xfId="12080"/>
    <cellStyle name="Bad 2 2" xfId="12081"/>
    <cellStyle name="Bad 2 3" xfId="12082"/>
    <cellStyle name="Bad 3" xfId="12083"/>
    <cellStyle name="Bad 4" xfId="12084"/>
    <cellStyle name="Bad 5" xfId="12085"/>
    <cellStyle name="Bad 5 2" xfId="12086"/>
    <cellStyle name="Bad 6" xfId="12087"/>
    <cellStyle name="Bad 7" xfId="12088"/>
    <cellStyle name="Bad 8" xfId="12089"/>
    <cellStyle name="black center" xfId="12090"/>
    <cellStyle name="blank" xfId="12091"/>
    <cellStyle name="blank 2" xfId="12092"/>
    <cellStyle name="Border" xfId="12093"/>
    <cellStyle name="Border 2" xfId="12094"/>
    <cellStyle name="C￥AØ_  A¾  CO  " xfId="12095"/>
    <cellStyle name="Ç¥ÁØ_¿ù°£¿ä¾àº¸°í" xfId="12096"/>
    <cellStyle name="Calc Currency (0)" xfId="12097"/>
    <cellStyle name="Calc Currency (0) 2" xfId="12098"/>
    <cellStyle name="Calc Currency (0) 2 2" xfId="12099"/>
    <cellStyle name="Calc Currency (0) 2 2 2" xfId="12100"/>
    <cellStyle name="Calc Currency (0) 2 3" xfId="12101"/>
    <cellStyle name="Calc Currency (0) 2 4" xfId="12102"/>
    <cellStyle name="Calc Currency (0) 3" xfId="12103"/>
    <cellStyle name="Calc Currency (0) 3 2" xfId="12104"/>
    <cellStyle name="Calc Currency (0) 4" xfId="12105"/>
    <cellStyle name="Calc Currency (0) 4 2" xfId="12106"/>
    <cellStyle name="Calc Currency (0) 5" xfId="12107"/>
    <cellStyle name="Calc Currency (0) 5 2" xfId="12108"/>
    <cellStyle name="Calc Currency (0) 6" xfId="12109"/>
    <cellStyle name="Calc Currency (0) 6 2" xfId="12110"/>
    <cellStyle name="Calc Currency (2)" xfId="12111"/>
    <cellStyle name="Calc Currency (2) 2" xfId="12112"/>
    <cellStyle name="Calc Currency (2) 3" xfId="12113"/>
    <cellStyle name="Calc Currency (2) 4" xfId="12114"/>
    <cellStyle name="Calc Currency (2) 5" xfId="12115"/>
    <cellStyle name="Calc Currency (2) 6" xfId="12116"/>
    <cellStyle name="Calc Percent (0)" xfId="12117"/>
    <cellStyle name="Calc Percent (0) 2" xfId="12118"/>
    <cellStyle name="Calc Percent (1)" xfId="12119"/>
    <cellStyle name="Calc Percent (1) 2" xfId="12120"/>
    <cellStyle name="Calc Percent (1) 3" xfId="12121"/>
    <cellStyle name="Calc Percent (2)" xfId="12122"/>
    <cellStyle name="Calc Percent (2) 2" xfId="12123"/>
    <cellStyle name="Calc Percent (2) 2 2" xfId="12124"/>
    <cellStyle name="Calc Percent (2) 3" xfId="12125"/>
    <cellStyle name="Calc Percent (2) 4" xfId="12126"/>
    <cellStyle name="Calc Percent (2) 5" xfId="12127"/>
    <cellStyle name="Calc Percent (2) 6" xfId="12128"/>
    <cellStyle name="Calc Units (0)" xfId="12129"/>
    <cellStyle name="Calc Units (0) 2" xfId="12130"/>
    <cellStyle name="Calc Units (1)" xfId="12131"/>
    <cellStyle name="Calc Units (1) 2" xfId="12132"/>
    <cellStyle name="Calc Units (1) 3" xfId="12133"/>
    <cellStyle name="Calc Units (1) 4" xfId="12134"/>
    <cellStyle name="Calc Units (1) 5" xfId="12135"/>
    <cellStyle name="Calc Units (1) 6" xfId="12136"/>
    <cellStyle name="Calc Units (2)" xfId="12137"/>
    <cellStyle name="Calc Units (2) 2" xfId="12138"/>
    <cellStyle name="Calc Units (2) 3" xfId="12139"/>
    <cellStyle name="Calc Units (2) 4" xfId="12140"/>
    <cellStyle name="Calc Units (2) 5" xfId="12141"/>
    <cellStyle name="Calc Units (2) 6" xfId="12142"/>
    <cellStyle name="Calculation 2" xfId="12143"/>
    <cellStyle name="Calculation 2 2" xfId="12144"/>
    <cellStyle name="Calculation 2 3" xfId="12145"/>
    <cellStyle name="Calculation 3" xfId="12146"/>
    <cellStyle name="Calculation 4" xfId="12147"/>
    <cellStyle name="Calculation 5" xfId="12148"/>
    <cellStyle name="Calculation 5 2" xfId="12149"/>
    <cellStyle name="Calculation 6" xfId="12150"/>
    <cellStyle name="Calculation 7" xfId="12151"/>
    <cellStyle name="Calculation 8" xfId="12152"/>
    <cellStyle name="category" xfId="12153"/>
    <cellStyle name="Check Cell 2" xfId="12154"/>
    <cellStyle name="Check Cell 2 10" xfId="12155"/>
    <cellStyle name="Check Cell 2 10 2" xfId="12156"/>
    <cellStyle name="Check Cell 2 10 3" xfId="12157"/>
    <cellStyle name="Check Cell 2 10 4" xfId="12158"/>
    <cellStyle name="Check Cell 2 11" xfId="12159"/>
    <cellStyle name="Check Cell 2 11 2" xfId="12160"/>
    <cellStyle name="Check Cell 2 11 3" xfId="12161"/>
    <cellStyle name="Check Cell 2 11 4" xfId="12162"/>
    <cellStyle name="Check Cell 2 12" xfId="12163"/>
    <cellStyle name="Check Cell 2 12 2" xfId="12164"/>
    <cellStyle name="Check Cell 2 12 3" xfId="12165"/>
    <cellStyle name="Check Cell 2 12 4" xfId="12166"/>
    <cellStyle name="Check Cell 2 13" xfId="12167"/>
    <cellStyle name="Check Cell 2 13 2" xfId="12168"/>
    <cellStyle name="Check Cell 2 13 3" xfId="12169"/>
    <cellStyle name="Check Cell 2 13 4" xfId="12170"/>
    <cellStyle name="Check Cell 2 14" xfId="12171"/>
    <cellStyle name="Check Cell 2 14 2" xfId="12172"/>
    <cellStyle name="Check Cell 2 14 3" xfId="12173"/>
    <cellStyle name="Check Cell 2 14 4" xfId="12174"/>
    <cellStyle name="Check Cell 2 15" xfId="12175"/>
    <cellStyle name="Check Cell 2 15 2" xfId="12176"/>
    <cellStyle name="Check Cell 2 15 3" xfId="12177"/>
    <cellStyle name="Check Cell 2 15 4" xfId="12178"/>
    <cellStyle name="Check Cell 2 16" xfId="12179"/>
    <cellStyle name="Check Cell 2 16 2" xfId="12180"/>
    <cellStyle name="Check Cell 2 16 3" xfId="12181"/>
    <cellStyle name="Check Cell 2 16 4" xfId="12182"/>
    <cellStyle name="Check Cell 2 17" xfId="12183"/>
    <cellStyle name="Check Cell 2 17 2" xfId="12184"/>
    <cellStyle name="Check Cell 2 17 3" xfId="12185"/>
    <cellStyle name="Check Cell 2 17 4" xfId="12186"/>
    <cellStyle name="Check Cell 2 18" xfId="12187"/>
    <cellStyle name="Check Cell 2 18 2" xfId="12188"/>
    <cellStyle name="Check Cell 2 18 3" xfId="12189"/>
    <cellStyle name="Check Cell 2 18 4" xfId="12190"/>
    <cellStyle name="Check Cell 2 19" xfId="12191"/>
    <cellStyle name="Check Cell 2 19 2" xfId="12192"/>
    <cellStyle name="Check Cell 2 19 3" xfId="12193"/>
    <cellStyle name="Check Cell 2 19 4" xfId="12194"/>
    <cellStyle name="Check Cell 2 2" xfId="12195"/>
    <cellStyle name="Check Cell 2 2 10" xfId="12196"/>
    <cellStyle name="Check Cell 2 2 10 2" xfId="12197"/>
    <cellStyle name="Check Cell 2 2 10 3" xfId="12198"/>
    <cellStyle name="Check Cell 2 2 10 4" xfId="12199"/>
    <cellStyle name="Check Cell 2 2 11" xfId="12200"/>
    <cellStyle name="Check Cell 2 2 11 2" xfId="12201"/>
    <cellStyle name="Check Cell 2 2 11 3" xfId="12202"/>
    <cellStyle name="Check Cell 2 2 11 4" xfId="12203"/>
    <cellStyle name="Check Cell 2 2 12" xfId="12204"/>
    <cellStyle name="Check Cell 2 2 12 2" xfId="12205"/>
    <cellStyle name="Check Cell 2 2 12 3" xfId="12206"/>
    <cellStyle name="Check Cell 2 2 12 4" xfId="12207"/>
    <cellStyle name="Check Cell 2 2 13" xfId="12208"/>
    <cellStyle name="Check Cell 2 2 13 2" xfId="12209"/>
    <cellStyle name="Check Cell 2 2 13 3" xfId="12210"/>
    <cellStyle name="Check Cell 2 2 13 4" xfId="12211"/>
    <cellStyle name="Check Cell 2 2 14" xfId="12212"/>
    <cellStyle name="Check Cell 2 2 14 2" xfId="12213"/>
    <cellStyle name="Check Cell 2 2 14 3" xfId="12214"/>
    <cellStyle name="Check Cell 2 2 14 4" xfId="12215"/>
    <cellStyle name="Check Cell 2 2 15" xfId="12216"/>
    <cellStyle name="Check Cell 2 2 15 2" xfId="12217"/>
    <cellStyle name="Check Cell 2 2 15 3" xfId="12218"/>
    <cellStyle name="Check Cell 2 2 15 4" xfId="12219"/>
    <cellStyle name="Check Cell 2 2 16" xfId="12220"/>
    <cellStyle name="Check Cell 2 2 16 2" xfId="12221"/>
    <cellStyle name="Check Cell 2 2 16 3" xfId="12222"/>
    <cellStyle name="Check Cell 2 2 16 4" xfId="12223"/>
    <cellStyle name="Check Cell 2 2 17" xfId="12224"/>
    <cellStyle name="Check Cell 2 2 17 2" xfId="12225"/>
    <cellStyle name="Check Cell 2 2 17 3" xfId="12226"/>
    <cellStyle name="Check Cell 2 2 17 4" xfId="12227"/>
    <cellStyle name="Check Cell 2 2 18" xfId="12228"/>
    <cellStyle name="Check Cell 2 2 18 2" xfId="12229"/>
    <cellStyle name="Check Cell 2 2 18 3" xfId="12230"/>
    <cellStyle name="Check Cell 2 2 18 4" xfId="12231"/>
    <cellStyle name="Check Cell 2 2 19" xfId="12232"/>
    <cellStyle name="Check Cell 2 2 19 2" xfId="12233"/>
    <cellStyle name="Check Cell 2 2 19 3" xfId="12234"/>
    <cellStyle name="Check Cell 2 2 19 4" xfId="12235"/>
    <cellStyle name="Check Cell 2 2 2" xfId="12236"/>
    <cellStyle name="Check Cell 2 2 2 2" xfId="12237"/>
    <cellStyle name="Check Cell 2 2 2 3" xfId="12238"/>
    <cellStyle name="Check Cell 2 2 2 4" xfId="12239"/>
    <cellStyle name="Check Cell 2 2 3" xfId="12240"/>
    <cellStyle name="Check Cell 2 2 3 2" xfId="12241"/>
    <cellStyle name="Check Cell 2 2 3 3" xfId="12242"/>
    <cellStyle name="Check Cell 2 2 3 4" xfId="12243"/>
    <cellStyle name="Check Cell 2 2 4" xfId="12244"/>
    <cellStyle name="Check Cell 2 2 4 2" xfId="12245"/>
    <cellStyle name="Check Cell 2 2 4 3" xfId="12246"/>
    <cellStyle name="Check Cell 2 2 4 4" xfId="12247"/>
    <cellStyle name="Check Cell 2 2 5" xfId="12248"/>
    <cellStyle name="Check Cell 2 2 5 2" xfId="12249"/>
    <cellStyle name="Check Cell 2 2 5 3" xfId="12250"/>
    <cellStyle name="Check Cell 2 2 5 4" xfId="12251"/>
    <cellStyle name="Check Cell 2 2 6" xfId="12252"/>
    <cellStyle name="Check Cell 2 2 6 2" xfId="12253"/>
    <cellStyle name="Check Cell 2 2 6 3" xfId="12254"/>
    <cellStyle name="Check Cell 2 2 6 4" xfId="12255"/>
    <cellStyle name="Check Cell 2 2 7" xfId="12256"/>
    <cellStyle name="Check Cell 2 2 7 2" xfId="12257"/>
    <cellStyle name="Check Cell 2 2 7 3" xfId="12258"/>
    <cellStyle name="Check Cell 2 2 7 4" xfId="12259"/>
    <cellStyle name="Check Cell 2 2 8" xfId="12260"/>
    <cellStyle name="Check Cell 2 2 8 2" xfId="12261"/>
    <cellStyle name="Check Cell 2 2 8 3" xfId="12262"/>
    <cellStyle name="Check Cell 2 2 8 4" xfId="12263"/>
    <cellStyle name="Check Cell 2 2 9" xfId="12264"/>
    <cellStyle name="Check Cell 2 2 9 2" xfId="12265"/>
    <cellStyle name="Check Cell 2 2 9 3" xfId="12266"/>
    <cellStyle name="Check Cell 2 2 9 4" xfId="12267"/>
    <cellStyle name="Check Cell 2 20" xfId="12268"/>
    <cellStyle name="Check Cell 2 20 2" xfId="12269"/>
    <cellStyle name="Check Cell 2 20 3" xfId="12270"/>
    <cellStyle name="Check Cell 2 20 4" xfId="12271"/>
    <cellStyle name="Check Cell 2 21" xfId="12272"/>
    <cellStyle name="Check Cell 2 21 2" xfId="12273"/>
    <cellStyle name="Check Cell 2 21 3" xfId="12274"/>
    <cellStyle name="Check Cell 2 21 4" xfId="12275"/>
    <cellStyle name="Check Cell 2 3" xfId="12276"/>
    <cellStyle name="Check Cell 2 3 2" xfId="12277"/>
    <cellStyle name="Check Cell 2 3 3" xfId="12278"/>
    <cellStyle name="Check Cell 2 3 4" xfId="12279"/>
    <cellStyle name="Check Cell 2 4" xfId="12280"/>
    <cellStyle name="Check Cell 2 4 2" xfId="12281"/>
    <cellStyle name="Check Cell 2 4 3" xfId="12282"/>
    <cellStyle name="Check Cell 2 4 4" xfId="12283"/>
    <cellStyle name="Check Cell 2 5" xfId="12284"/>
    <cellStyle name="Check Cell 2 5 2" xfId="12285"/>
    <cellStyle name="Check Cell 2 5 3" xfId="12286"/>
    <cellStyle name="Check Cell 2 5 4" xfId="12287"/>
    <cellStyle name="Check Cell 2 6" xfId="12288"/>
    <cellStyle name="Check Cell 2 6 2" xfId="12289"/>
    <cellStyle name="Check Cell 2 6 3" xfId="12290"/>
    <cellStyle name="Check Cell 2 6 4" xfId="12291"/>
    <cellStyle name="Check Cell 2 7" xfId="12292"/>
    <cellStyle name="Check Cell 2 7 2" xfId="12293"/>
    <cellStyle name="Check Cell 2 7 3" xfId="12294"/>
    <cellStyle name="Check Cell 2 7 4" xfId="12295"/>
    <cellStyle name="Check Cell 2 8" xfId="12296"/>
    <cellStyle name="Check Cell 2 8 2" xfId="12297"/>
    <cellStyle name="Check Cell 2 8 3" xfId="12298"/>
    <cellStyle name="Check Cell 2 8 4" xfId="12299"/>
    <cellStyle name="Check Cell 2 9" xfId="12300"/>
    <cellStyle name="Check Cell 2 9 2" xfId="12301"/>
    <cellStyle name="Check Cell 2 9 3" xfId="12302"/>
    <cellStyle name="Check Cell 2 9 4" xfId="12303"/>
    <cellStyle name="Check Cell 3" xfId="12304"/>
    <cellStyle name="Check Cell 3 10" xfId="12305"/>
    <cellStyle name="Check Cell 3 10 2" xfId="12306"/>
    <cellStyle name="Check Cell 3 10 3" xfId="12307"/>
    <cellStyle name="Check Cell 3 10 4" xfId="12308"/>
    <cellStyle name="Check Cell 3 11" xfId="12309"/>
    <cellStyle name="Check Cell 3 11 2" xfId="12310"/>
    <cellStyle name="Check Cell 3 11 3" xfId="12311"/>
    <cellStyle name="Check Cell 3 11 4" xfId="12312"/>
    <cellStyle name="Check Cell 3 12" xfId="12313"/>
    <cellStyle name="Check Cell 3 12 2" xfId="12314"/>
    <cellStyle name="Check Cell 3 12 3" xfId="12315"/>
    <cellStyle name="Check Cell 3 12 4" xfId="12316"/>
    <cellStyle name="Check Cell 3 13" xfId="12317"/>
    <cellStyle name="Check Cell 3 13 2" xfId="12318"/>
    <cellStyle name="Check Cell 3 13 3" xfId="12319"/>
    <cellStyle name="Check Cell 3 13 4" xfId="12320"/>
    <cellStyle name="Check Cell 3 14" xfId="12321"/>
    <cellStyle name="Check Cell 3 14 2" xfId="12322"/>
    <cellStyle name="Check Cell 3 14 3" xfId="12323"/>
    <cellStyle name="Check Cell 3 14 4" xfId="12324"/>
    <cellStyle name="Check Cell 3 15" xfId="12325"/>
    <cellStyle name="Check Cell 3 15 2" xfId="12326"/>
    <cellStyle name="Check Cell 3 15 3" xfId="12327"/>
    <cellStyle name="Check Cell 3 15 4" xfId="12328"/>
    <cellStyle name="Check Cell 3 16" xfId="12329"/>
    <cellStyle name="Check Cell 3 16 2" xfId="12330"/>
    <cellStyle name="Check Cell 3 16 3" xfId="12331"/>
    <cellStyle name="Check Cell 3 16 4" xfId="12332"/>
    <cellStyle name="Check Cell 3 17" xfId="12333"/>
    <cellStyle name="Check Cell 3 17 2" xfId="12334"/>
    <cellStyle name="Check Cell 3 17 3" xfId="12335"/>
    <cellStyle name="Check Cell 3 17 4" xfId="12336"/>
    <cellStyle name="Check Cell 3 18" xfId="12337"/>
    <cellStyle name="Check Cell 3 18 2" xfId="12338"/>
    <cellStyle name="Check Cell 3 18 3" xfId="12339"/>
    <cellStyle name="Check Cell 3 18 4" xfId="12340"/>
    <cellStyle name="Check Cell 3 19" xfId="12341"/>
    <cellStyle name="Check Cell 3 19 2" xfId="12342"/>
    <cellStyle name="Check Cell 3 19 3" xfId="12343"/>
    <cellStyle name="Check Cell 3 19 4" xfId="12344"/>
    <cellStyle name="Check Cell 3 2" xfId="12345"/>
    <cellStyle name="Check Cell 3 2 2" xfId="12346"/>
    <cellStyle name="Check Cell 3 2 3" xfId="12347"/>
    <cellStyle name="Check Cell 3 2 4" xfId="12348"/>
    <cellStyle name="Check Cell 3 3" xfId="12349"/>
    <cellStyle name="Check Cell 3 3 2" xfId="12350"/>
    <cellStyle name="Check Cell 3 3 3" xfId="12351"/>
    <cellStyle name="Check Cell 3 3 4" xfId="12352"/>
    <cellStyle name="Check Cell 3 4" xfId="12353"/>
    <cellStyle name="Check Cell 3 4 2" xfId="12354"/>
    <cellStyle name="Check Cell 3 4 3" xfId="12355"/>
    <cellStyle name="Check Cell 3 4 4" xfId="12356"/>
    <cellStyle name="Check Cell 3 5" xfId="12357"/>
    <cellStyle name="Check Cell 3 5 2" xfId="12358"/>
    <cellStyle name="Check Cell 3 5 3" xfId="12359"/>
    <cellStyle name="Check Cell 3 5 4" xfId="12360"/>
    <cellStyle name="Check Cell 3 6" xfId="12361"/>
    <cellStyle name="Check Cell 3 6 2" xfId="12362"/>
    <cellStyle name="Check Cell 3 6 3" xfId="12363"/>
    <cellStyle name="Check Cell 3 6 4" xfId="12364"/>
    <cellStyle name="Check Cell 3 7" xfId="12365"/>
    <cellStyle name="Check Cell 3 7 2" xfId="12366"/>
    <cellStyle name="Check Cell 3 7 3" xfId="12367"/>
    <cellStyle name="Check Cell 3 7 4" xfId="12368"/>
    <cellStyle name="Check Cell 3 8" xfId="12369"/>
    <cellStyle name="Check Cell 3 8 2" xfId="12370"/>
    <cellStyle name="Check Cell 3 8 3" xfId="12371"/>
    <cellStyle name="Check Cell 3 8 4" xfId="12372"/>
    <cellStyle name="Check Cell 3 9" xfId="12373"/>
    <cellStyle name="Check Cell 3 9 2" xfId="12374"/>
    <cellStyle name="Check Cell 3 9 3" xfId="12375"/>
    <cellStyle name="Check Cell 3 9 4" xfId="12376"/>
    <cellStyle name="Check Cell 4" xfId="12377"/>
    <cellStyle name="Check Cell 4 10" xfId="12378"/>
    <cellStyle name="Check Cell 4 10 2" xfId="12379"/>
    <cellStyle name="Check Cell 4 10 3" xfId="12380"/>
    <cellStyle name="Check Cell 4 10 4" xfId="12381"/>
    <cellStyle name="Check Cell 4 11" xfId="12382"/>
    <cellStyle name="Check Cell 4 11 2" xfId="12383"/>
    <cellStyle name="Check Cell 4 11 3" xfId="12384"/>
    <cellStyle name="Check Cell 4 11 4" xfId="12385"/>
    <cellStyle name="Check Cell 4 12" xfId="12386"/>
    <cellStyle name="Check Cell 4 12 2" xfId="12387"/>
    <cellStyle name="Check Cell 4 12 3" xfId="12388"/>
    <cellStyle name="Check Cell 4 12 4" xfId="12389"/>
    <cellStyle name="Check Cell 4 13" xfId="12390"/>
    <cellStyle name="Check Cell 4 13 2" xfId="12391"/>
    <cellStyle name="Check Cell 4 13 3" xfId="12392"/>
    <cellStyle name="Check Cell 4 13 4" xfId="12393"/>
    <cellStyle name="Check Cell 4 14" xfId="12394"/>
    <cellStyle name="Check Cell 4 14 2" xfId="12395"/>
    <cellStyle name="Check Cell 4 14 3" xfId="12396"/>
    <cellStyle name="Check Cell 4 14 4" xfId="12397"/>
    <cellStyle name="Check Cell 4 15" xfId="12398"/>
    <cellStyle name="Check Cell 4 15 2" xfId="12399"/>
    <cellStyle name="Check Cell 4 15 3" xfId="12400"/>
    <cellStyle name="Check Cell 4 15 4" xfId="12401"/>
    <cellStyle name="Check Cell 4 16" xfId="12402"/>
    <cellStyle name="Check Cell 4 16 2" xfId="12403"/>
    <cellStyle name="Check Cell 4 16 3" xfId="12404"/>
    <cellStyle name="Check Cell 4 16 4" xfId="12405"/>
    <cellStyle name="Check Cell 4 17" xfId="12406"/>
    <cellStyle name="Check Cell 4 17 2" xfId="12407"/>
    <cellStyle name="Check Cell 4 17 3" xfId="12408"/>
    <cellStyle name="Check Cell 4 17 4" xfId="12409"/>
    <cellStyle name="Check Cell 4 18" xfId="12410"/>
    <cellStyle name="Check Cell 4 18 2" xfId="12411"/>
    <cellStyle name="Check Cell 4 18 3" xfId="12412"/>
    <cellStyle name="Check Cell 4 18 4" xfId="12413"/>
    <cellStyle name="Check Cell 4 19" xfId="12414"/>
    <cellStyle name="Check Cell 4 19 2" xfId="12415"/>
    <cellStyle name="Check Cell 4 19 3" xfId="12416"/>
    <cellStyle name="Check Cell 4 19 4" xfId="12417"/>
    <cellStyle name="Check Cell 4 2" xfId="12418"/>
    <cellStyle name="Check Cell 4 2 2" xfId="12419"/>
    <cellStyle name="Check Cell 4 2 3" xfId="12420"/>
    <cellStyle name="Check Cell 4 2 4" xfId="12421"/>
    <cellStyle name="Check Cell 4 3" xfId="12422"/>
    <cellStyle name="Check Cell 4 3 2" xfId="12423"/>
    <cellStyle name="Check Cell 4 3 3" xfId="12424"/>
    <cellStyle name="Check Cell 4 3 4" xfId="12425"/>
    <cellStyle name="Check Cell 4 4" xfId="12426"/>
    <cellStyle name="Check Cell 4 4 2" xfId="12427"/>
    <cellStyle name="Check Cell 4 4 3" xfId="12428"/>
    <cellStyle name="Check Cell 4 4 4" xfId="12429"/>
    <cellStyle name="Check Cell 4 5" xfId="12430"/>
    <cellStyle name="Check Cell 4 5 2" xfId="12431"/>
    <cellStyle name="Check Cell 4 5 3" xfId="12432"/>
    <cellStyle name="Check Cell 4 5 4" xfId="12433"/>
    <cellStyle name="Check Cell 4 6" xfId="12434"/>
    <cellStyle name="Check Cell 4 6 2" xfId="12435"/>
    <cellStyle name="Check Cell 4 6 3" xfId="12436"/>
    <cellStyle name="Check Cell 4 6 4" xfId="12437"/>
    <cellStyle name="Check Cell 4 7" xfId="12438"/>
    <cellStyle name="Check Cell 4 7 2" xfId="12439"/>
    <cellStyle name="Check Cell 4 7 3" xfId="12440"/>
    <cellStyle name="Check Cell 4 7 4" xfId="12441"/>
    <cellStyle name="Check Cell 4 8" xfId="12442"/>
    <cellStyle name="Check Cell 4 8 2" xfId="12443"/>
    <cellStyle name="Check Cell 4 8 3" xfId="12444"/>
    <cellStyle name="Check Cell 4 8 4" xfId="12445"/>
    <cellStyle name="Check Cell 4 9" xfId="12446"/>
    <cellStyle name="Check Cell 4 9 2" xfId="12447"/>
    <cellStyle name="Check Cell 4 9 3" xfId="12448"/>
    <cellStyle name="Check Cell 4 9 4" xfId="12449"/>
    <cellStyle name="Check Cell 5" xfId="12450"/>
    <cellStyle name="Check Cell 5 2" xfId="12451"/>
    <cellStyle name="Check Cell 6" xfId="12452"/>
    <cellStyle name="Check Cell 6 10" xfId="12453"/>
    <cellStyle name="Check Cell 6 10 2" xfId="12454"/>
    <cellStyle name="Check Cell 6 10 3" xfId="12455"/>
    <cellStyle name="Check Cell 6 10 4" xfId="12456"/>
    <cellStyle name="Check Cell 6 11" xfId="12457"/>
    <cellStyle name="Check Cell 6 11 2" xfId="12458"/>
    <cellStyle name="Check Cell 6 11 3" xfId="12459"/>
    <cellStyle name="Check Cell 6 11 4" xfId="12460"/>
    <cellStyle name="Check Cell 6 12" xfId="12461"/>
    <cellStyle name="Check Cell 6 12 2" xfId="12462"/>
    <cellStyle name="Check Cell 6 12 3" xfId="12463"/>
    <cellStyle name="Check Cell 6 12 4" xfId="12464"/>
    <cellStyle name="Check Cell 6 13" xfId="12465"/>
    <cellStyle name="Check Cell 6 13 2" xfId="12466"/>
    <cellStyle name="Check Cell 6 13 3" xfId="12467"/>
    <cellStyle name="Check Cell 6 13 4" xfId="12468"/>
    <cellStyle name="Check Cell 6 14" xfId="12469"/>
    <cellStyle name="Check Cell 6 14 2" xfId="12470"/>
    <cellStyle name="Check Cell 6 14 3" xfId="12471"/>
    <cellStyle name="Check Cell 6 14 4" xfId="12472"/>
    <cellStyle name="Check Cell 6 15" xfId="12473"/>
    <cellStyle name="Check Cell 6 15 2" xfId="12474"/>
    <cellStyle name="Check Cell 6 15 3" xfId="12475"/>
    <cellStyle name="Check Cell 6 15 4" xfId="12476"/>
    <cellStyle name="Check Cell 6 16" xfId="12477"/>
    <cellStyle name="Check Cell 6 16 2" xfId="12478"/>
    <cellStyle name="Check Cell 6 16 3" xfId="12479"/>
    <cellStyle name="Check Cell 6 16 4" xfId="12480"/>
    <cellStyle name="Check Cell 6 17" xfId="12481"/>
    <cellStyle name="Check Cell 6 17 2" xfId="12482"/>
    <cellStyle name="Check Cell 6 17 3" xfId="12483"/>
    <cellStyle name="Check Cell 6 17 4" xfId="12484"/>
    <cellStyle name="Check Cell 6 18" xfId="12485"/>
    <cellStyle name="Check Cell 6 18 2" xfId="12486"/>
    <cellStyle name="Check Cell 6 18 3" xfId="12487"/>
    <cellStyle name="Check Cell 6 18 4" xfId="12488"/>
    <cellStyle name="Check Cell 6 19" xfId="12489"/>
    <cellStyle name="Check Cell 6 19 2" xfId="12490"/>
    <cellStyle name="Check Cell 6 19 3" xfId="12491"/>
    <cellStyle name="Check Cell 6 19 4" xfId="12492"/>
    <cellStyle name="Check Cell 6 2" xfId="12493"/>
    <cellStyle name="Check Cell 6 2 2" xfId="12494"/>
    <cellStyle name="Check Cell 6 2 3" xfId="12495"/>
    <cellStyle name="Check Cell 6 2 4" xfId="12496"/>
    <cellStyle name="Check Cell 6 3" xfId="12497"/>
    <cellStyle name="Check Cell 6 3 2" xfId="12498"/>
    <cellStyle name="Check Cell 6 3 3" xfId="12499"/>
    <cellStyle name="Check Cell 6 3 4" xfId="12500"/>
    <cellStyle name="Check Cell 6 4" xfId="12501"/>
    <cellStyle name="Check Cell 6 4 2" xfId="12502"/>
    <cellStyle name="Check Cell 6 4 3" xfId="12503"/>
    <cellStyle name="Check Cell 6 4 4" xfId="12504"/>
    <cellStyle name="Check Cell 6 5" xfId="12505"/>
    <cellStyle name="Check Cell 6 5 2" xfId="12506"/>
    <cellStyle name="Check Cell 6 5 3" xfId="12507"/>
    <cellStyle name="Check Cell 6 5 4" xfId="12508"/>
    <cellStyle name="Check Cell 6 6" xfId="12509"/>
    <cellStyle name="Check Cell 6 6 2" xfId="12510"/>
    <cellStyle name="Check Cell 6 6 3" xfId="12511"/>
    <cellStyle name="Check Cell 6 6 4" xfId="12512"/>
    <cellStyle name="Check Cell 6 7" xfId="12513"/>
    <cellStyle name="Check Cell 6 7 2" xfId="12514"/>
    <cellStyle name="Check Cell 6 7 3" xfId="12515"/>
    <cellStyle name="Check Cell 6 7 4" xfId="12516"/>
    <cellStyle name="Check Cell 6 8" xfId="12517"/>
    <cellStyle name="Check Cell 6 8 2" xfId="12518"/>
    <cellStyle name="Check Cell 6 8 3" xfId="12519"/>
    <cellStyle name="Check Cell 6 8 4" xfId="12520"/>
    <cellStyle name="Check Cell 6 9" xfId="12521"/>
    <cellStyle name="Check Cell 6 9 2" xfId="12522"/>
    <cellStyle name="Check Cell 6 9 3" xfId="12523"/>
    <cellStyle name="Check Cell 6 9 4" xfId="12524"/>
    <cellStyle name="Check Cell 7" xfId="12525"/>
    <cellStyle name="Check Cell 8" xfId="12526"/>
    <cellStyle name="ColumnHeading" xfId="12527"/>
    <cellStyle name="Comma  - Style1" xfId="12528"/>
    <cellStyle name="Comma  - Style1 2" xfId="12529"/>
    <cellStyle name="Comma  - Style2" xfId="12530"/>
    <cellStyle name="Comma  - Style2 2" xfId="12531"/>
    <cellStyle name="Comma  - Style3" xfId="12532"/>
    <cellStyle name="Comma  - Style3 2" xfId="12533"/>
    <cellStyle name="Comma  - Style4" xfId="12534"/>
    <cellStyle name="Comma  - Style4 2" xfId="12535"/>
    <cellStyle name="Comma  - Style5" xfId="12536"/>
    <cellStyle name="Comma  - Style5 2" xfId="12537"/>
    <cellStyle name="Comma  - Style6" xfId="12538"/>
    <cellStyle name="Comma  - Style6 2" xfId="12539"/>
    <cellStyle name="Comma  - Style7" xfId="12540"/>
    <cellStyle name="Comma  - Style7 2" xfId="12541"/>
    <cellStyle name="Comma  - Style8" xfId="12542"/>
    <cellStyle name="Comma  - Style8 2" xfId="12543"/>
    <cellStyle name="Comma [0] 2" xfId="12544"/>
    <cellStyle name="Comma [0] 2 2" xfId="12545"/>
    <cellStyle name="Comma [0] 3" xfId="12546"/>
    <cellStyle name="Comma [0] 4" xfId="12547"/>
    <cellStyle name="Comma [0] 5" xfId="12548"/>
    <cellStyle name="Comma [00]" xfId="12549"/>
    <cellStyle name="Comma [00] 2" xfId="12550"/>
    <cellStyle name="Comma '000s" xfId="12551"/>
    <cellStyle name="Comma '000s 2" xfId="12552"/>
    <cellStyle name="Comma '000s 3" xfId="12553"/>
    <cellStyle name="Comma '000s 4" xfId="12554"/>
    <cellStyle name="Comma '000s 5" xfId="12555"/>
    <cellStyle name="Comma 2" xfId="712"/>
    <cellStyle name="Comma 2 2" xfId="12556"/>
    <cellStyle name="Comma 2 2 2" xfId="12557"/>
    <cellStyle name="Comma 2 3" xfId="12558"/>
    <cellStyle name="Comma 2 4" xfId="12559"/>
    <cellStyle name="Comma 3" xfId="12560"/>
    <cellStyle name="Comma 4" xfId="12561"/>
    <cellStyle name="Comma 4 2" xfId="12562"/>
    <cellStyle name="Comma 5" xfId="714"/>
    <cellStyle name="comma zerodec" xfId="12563"/>
    <cellStyle name="comma zerodec 2" xfId="12564"/>
    <cellStyle name="comma zerodec 2 2" xfId="12565"/>
    <cellStyle name="comma zerodec 2 3" xfId="12566"/>
    <cellStyle name="comma zerodec 3" xfId="12567"/>
    <cellStyle name="comma zerodec 3 2" xfId="12568"/>
    <cellStyle name="comma zerodec 4" xfId="12569"/>
    <cellStyle name="comma zerodec 5" xfId="12570"/>
    <cellStyle name="comma zerodec 6" xfId="12571"/>
    <cellStyle name="Comma0" xfId="12572"/>
    <cellStyle name="Copied" xfId="12573"/>
    <cellStyle name="COST1" xfId="12574"/>
    <cellStyle name="Currency" xfId="87" builtinId="4"/>
    <cellStyle name="Currency [00]" xfId="12575"/>
    <cellStyle name="Currency [00] 2" xfId="12576"/>
    <cellStyle name="Currency [00] 3" xfId="12577"/>
    <cellStyle name="Currency [00] 4" xfId="12578"/>
    <cellStyle name="Currency [00] 5" xfId="12579"/>
    <cellStyle name="Currency '000s" xfId="12580"/>
    <cellStyle name="Currency '000s 2" xfId="12581"/>
    <cellStyle name="Currency '000s 2 2" xfId="12582"/>
    <cellStyle name="Currency '000s 3" xfId="12583"/>
    <cellStyle name="Currency '000s 4" xfId="12584"/>
    <cellStyle name="Currency '000s 5" xfId="12585"/>
    <cellStyle name="Currency 10" xfId="12586"/>
    <cellStyle name="Currency 10 2" xfId="12587"/>
    <cellStyle name="Currency 11" xfId="12588"/>
    <cellStyle name="Currency 11 2" xfId="12589"/>
    <cellStyle name="Currency 12" xfId="12590"/>
    <cellStyle name="Currency 15" xfId="12591"/>
    <cellStyle name="Currency 16" xfId="12592"/>
    <cellStyle name="Currency 17" xfId="12593"/>
    <cellStyle name="Currency 19" xfId="12594"/>
    <cellStyle name="Currency 2" xfId="286"/>
    <cellStyle name="Currency 2 10" xfId="12595"/>
    <cellStyle name="Currency 2 10 2" xfId="12596"/>
    <cellStyle name="Currency 2 11" xfId="12597"/>
    <cellStyle name="Currency 2 11 2" xfId="12598"/>
    <cellStyle name="Currency 2 12" xfId="12599"/>
    <cellStyle name="Currency 2 12 2" xfId="12600"/>
    <cellStyle name="Currency 2 13" xfId="12601"/>
    <cellStyle name="Currency 2 13 2" xfId="12602"/>
    <cellStyle name="Currency 2 14" xfId="12603"/>
    <cellStyle name="Currency 2 14 2" xfId="12604"/>
    <cellStyle name="Currency 2 15" xfId="12605"/>
    <cellStyle name="Currency 2 15 2" xfId="12606"/>
    <cellStyle name="Currency 2 16" xfId="12607"/>
    <cellStyle name="Currency 2 16 2" xfId="12608"/>
    <cellStyle name="Currency 2 17" xfId="12609"/>
    <cellStyle name="Currency 2 17 2" xfId="12610"/>
    <cellStyle name="Currency 2 18" xfId="12611"/>
    <cellStyle name="Currency 2 18 2" xfId="12612"/>
    <cellStyle name="Currency 2 19" xfId="12613"/>
    <cellStyle name="Currency 2 19 2" xfId="12614"/>
    <cellStyle name="Currency 2 2" xfId="467"/>
    <cellStyle name="Currency 2 2 10" xfId="12615"/>
    <cellStyle name="Currency 2 2 11" xfId="12616"/>
    <cellStyle name="Currency 2 2 12" xfId="12617"/>
    <cellStyle name="Currency 2 2 13" xfId="12618"/>
    <cellStyle name="Currency 2 2 14" xfId="12619"/>
    <cellStyle name="Currency 2 2 15" xfId="12620"/>
    <cellStyle name="Currency 2 2 16" xfId="12621"/>
    <cellStyle name="Currency 2 2 17" xfId="12622"/>
    <cellStyle name="Currency 2 2 18" xfId="12623"/>
    <cellStyle name="Currency 2 2 19" xfId="12624"/>
    <cellStyle name="Currency 2 2 2" xfId="12625"/>
    <cellStyle name="Currency 2 2 2 2" xfId="12626"/>
    <cellStyle name="Currency 2 2 2 2 2" xfId="12627"/>
    <cellStyle name="Currency 2 2 2 2 3" xfId="12628"/>
    <cellStyle name="Currency 2 2 2 2 4" xfId="12629"/>
    <cellStyle name="Currency 2 2 2 2 5" xfId="12630"/>
    <cellStyle name="Currency 2 2 2 3" xfId="12631"/>
    <cellStyle name="Currency 2 2 2 4" xfId="12632"/>
    <cellStyle name="Currency 2 2 2 5" xfId="12633"/>
    <cellStyle name="Currency 2 2 2 6" xfId="12634"/>
    <cellStyle name="Currency 2 2 2 7" xfId="12635"/>
    <cellStyle name="Currency 2 2 2 7 2" xfId="12636"/>
    <cellStyle name="Currency 2 2 2 8" xfId="12637"/>
    <cellStyle name="Currency 2 2 2 8 2" xfId="12638"/>
    <cellStyle name="Currency 2 2 20" xfId="12639"/>
    <cellStyle name="Currency 2 2 21" xfId="12640"/>
    <cellStyle name="Currency 2 2 22" xfId="12641"/>
    <cellStyle name="Currency 2 2 3" xfId="12642"/>
    <cellStyle name="Currency 2 2 4" xfId="12643"/>
    <cellStyle name="Currency 2 2 5" xfId="12644"/>
    <cellStyle name="Currency 2 2 6" xfId="12645"/>
    <cellStyle name="Currency 2 2 6 2" xfId="12646"/>
    <cellStyle name="Currency 2 2 6 2 2" xfId="12647"/>
    <cellStyle name="Currency 2 2 6 3" xfId="12648"/>
    <cellStyle name="Currency 2 2 6 3 2" xfId="12649"/>
    <cellStyle name="Currency 2 2 6 4" xfId="12650"/>
    <cellStyle name="Currency 2 2 6 4 2" xfId="12651"/>
    <cellStyle name="Currency 2 2 7" xfId="12652"/>
    <cellStyle name="Currency 2 2 7 2" xfId="12653"/>
    <cellStyle name="Currency 2 2 7 2 2" xfId="12654"/>
    <cellStyle name="Currency 2 2 8" xfId="12655"/>
    <cellStyle name="Currency 2 2 8 2" xfId="12656"/>
    <cellStyle name="Currency 2 2 8 2 2" xfId="12657"/>
    <cellStyle name="Currency 2 2 9" xfId="12658"/>
    <cellStyle name="Currency 2 2 9 2" xfId="12659"/>
    <cellStyle name="Currency 2 2 9 2 2" xfId="12660"/>
    <cellStyle name="Currency 2 20" xfId="12661"/>
    <cellStyle name="Currency 2 20 2" xfId="12662"/>
    <cellStyle name="Currency 2 3" xfId="537"/>
    <cellStyle name="Currency 2 3 2" xfId="12663"/>
    <cellStyle name="Currency 2 3 3" xfId="12664"/>
    <cellStyle name="Currency 2 4" xfId="549"/>
    <cellStyle name="Currency 2 4 2" xfId="12665"/>
    <cellStyle name="Currency 2 5" xfId="534"/>
    <cellStyle name="Currency 2 5 2" xfId="12666"/>
    <cellStyle name="Currency 2 6" xfId="518"/>
    <cellStyle name="Currency 2 6 2" xfId="12667"/>
    <cellStyle name="Currency 2 7" xfId="12668"/>
    <cellStyle name="Currency 2 7 2" xfId="12669"/>
    <cellStyle name="Currency 2 8" xfId="12670"/>
    <cellStyle name="Currency 2 8 2" xfId="12671"/>
    <cellStyle name="Currency 2 9" xfId="12672"/>
    <cellStyle name="Currency 2 9 2" xfId="12673"/>
    <cellStyle name="Currency 20" xfId="12674"/>
    <cellStyle name="Currency 21" xfId="12675"/>
    <cellStyle name="Currency 3" xfId="710"/>
    <cellStyle name="Currency 3 2" xfId="12676"/>
    <cellStyle name="Currency 3 3" xfId="12677"/>
    <cellStyle name="Currency 3 4" xfId="12678"/>
    <cellStyle name="Currency 3 5" xfId="718"/>
    <cellStyle name="Currency 4" xfId="12679"/>
    <cellStyle name="Currency 4 2" xfId="12680"/>
    <cellStyle name="Currency 4 2 2" xfId="12681"/>
    <cellStyle name="Currency 4 3" xfId="12682"/>
    <cellStyle name="Currency 4 3 2" xfId="12683"/>
    <cellStyle name="Currency 4 4" xfId="12684"/>
    <cellStyle name="Currency 4 5" xfId="12685"/>
    <cellStyle name="Currency 5" xfId="540"/>
    <cellStyle name="Currency 5 2" xfId="654"/>
    <cellStyle name="Currency 6" xfId="12686"/>
    <cellStyle name="Currency 6 2" xfId="12687"/>
    <cellStyle name="Currency 7" xfId="12688"/>
    <cellStyle name="Currency 7 2" xfId="12689"/>
    <cellStyle name="Currency 7 3" xfId="12690"/>
    <cellStyle name="Currency 7 4" xfId="12691"/>
    <cellStyle name="Currency 8" xfId="12692"/>
    <cellStyle name="Currency 8 2" xfId="12693"/>
    <cellStyle name="Currency 8 2 2" xfId="12694"/>
    <cellStyle name="Currency 8 3" xfId="12695"/>
    <cellStyle name="Currency 8 3 2" xfId="12696"/>
    <cellStyle name="Currency 8 4" xfId="12697"/>
    <cellStyle name="Currency 8 5" xfId="12698"/>
    <cellStyle name="Currency 9" xfId="12699"/>
    <cellStyle name="Currency 9 2" xfId="12700"/>
    <cellStyle name="Currency_Accessories &amp; Software Options" xfId="719"/>
    <cellStyle name="Currency0" xfId="12701"/>
    <cellStyle name="Currency0 2" xfId="12702"/>
    <cellStyle name="Currency0 2 2" xfId="12703"/>
    <cellStyle name="Currency0 2 3" xfId="12704"/>
    <cellStyle name="Currency0 3" xfId="12705"/>
    <cellStyle name="Currency0 3 2" xfId="12706"/>
    <cellStyle name="Currency0 4" xfId="12707"/>
    <cellStyle name="Currency1" xfId="12708"/>
    <cellStyle name="Currency1 2" xfId="12709"/>
    <cellStyle name="Currency1 2 2" xfId="12710"/>
    <cellStyle name="Currency1 2 3" xfId="12711"/>
    <cellStyle name="Currency1 3" xfId="12712"/>
    <cellStyle name="Currency1 3 2" xfId="12713"/>
    <cellStyle name="Currency1 4" xfId="12714"/>
    <cellStyle name="Cyndie" xfId="12715"/>
    <cellStyle name="Date" xfId="12716"/>
    <cellStyle name="Date 2" xfId="12717"/>
    <cellStyle name="Date Short" xfId="12718"/>
    <cellStyle name="Date_9_sup schedules" xfId="12719"/>
    <cellStyle name="DELTA" xfId="12720"/>
    <cellStyle name="DELTA 10" xfId="12721"/>
    <cellStyle name="DELTA 10 2" xfId="12722"/>
    <cellStyle name="DELTA 10 3" xfId="12723"/>
    <cellStyle name="DELTA 10 4" xfId="12724"/>
    <cellStyle name="DELTA 11" xfId="12725"/>
    <cellStyle name="DELTA 11 2" xfId="12726"/>
    <cellStyle name="DELTA 11 3" xfId="12727"/>
    <cellStyle name="DELTA 11 4" xfId="12728"/>
    <cellStyle name="DELTA 12" xfId="12729"/>
    <cellStyle name="DELTA 12 2" xfId="12730"/>
    <cellStyle name="DELTA 12 3" xfId="12731"/>
    <cellStyle name="DELTA 12 4" xfId="12732"/>
    <cellStyle name="DELTA 13" xfId="12733"/>
    <cellStyle name="DELTA 13 2" xfId="12734"/>
    <cellStyle name="DELTA 13 3" xfId="12735"/>
    <cellStyle name="DELTA 13 4" xfId="12736"/>
    <cellStyle name="DELTA 14" xfId="12737"/>
    <cellStyle name="DELTA 14 2" xfId="12738"/>
    <cellStyle name="DELTA 14 3" xfId="12739"/>
    <cellStyle name="DELTA 14 4" xfId="12740"/>
    <cellStyle name="DELTA 15" xfId="12741"/>
    <cellStyle name="DELTA 15 2" xfId="12742"/>
    <cellStyle name="DELTA 15 3" xfId="12743"/>
    <cellStyle name="DELTA 15 4" xfId="12744"/>
    <cellStyle name="DELTA 16" xfId="12745"/>
    <cellStyle name="DELTA 16 2" xfId="12746"/>
    <cellStyle name="DELTA 16 3" xfId="12747"/>
    <cellStyle name="DELTA 16 4" xfId="12748"/>
    <cellStyle name="DELTA 17" xfId="12749"/>
    <cellStyle name="DELTA 17 2" xfId="12750"/>
    <cellStyle name="DELTA 17 3" xfId="12751"/>
    <cellStyle name="DELTA 17 4" xfId="12752"/>
    <cellStyle name="DELTA 18" xfId="12753"/>
    <cellStyle name="DELTA 18 2" xfId="12754"/>
    <cellStyle name="DELTA 18 3" xfId="12755"/>
    <cellStyle name="DELTA 18 4" xfId="12756"/>
    <cellStyle name="DELTA 19" xfId="12757"/>
    <cellStyle name="DELTA 19 2" xfId="12758"/>
    <cellStyle name="DELTA 19 3" xfId="12759"/>
    <cellStyle name="DELTA 19 4" xfId="12760"/>
    <cellStyle name="DELTA 2" xfId="12761"/>
    <cellStyle name="DELTA 2 2" xfId="12762"/>
    <cellStyle name="DELTA 2 3" xfId="12763"/>
    <cellStyle name="DELTA 3" xfId="12764"/>
    <cellStyle name="DELTA 3 2" xfId="12765"/>
    <cellStyle name="DELTA 3 3" xfId="12766"/>
    <cellStyle name="DELTA 3 4" xfId="12767"/>
    <cellStyle name="DELTA 4" xfId="12768"/>
    <cellStyle name="DELTA 4 2" xfId="12769"/>
    <cellStyle name="DELTA 4 3" xfId="12770"/>
    <cellStyle name="DELTA 4 4" xfId="12771"/>
    <cellStyle name="DELTA 5" xfId="12772"/>
    <cellStyle name="DELTA 5 2" xfId="12773"/>
    <cellStyle name="DELTA 5 3" xfId="12774"/>
    <cellStyle name="DELTA 5 4" xfId="12775"/>
    <cellStyle name="DELTA 6" xfId="12776"/>
    <cellStyle name="DELTA 6 2" xfId="12777"/>
    <cellStyle name="DELTA 6 3" xfId="12778"/>
    <cellStyle name="DELTA 6 4" xfId="12779"/>
    <cellStyle name="DELTA 7" xfId="12780"/>
    <cellStyle name="DELTA 7 2" xfId="12781"/>
    <cellStyle name="DELTA 7 3" xfId="12782"/>
    <cellStyle name="DELTA 7 4" xfId="12783"/>
    <cellStyle name="DELTA 8" xfId="12784"/>
    <cellStyle name="DELTA 8 2" xfId="12785"/>
    <cellStyle name="DELTA 8 3" xfId="12786"/>
    <cellStyle name="DELTA 8 4" xfId="12787"/>
    <cellStyle name="DELTA 9" xfId="12788"/>
    <cellStyle name="DELTA 9 2" xfId="12789"/>
    <cellStyle name="DELTA 9 3" xfId="12790"/>
    <cellStyle name="DELTA 9 4" xfId="12791"/>
    <cellStyle name="Dezimal [0]_laroux" xfId="12792"/>
    <cellStyle name="Dezimal_laroux" xfId="12793"/>
    <cellStyle name="Dollar (zero dec)" xfId="12794"/>
    <cellStyle name="Dollar (zero dec) 2" xfId="12795"/>
    <cellStyle name="Dollar (zero dec) 2 2" xfId="12796"/>
    <cellStyle name="Dollar (zero dec) 2 3" xfId="12797"/>
    <cellStyle name="Dollar (zero dec) 3" xfId="12798"/>
    <cellStyle name="Dollar (zero dec) 3 2" xfId="12799"/>
    <cellStyle name="Dollar (zero dec) 4" xfId="12800"/>
    <cellStyle name="Enter Currency (0)" xfId="12801"/>
    <cellStyle name="Enter Currency (0) 2" xfId="12802"/>
    <cellStyle name="Enter Currency (0) 3" xfId="12803"/>
    <cellStyle name="Enter Currency (2)" xfId="12804"/>
    <cellStyle name="Enter Currency (2) 2" xfId="12805"/>
    <cellStyle name="Enter Currency (2) 3" xfId="12806"/>
    <cellStyle name="Enter Currency (2) 4" xfId="12807"/>
    <cellStyle name="Enter Currency (2) 5" xfId="12808"/>
    <cellStyle name="Enter Units (0)" xfId="12809"/>
    <cellStyle name="Enter Units (0) 2" xfId="12810"/>
    <cellStyle name="Enter Units (0) 3" xfId="12811"/>
    <cellStyle name="Enter Units (1)" xfId="12812"/>
    <cellStyle name="Enter Units (1) 2" xfId="12813"/>
    <cellStyle name="Enter Units (1) 3" xfId="12814"/>
    <cellStyle name="Enter Units (1) 4" xfId="12815"/>
    <cellStyle name="Enter Units (1) 5" xfId="12816"/>
    <cellStyle name="Enter Units (2)" xfId="12817"/>
    <cellStyle name="Enter Units (2) 2" xfId="12818"/>
    <cellStyle name="Enter Units (2) 3" xfId="12819"/>
    <cellStyle name="Enter Units (2) 4" xfId="12820"/>
    <cellStyle name="Enter Units (2) 5" xfId="12821"/>
    <cellStyle name="Entered" xfId="12822"/>
    <cellStyle name="Entry" xfId="12823"/>
    <cellStyle name="Explanatory Text 2" xfId="12824"/>
    <cellStyle name="Explanatory Text 3" xfId="12825"/>
    <cellStyle name="Explanatory Text 4" xfId="12826"/>
    <cellStyle name="Explanatory Text 5" xfId="12827"/>
    <cellStyle name="Explanatory Text 5 2" xfId="12828"/>
    <cellStyle name="Explanatory Text 6" xfId="12829"/>
    <cellStyle name="Explanatory Text 7" xfId="12830"/>
    <cellStyle name="Explanatory Text 8" xfId="12831"/>
    <cellStyle name="Fin" xfId="12832"/>
    <cellStyle name="Fixed" xfId="12833"/>
    <cellStyle name="Fixed 2" xfId="12834"/>
    <cellStyle name="Fixed 2 2" xfId="12835"/>
    <cellStyle name="Fixed 2 3" xfId="12836"/>
    <cellStyle name="Fixed 3" xfId="12837"/>
    <cellStyle name="Fixed 3 2" xfId="12838"/>
    <cellStyle name="Fixed 4" xfId="12839"/>
    <cellStyle name="Fixed 4 2" xfId="12840"/>
    <cellStyle name="Fixed 5" xfId="12841"/>
    <cellStyle name="Fixed 6" xfId="12842"/>
    <cellStyle name="Följde hyperlänken_VERA" xfId="12843"/>
    <cellStyle name="Followed Hyperlink 10" xfId="12844"/>
    <cellStyle name="Followed Hyperlink 100" xfId="12845"/>
    <cellStyle name="Followed Hyperlink 101" xfId="12846"/>
    <cellStyle name="Followed Hyperlink 102" xfId="12847"/>
    <cellStyle name="Followed Hyperlink 103" xfId="12848"/>
    <cellStyle name="Followed Hyperlink 104" xfId="12849"/>
    <cellStyle name="Followed Hyperlink 105" xfId="12850"/>
    <cellStyle name="Followed Hyperlink 106" xfId="12851"/>
    <cellStyle name="Followed Hyperlink 107" xfId="12852"/>
    <cellStyle name="Followed Hyperlink 108" xfId="12853"/>
    <cellStyle name="Followed Hyperlink 109" xfId="12854"/>
    <cellStyle name="Followed Hyperlink 11" xfId="12855"/>
    <cellStyle name="Followed Hyperlink 110" xfId="12856"/>
    <cellStyle name="Followed Hyperlink 111" xfId="12857"/>
    <cellStyle name="Followed Hyperlink 12" xfId="12858"/>
    <cellStyle name="Followed Hyperlink 13" xfId="12859"/>
    <cellStyle name="Followed Hyperlink 14" xfId="12860"/>
    <cellStyle name="Followed Hyperlink 15" xfId="12861"/>
    <cellStyle name="Followed Hyperlink 16" xfId="12862"/>
    <cellStyle name="Followed Hyperlink 17" xfId="12863"/>
    <cellStyle name="Followed Hyperlink 18" xfId="12864"/>
    <cellStyle name="Followed Hyperlink 19" xfId="12865"/>
    <cellStyle name="Followed Hyperlink 2" xfId="12866"/>
    <cellStyle name="Followed Hyperlink 20" xfId="12867"/>
    <cellStyle name="Followed Hyperlink 21" xfId="12868"/>
    <cellStyle name="Followed Hyperlink 22" xfId="12869"/>
    <cellStyle name="Followed Hyperlink 23" xfId="12870"/>
    <cellStyle name="Followed Hyperlink 24" xfId="12871"/>
    <cellStyle name="Followed Hyperlink 25" xfId="12872"/>
    <cellStyle name="Followed Hyperlink 26" xfId="12873"/>
    <cellStyle name="Followed Hyperlink 27" xfId="12874"/>
    <cellStyle name="Followed Hyperlink 28" xfId="12875"/>
    <cellStyle name="Followed Hyperlink 29" xfId="12876"/>
    <cellStyle name="Followed Hyperlink 3" xfId="12877"/>
    <cellStyle name="Followed Hyperlink 30" xfId="12878"/>
    <cellStyle name="Followed Hyperlink 31" xfId="12879"/>
    <cellStyle name="Followed Hyperlink 32" xfId="12880"/>
    <cellStyle name="Followed Hyperlink 33" xfId="12881"/>
    <cellStyle name="Followed Hyperlink 34" xfId="12882"/>
    <cellStyle name="Followed Hyperlink 35" xfId="12883"/>
    <cellStyle name="Followed Hyperlink 36" xfId="12884"/>
    <cellStyle name="Followed Hyperlink 37" xfId="12885"/>
    <cellStyle name="Followed Hyperlink 38" xfId="12886"/>
    <cellStyle name="Followed Hyperlink 39" xfId="12887"/>
    <cellStyle name="Followed Hyperlink 4" xfId="12888"/>
    <cellStyle name="Followed Hyperlink 40" xfId="12889"/>
    <cellStyle name="Followed Hyperlink 41" xfId="12890"/>
    <cellStyle name="Followed Hyperlink 42" xfId="12891"/>
    <cellStyle name="Followed Hyperlink 43" xfId="12892"/>
    <cellStyle name="Followed Hyperlink 44" xfId="12893"/>
    <cellStyle name="Followed Hyperlink 45" xfId="12894"/>
    <cellStyle name="Followed Hyperlink 46" xfId="12895"/>
    <cellStyle name="Followed Hyperlink 47" xfId="12896"/>
    <cellStyle name="Followed Hyperlink 48" xfId="12897"/>
    <cellStyle name="Followed Hyperlink 49" xfId="12898"/>
    <cellStyle name="Followed Hyperlink 5" xfId="12899"/>
    <cellStyle name="Followed Hyperlink 50" xfId="12900"/>
    <cellStyle name="Followed Hyperlink 51" xfId="12901"/>
    <cellStyle name="Followed Hyperlink 52" xfId="12902"/>
    <cellStyle name="Followed Hyperlink 53" xfId="12903"/>
    <cellStyle name="Followed Hyperlink 54" xfId="12904"/>
    <cellStyle name="Followed Hyperlink 55" xfId="12905"/>
    <cellStyle name="Followed Hyperlink 56" xfId="12906"/>
    <cellStyle name="Followed Hyperlink 57" xfId="12907"/>
    <cellStyle name="Followed Hyperlink 58" xfId="12908"/>
    <cellStyle name="Followed Hyperlink 59" xfId="12909"/>
    <cellStyle name="Followed Hyperlink 6" xfId="12910"/>
    <cellStyle name="Followed Hyperlink 60" xfId="12911"/>
    <cellStyle name="Followed Hyperlink 61" xfId="12912"/>
    <cellStyle name="Followed Hyperlink 62" xfId="12913"/>
    <cellStyle name="Followed Hyperlink 63" xfId="12914"/>
    <cellStyle name="Followed Hyperlink 64" xfId="12915"/>
    <cellStyle name="Followed Hyperlink 65" xfId="12916"/>
    <cellStyle name="Followed Hyperlink 66" xfId="12917"/>
    <cellStyle name="Followed Hyperlink 67" xfId="12918"/>
    <cellStyle name="Followed Hyperlink 68" xfId="12919"/>
    <cellStyle name="Followed Hyperlink 69" xfId="12920"/>
    <cellStyle name="Followed Hyperlink 7" xfId="12921"/>
    <cellStyle name="Followed Hyperlink 70" xfId="12922"/>
    <cellStyle name="Followed Hyperlink 71" xfId="12923"/>
    <cellStyle name="Followed Hyperlink 72" xfId="12924"/>
    <cellStyle name="Followed Hyperlink 73" xfId="12925"/>
    <cellStyle name="Followed Hyperlink 74" xfId="12926"/>
    <cellStyle name="Followed Hyperlink 75" xfId="12927"/>
    <cellStyle name="Followed Hyperlink 76" xfId="12928"/>
    <cellStyle name="Followed Hyperlink 77" xfId="12929"/>
    <cellStyle name="Followed Hyperlink 78" xfId="12930"/>
    <cellStyle name="Followed Hyperlink 79" xfId="12931"/>
    <cellStyle name="Followed Hyperlink 8" xfId="12932"/>
    <cellStyle name="Followed Hyperlink 80" xfId="12933"/>
    <cellStyle name="Followed Hyperlink 81" xfId="12934"/>
    <cellStyle name="Followed Hyperlink 82" xfId="12935"/>
    <cellStyle name="Followed Hyperlink 83" xfId="12936"/>
    <cellStyle name="Followed Hyperlink 84" xfId="12937"/>
    <cellStyle name="Followed Hyperlink 85" xfId="12938"/>
    <cellStyle name="Followed Hyperlink 86" xfId="12939"/>
    <cellStyle name="Followed Hyperlink 87" xfId="12940"/>
    <cellStyle name="Followed Hyperlink 88" xfId="12941"/>
    <cellStyle name="Followed Hyperlink 89" xfId="12942"/>
    <cellStyle name="Followed Hyperlink 9" xfId="12943"/>
    <cellStyle name="Followed Hyperlink 90" xfId="12944"/>
    <cellStyle name="Followed Hyperlink 91" xfId="12945"/>
    <cellStyle name="Followed Hyperlink 92" xfId="12946"/>
    <cellStyle name="Followed Hyperlink 93" xfId="12947"/>
    <cellStyle name="Followed Hyperlink 94" xfId="12948"/>
    <cellStyle name="Followed Hyperlink 95" xfId="12949"/>
    <cellStyle name="Followed Hyperlink 96" xfId="12950"/>
    <cellStyle name="Followed Hyperlink 97" xfId="12951"/>
    <cellStyle name="Followed Hyperlink 98" xfId="12952"/>
    <cellStyle name="Followed Hyperlink 99" xfId="12953"/>
    <cellStyle name="Geneva" xfId="12954"/>
    <cellStyle name="Good 2" xfId="12955"/>
    <cellStyle name="Good 2 2" xfId="12956"/>
    <cellStyle name="Good 2 3" xfId="12957"/>
    <cellStyle name="Good 3" xfId="12958"/>
    <cellStyle name="Good 4" xfId="12959"/>
    <cellStyle name="Good 5" xfId="12960"/>
    <cellStyle name="Good 5 2" xfId="12961"/>
    <cellStyle name="Good 6" xfId="12962"/>
    <cellStyle name="Good 7" xfId="12963"/>
    <cellStyle name="Good 8" xfId="12964"/>
    <cellStyle name="Grey" xfId="12965"/>
    <cellStyle name="Grey 2" xfId="12966"/>
    <cellStyle name="Grey 3" xfId="12967"/>
    <cellStyle name="Grey 4" xfId="12968"/>
    <cellStyle name="HEADER" xfId="12969"/>
    <cellStyle name="Header 2" xfId="12970"/>
    <cellStyle name="HEADER 2 2" xfId="12971"/>
    <cellStyle name="HEADER 3" xfId="12972"/>
    <cellStyle name="HEADER 4" xfId="12973"/>
    <cellStyle name="Header1" xfId="12974"/>
    <cellStyle name="Header2" xfId="12975"/>
    <cellStyle name="Header2 2" xfId="12976"/>
    <cellStyle name="Header2 3" xfId="12977"/>
    <cellStyle name="Header2 3 2" xfId="12978"/>
    <cellStyle name="Heading 1 2" xfId="12979"/>
    <cellStyle name="Heading 1 2 2" xfId="12980"/>
    <cellStyle name="Heading 1 2 3" xfId="12981"/>
    <cellStyle name="Heading 1 3" xfId="12982"/>
    <cellStyle name="Heading 1 4" xfId="12983"/>
    <cellStyle name="Heading 1 5" xfId="12984"/>
    <cellStyle name="Heading 1 5 2" xfId="12985"/>
    <cellStyle name="Heading 1 6" xfId="12986"/>
    <cellStyle name="Heading 1 7" xfId="12987"/>
    <cellStyle name="Heading 1 8" xfId="12988"/>
    <cellStyle name="Heading 2 2" xfId="12989"/>
    <cellStyle name="Heading 2 2 2" xfId="12990"/>
    <cellStyle name="Heading 2 2 3" xfId="12991"/>
    <cellStyle name="Heading 2 3" xfId="12992"/>
    <cellStyle name="Heading 2 4" xfId="12993"/>
    <cellStyle name="Heading 2 5" xfId="12994"/>
    <cellStyle name="Heading 2 5 2" xfId="12995"/>
    <cellStyle name="Heading 2 6" xfId="12996"/>
    <cellStyle name="Heading 2 7" xfId="12997"/>
    <cellStyle name="Heading 2 8" xfId="12998"/>
    <cellStyle name="Heading 3 2" xfId="12999"/>
    <cellStyle name="Heading 3 2 2" xfId="13000"/>
    <cellStyle name="Heading 3 2 3" xfId="13001"/>
    <cellStyle name="Heading 3 3" xfId="13002"/>
    <cellStyle name="Heading 3 4" xfId="13003"/>
    <cellStyle name="Heading 3 5" xfId="13004"/>
    <cellStyle name="Heading 3 5 2" xfId="13005"/>
    <cellStyle name="Heading 3 6" xfId="13006"/>
    <cellStyle name="Heading 3 7" xfId="13007"/>
    <cellStyle name="Heading 3 8" xfId="13008"/>
    <cellStyle name="Heading 4 2" xfId="13009"/>
    <cellStyle name="Heading 4 2 2" xfId="13010"/>
    <cellStyle name="Heading 4 2 3" xfId="13011"/>
    <cellStyle name="Heading 4 3" xfId="13012"/>
    <cellStyle name="Heading 4 4" xfId="13013"/>
    <cellStyle name="Heading 4 5" xfId="13014"/>
    <cellStyle name="Heading 4 5 2" xfId="13015"/>
    <cellStyle name="Heading 4 6" xfId="13016"/>
    <cellStyle name="Heading 4 7" xfId="13017"/>
    <cellStyle name="Heading 4 8" xfId="13018"/>
    <cellStyle name="Heading1" xfId="13019"/>
    <cellStyle name="Heading1 2" xfId="13020"/>
    <cellStyle name="Heading1 2 2" xfId="13021"/>
    <cellStyle name="Heading1 2 3" xfId="13022"/>
    <cellStyle name="Heading1 3" xfId="13023"/>
    <cellStyle name="Heading1 3 2" xfId="13024"/>
    <cellStyle name="Heading1 4" xfId="13025"/>
    <cellStyle name="Heading1 4 2" xfId="13026"/>
    <cellStyle name="Heading1 5" xfId="13027"/>
    <cellStyle name="Heading1 6" xfId="13028"/>
    <cellStyle name="Heading2" xfId="13029"/>
    <cellStyle name="Heading2 2" xfId="13030"/>
    <cellStyle name="Heading2 2 2" xfId="13031"/>
    <cellStyle name="Heading2 2 3" xfId="13032"/>
    <cellStyle name="Heading2 3" xfId="13033"/>
    <cellStyle name="Heading2 3 2" xfId="13034"/>
    <cellStyle name="Heading2 4" xfId="13035"/>
    <cellStyle name="Heading2 4 2" xfId="13036"/>
    <cellStyle name="Heading2 5" xfId="13037"/>
    <cellStyle name="Heading2 6" xfId="13038"/>
    <cellStyle name="HEADINGS" xfId="13039"/>
    <cellStyle name="HEADINGS 2" xfId="13040"/>
    <cellStyle name="HEADINGSTOP" xfId="13041"/>
    <cellStyle name="HEADINGSTOP 2" xfId="13042"/>
    <cellStyle name="HFS" xfId="13043"/>
    <cellStyle name="HIGHLIGHT" xfId="13044"/>
    <cellStyle name="HOOFDREGEL" xfId="13045"/>
    <cellStyle name="Hyperlänk_VERA" xfId="13046"/>
    <cellStyle name="Hyperlink" xfId="88" builtinId="8"/>
    <cellStyle name="Hyperlink 10" xfId="13047"/>
    <cellStyle name="Hyperlink 100" xfId="13048"/>
    <cellStyle name="Hyperlink 101" xfId="13049"/>
    <cellStyle name="Hyperlink 102" xfId="13050"/>
    <cellStyle name="Hyperlink 103" xfId="13051"/>
    <cellStyle name="Hyperlink 104" xfId="13052"/>
    <cellStyle name="Hyperlink 105" xfId="13053"/>
    <cellStyle name="Hyperlink 106" xfId="13054"/>
    <cellStyle name="Hyperlink 107" xfId="13055"/>
    <cellStyle name="Hyperlink 108" xfId="13056"/>
    <cellStyle name="Hyperlink 109" xfId="13057"/>
    <cellStyle name="Hyperlink 11" xfId="13058"/>
    <cellStyle name="Hyperlink 110" xfId="13059"/>
    <cellStyle name="Hyperlink 111" xfId="13060"/>
    <cellStyle name="Hyperlink 12" xfId="13061"/>
    <cellStyle name="Hyperlink 13" xfId="13062"/>
    <cellStyle name="Hyperlink 14" xfId="13063"/>
    <cellStyle name="Hyperlink 15" xfId="13064"/>
    <cellStyle name="Hyperlink 16" xfId="13065"/>
    <cellStyle name="Hyperlink 17" xfId="13066"/>
    <cellStyle name="Hyperlink 18" xfId="13067"/>
    <cellStyle name="Hyperlink 19" xfId="13068"/>
    <cellStyle name="Hyperlink 2" xfId="89"/>
    <cellStyle name="Hyperlink 2 2" xfId="13069"/>
    <cellStyle name="Hyperlink 20" xfId="13070"/>
    <cellStyle name="Hyperlink 21" xfId="13071"/>
    <cellStyle name="Hyperlink 22" xfId="13072"/>
    <cellStyle name="Hyperlink 23" xfId="13073"/>
    <cellStyle name="Hyperlink 24" xfId="13074"/>
    <cellStyle name="Hyperlink 25" xfId="13075"/>
    <cellStyle name="Hyperlink 26" xfId="13076"/>
    <cellStyle name="Hyperlink 27" xfId="13077"/>
    <cellStyle name="Hyperlink 28" xfId="13078"/>
    <cellStyle name="Hyperlink 29" xfId="13079"/>
    <cellStyle name="Hyperlink 3" xfId="711"/>
    <cellStyle name="Hyperlink 30" xfId="13080"/>
    <cellStyle name="Hyperlink 31" xfId="13081"/>
    <cellStyle name="Hyperlink 32" xfId="13082"/>
    <cellStyle name="Hyperlink 33" xfId="13083"/>
    <cellStyle name="Hyperlink 34" xfId="13084"/>
    <cellStyle name="Hyperlink 35" xfId="13085"/>
    <cellStyle name="Hyperlink 36" xfId="13086"/>
    <cellStyle name="Hyperlink 37" xfId="13087"/>
    <cellStyle name="Hyperlink 38" xfId="13088"/>
    <cellStyle name="Hyperlink 39" xfId="13089"/>
    <cellStyle name="Hyperlink 4" xfId="13090"/>
    <cellStyle name="Hyperlink 40" xfId="13091"/>
    <cellStyle name="Hyperlink 41" xfId="13092"/>
    <cellStyle name="Hyperlink 42" xfId="13093"/>
    <cellStyle name="Hyperlink 43" xfId="13094"/>
    <cellStyle name="Hyperlink 44" xfId="13095"/>
    <cellStyle name="Hyperlink 45" xfId="13096"/>
    <cellStyle name="Hyperlink 46" xfId="13097"/>
    <cellStyle name="Hyperlink 47" xfId="13098"/>
    <cellStyle name="Hyperlink 48" xfId="13099"/>
    <cellStyle name="Hyperlink 49" xfId="13100"/>
    <cellStyle name="Hyperlink 5" xfId="13101"/>
    <cellStyle name="Hyperlink 50" xfId="13102"/>
    <cellStyle name="Hyperlink 51" xfId="13103"/>
    <cellStyle name="Hyperlink 52" xfId="13104"/>
    <cellStyle name="Hyperlink 53" xfId="13105"/>
    <cellStyle name="Hyperlink 54" xfId="13106"/>
    <cellStyle name="Hyperlink 55" xfId="13107"/>
    <cellStyle name="Hyperlink 56" xfId="13108"/>
    <cellStyle name="Hyperlink 57" xfId="13109"/>
    <cellStyle name="Hyperlink 58" xfId="13110"/>
    <cellStyle name="Hyperlink 59" xfId="13111"/>
    <cellStyle name="Hyperlink 6" xfId="13112"/>
    <cellStyle name="Hyperlink 60" xfId="13113"/>
    <cellStyle name="Hyperlink 61" xfId="13114"/>
    <cellStyle name="Hyperlink 62" xfId="13115"/>
    <cellStyle name="Hyperlink 63" xfId="13116"/>
    <cellStyle name="Hyperlink 64" xfId="13117"/>
    <cellStyle name="Hyperlink 65" xfId="13118"/>
    <cellStyle name="Hyperlink 66" xfId="13119"/>
    <cellStyle name="Hyperlink 67" xfId="13120"/>
    <cellStyle name="Hyperlink 68" xfId="13121"/>
    <cellStyle name="Hyperlink 69" xfId="13122"/>
    <cellStyle name="Hyperlink 7" xfId="13123"/>
    <cellStyle name="Hyperlink 70" xfId="13124"/>
    <cellStyle name="Hyperlink 71" xfId="13125"/>
    <cellStyle name="Hyperlink 72" xfId="13126"/>
    <cellStyle name="Hyperlink 73" xfId="13127"/>
    <cellStyle name="Hyperlink 74" xfId="13128"/>
    <cellStyle name="Hyperlink 75" xfId="13129"/>
    <cellStyle name="Hyperlink 76" xfId="13130"/>
    <cellStyle name="Hyperlink 77" xfId="13131"/>
    <cellStyle name="Hyperlink 78" xfId="13132"/>
    <cellStyle name="Hyperlink 79" xfId="13133"/>
    <cellStyle name="Hyperlink 8" xfId="13134"/>
    <cellStyle name="Hyperlink 80" xfId="13135"/>
    <cellStyle name="Hyperlink 81" xfId="13136"/>
    <cellStyle name="Hyperlink 82" xfId="13137"/>
    <cellStyle name="Hyperlink 83" xfId="13138"/>
    <cellStyle name="Hyperlink 84" xfId="13139"/>
    <cellStyle name="Hyperlink 85" xfId="13140"/>
    <cellStyle name="Hyperlink 86" xfId="13141"/>
    <cellStyle name="Hyperlink 87" xfId="13142"/>
    <cellStyle name="Hyperlink 88" xfId="13143"/>
    <cellStyle name="Hyperlink 89" xfId="13144"/>
    <cellStyle name="Hyperlink 9" xfId="13145"/>
    <cellStyle name="Hyperlink 90" xfId="13146"/>
    <cellStyle name="Hyperlink 91" xfId="13147"/>
    <cellStyle name="Hyperlink 92" xfId="13148"/>
    <cellStyle name="Hyperlink 93" xfId="13149"/>
    <cellStyle name="Hyperlink 94" xfId="13150"/>
    <cellStyle name="Hyperlink 95" xfId="13151"/>
    <cellStyle name="Hyperlink 96" xfId="13152"/>
    <cellStyle name="Hyperlink 97" xfId="13153"/>
    <cellStyle name="Hyperlink 98" xfId="13154"/>
    <cellStyle name="Hyperlink 99" xfId="13155"/>
    <cellStyle name="Iau÷iu?report-2 " xfId="13156"/>
    <cellStyle name="iles|_x0005_h" xfId="13157"/>
    <cellStyle name="iles|_x0005_h 2" xfId="13158"/>
    <cellStyle name="iles|_x0005_h 2 2" xfId="13159"/>
    <cellStyle name="iles|_x0005_h 2 3" xfId="13160"/>
    <cellStyle name="iles|_x0005_h 2 4" xfId="13161"/>
    <cellStyle name="iles|_x0005_h 3" xfId="13162"/>
    <cellStyle name="iles|_x0005_h 3 2" xfId="13163"/>
    <cellStyle name="iles|_x0005_h 4" xfId="13164"/>
    <cellStyle name="Input [yellow]" xfId="13165"/>
    <cellStyle name="Input [yellow] 2" xfId="13166"/>
    <cellStyle name="Input [yellow] 3" xfId="13167"/>
    <cellStyle name="Input [yellow] 4" xfId="13168"/>
    <cellStyle name="Input 10" xfId="13169"/>
    <cellStyle name="Input 100" xfId="13170"/>
    <cellStyle name="Input 100 2" xfId="13171"/>
    <cellStyle name="Input 101" xfId="13172"/>
    <cellStyle name="Input 101 2" xfId="13173"/>
    <cellStyle name="Input 102" xfId="13174"/>
    <cellStyle name="Input 102 2" xfId="13175"/>
    <cellStyle name="Input 103" xfId="13176"/>
    <cellStyle name="Input 103 2" xfId="13177"/>
    <cellStyle name="Input 104" xfId="13178"/>
    <cellStyle name="Input 104 2" xfId="13179"/>
    <cellStyle name="Input 105" xfId="13180"/>
    <cellStyle name="Input 105 2" xfId="13181"/>
    <cellStyle name="Input 106" xfId="13182"/>
    <cellStyle name="Input 106 2" xfId="13183"/>
    <cellStyle name="Input 107" xfId="13184"/>
    <cellStyle name="Input 107 2" xfId="13185"/>
    <cellStyle name="Input 108" xfId="13186"/>
    <cellStyle name="Input 108 2" xfId="13187"/>
    <cellStyle name="Input 109" xfId="13188"/>
    <cellStyle name="Input 109 2" xfId="13189"/>
    <cellStyle name="Input 11" xfId="13190"/>
    <cellStyle name="Input 110" xfId="13191"/>
    <cellStyle name="Input 110 2" xfId="13192"/>
    <cellStyle name="Input 111" xfId="13193"/>
    <cellStyle name="Input 111 2" xfId="13194"/>
    <cellStyle name="Input 112" xfId="13195"/>
    <cellStyle name="Input 112 2" xfId="13196"/>
    <cellStyle name="Input 113" xfId="13197"/>
    <cellStyle name="Input 113 2" xfId="13198"/>
    <cellStyle name="Input 114" xfId="13199"/>
    <cellStyle name="Input 114 2" xfId="13200"/>
    <cellStyle name="Input 115" xfId="13201"/>
    <cellStyle name="Input 115 2" xfId="13202"/>
    <cellStyle name="Input 116" xfId="13203"/>
    <cellStyle name="Input 116 2" xfId="13204"/>
    <cellStyle name="Input 117" xfId="13205"/>
    <cellStyle name="Input 117 2" xfId="13206"/>
    <cellStyle name="Input 118" xfId="13207"/>
    <cellStyle name="Input 118 2" xfId="13208"/>
    <cellStyle name="Input 119" xfId="13209"/>
    <cellStyle name="Input 119 2" xfId="13210"/>
    <cellStyle name="Input 12" xfId="13211"/>
    <cellStyle name="Input 12 2" xfId="13212"/>
    <cellStyle name="Input 12 2 2" xfId="13213"/>
    <cellStyle name="Input 12 3" xfId="13214"/>
    <cellStyle name="Input 120" xfId="13215"/>
    <cellStyle name="Input 120 2" xfId="13216"/>
    <cellStyle name="Input 121" xfId="13217"/>
    <cellStyle name="Input 121 2" xfId="13218"/>
    <cellStyle name="Input 122" xfId="13219"/>
    <cellStyle name="Input 122 2" xfId="13220"/>
    <cellStyle name="Input 123" xfId="13221"/>
    <cellStyle name="Input 123 2" xfId="13222"/>
    <cellStyle name="Input 124" xfId="13223"/>
    <cellStyle name="Input 124 2" xfId="13224"/>
    <cellStyle name="Input 125" xfId="13225"/>
    <cellStyle name="Input 125 2" xfId="13226"/>
    <cellStyle name="Input 126" xfId="13227"/>
    <cellStyle name="Input 126 2" xfId="13228"/>
    <cellStyle name="Input 127" xfId="13229"/>
    <cellStyle name="Input 127 2" xfId="13230"/>
    <cellStyle name="Input 128" xfId="13231"/>
    <cellStyle name="Input 128 2" xfId="13232"/>
    <cellStyle name="Input 129" xfId="13233"/>
    <cellStyle name="Input 129 2" xfId="13234"/>
    <cellStyle name="Input 13" xfId="13235"/>
    <cellStyle name="Input 13 2" xfId="13236"/>
    <cellStyle name="Input 13 2 2" xfId="13237"/>
    <cellStyle name="Input 13 3" xfId="13238"/>
    <cellStyle name="Input 130" xfId="13239"/>
    <cellStyle name="Input 130 2" xfId="13240"/>
    <cellStyle name="Input 131" xfId="13241"/>
    <cellStyle name="Input 131 2" xfId="13242"/>
    <cellStyle name="Input 132" xfId="13243"/>
    <cellStyle name="Input 132 2" xfId="13244"/>
    <cellStyle name="Input 133" xfId="13245"/>
    <cellStyle name="Input 133 2" xfId="13246"/>
    <cellStyle name="Input 134" xfId="13247"/>
    <cellStyle name="Input 134 2" xfId="13248"/>
    <cellStyle name="Input 135" xfId="13249"/>
    <cellStyle name="Input 135 2" xfId="13250"/>
    <cellStyle name="Input 136" xfId="13251"/>
    <cellStyle name="Input 136 2" xfId="13252"/>
    <cellStyle name="Input 137" xfId="13253"/>
    <cellStyle name="Input 137 2" xfId="13254"/>
    <cellStyle name="Input 138" xfId="13255"/>
    <cellStyle name="Input 138 2" xfId="13256"/>
    <cellStyle name="Input 139" xfId="13257"/>
    <cellStyle name="Input 139 2" xfId="13258"/>
    <cellStyle name="Input 14" xfId="13259"/>
    <cellStyle name="Input 14 2" xfId="13260"/>
    <cellStyle name="Input 14 2 2" xfId="13261"/>
    <cellStyle name="Input 14 3" xfId="13262"/>
    <cellStyle name="Input 140" xfId="13263"/>
    <cellStyle name="Input 140 2" xfId="13264"/>
    <cellStyle name="Input 141" xfId="13265"/>
    <cellStyle name="Input 141 2" xfId="13266"/>
    <cellStyle name="Input 142" xfId="13267"/>
    <cellStyle name="Input 142 2" xfId="13268"/>
    <cellStyle name="Input 143" xfId="13269"/>
    <cellStyle name="Input 143 2" xfId="13270"/>
    <cellStyle name="Input 144" xfId="13271"/>
    <cellStyle name="Input 144 2" xfId="13272"/>
    <cellStyle name="Input 145" xfId="13273"/>
    <cellStyle name="Input 145 2" xfId="13274"/>
    <cellStyle name="Input 146" xfId="13275"/>
    <cellStyle name="Input 146 2" xfId="13276"/>
    <cellStyle name="Input 147" xfId="13277"/>
    <cellStyle name="Input 147 2" xfId="13278"/>
    <cellStyle name="Input 148" xfId="13279"/>
    <cellStyle name="Input 148 2" xfId="13280"/>
    <cellStyle name="Input 149" xfId="13281"/>
    <cellStyle name="Input 149 2" xfId="13282"/>
    <cellStyle name="Input 15" xfId="13283"/>
    <cellStyle name="Input 15 2" xfId="13284"/>
    <cellStyle name="Input 150" xfId="13285"/>
    <cellStyle name="Input 150 2" xfId="13286"/>
    <cellStyle name="Input 151" xfId="13287"/>
    <cellStyle name="Input 151 2" xfId="13288"/>
    <cellStyle name="Input 152" xfId="13289"/>
    <cellStyle name="Input 152 2" xfId="13290"/>
    <cellStyle name="Input 153" xfId="13291"/>
    <cellStyle name="Input 154" xfId="13292"/>
    <cellStyle name="Input 154 2" xfId="13293"/>
    <cellStyle name="Input 155" xfId="13294"/>
    <cellStyle name="Input 155 2" xfId="13295"/>
    <cellStyle name="Input 156" xfId="13296"/>
    <cellStyle name="Input 156 2" xfId="13297"/>
    <cellStyle name="Input 157" xfId="13298"/>
    <cellStyle name="Input 157 2" xfId="13299"/>
    <cellStyle name="Input 158" xfId="13300"/>
    <cellStyle name="Input 158 2" xfId="13301"/>
    <cellStyle name="Input 159" xfId="13302"/>
    <cellStyle name="Input 159 2" xfId="13303"/>
    <cellStyle name="Input 16" xfId="13304"/>
    <cellStyle name="Input 16 2" xfId="13305"/>
    <cellStyle name="Input 160" xfId="13306"/>
    <cellStyle name="Input 161" xfId="13307"/>
    <cellStyle name="Input 162" xfId="13308"/>
    <cellStyle name="Input 163" xfId="13309"/>
    <cellStyle name="Input 164" xfId="13310"/>
    <cellStyle name="Input 165" xfId="13311"/>
    <cellStyle name="Input 166" xfId="13312"/>
    <cellStyle name="Input 167" xfId="13313"/>
    <cellStyle name="Input 168" xfId="13314"/>
    <cellStyle name="Input 169" xfId="13315"/>
    <cellStyle name="Input 17" xfId="13316"/>
    <cellStyle name="Input 17 2" xfId="13317"/>
    <cellStyle name="Input 170" xfId="13318"/>
    <cellStyle name="Input 171" xfId="13319"/>
    <cellStyle name="Input 172" xfId="13320"/>
    <cellStyle name="Input 173" xfId="13321"/>
    <cellStyle name="Input 174" xfId="13322"/>
    <cellStyle name="Input 175" xfId="13323"/>
    <cellStyle name="Input 176" xfId="13324"/>
    <cellStyle name="Input 177" xfId="13325"/>
    <cellStyle name="Input 178" xfId="13326"/>
    <cellStyle name="Input 179" xfId="13327"/>
    <cellStyle name="Input 18" xfId="13328"/>
    <cellStyle name="Input 18 2" xfId="13329"/>
    <cellStyle name="Input 19" xfId="13330"/>
    <cellStyle name="Input 19 2" xfId="13331"/>
    <cellStyle name="Input 2" xfId="13332"/>
    <cellStyle name="Input 2 2" xfId="13333"/>
    <cellStyle name="Input 2 3" xfId="13334"/>
    <cellStyle name="Input 20" xfId="13335"/>
    <cellStyle name="Input 20 2" xfId="13336"/>
    <cellStyle name="Input 21" xfId="13337"/>
    <cellStyle name="Input 21 2" xfId="13338"/>
    <cellStyle name="Input 22" xfId="13339"/>
    <cellStyle name="Input 22 2" xfId="13340"/>
    <cellStyle name="Input 23" xfId="13341"/>
    <cellStyle name="Input 23 2" xfId="13342"/>
    <cellStyle name="Input 24" xfId="13343"/>
    <cellStyle name="Input 24 2" xfId="13344"/>
    <cellStyle name="Input 25" xfId="13345"/>
    <cellStyle name="Input 25 2" xfId="13346"/>
    <cellStyle name="Input 26" xfId="13347"/>
    <cellStyle name="Input 26 2" xfId="13348"/>
    <cellStyle name="Input 27" xfId="13349"/>
    <cellStyle name="Input 27 2" xfId="13350"/>
    <cellStyle name="Input 28" xfId="13351"/>
    <cellStyle name="Input 28 2" xfId="13352"/>
    <cellStyle name="Input 29" xfId="13353"/>
    <cellStyle name="Input 29 2" xfId="13354"/>
    <cellStyle name="Input 3" xfId="13355"/>
    <cellStyle name="Input 30" xfId="13356"/>
    <cellStyle name="Input 30 2" xfId="13357"/>
    <cellStyle name="Input 31" xfId="13358"/>
    <cellStyle name="Input 31 2" xfId="13359"/>
    <cellStyle name="Input 32" xfId="13360"/>
    <cellStyle name="Input 32 2" xfId="13361"/>
    <cellStyle name="Input 33" xfId="13362"/>
    <cellStyle name="Input 33 2" xfId="13363"/>
    <cellStyle name="Input 34" xfId="13364"/>
    <cellStyle name="Input 34 2" xfId="13365"/>
    <cellStyle name="Input 35" xfId="13366"/>
    <cellStyle name="Input 35 2" xfId="13367"/>
    <cellStyle name="Input 36" xfId="13368"/>
    <cellStyle name="Input 36 2" xfId="13369"/>
    <cellStyle name="Input 37" xfId="13370"/>
    <cellStyle name="Input 37 2" xfId="13371"/>
    <cellStyle name="Input 38" xfId="13372"/>
    <cellStyle name="Input 38 2" xfId="13373"/>
    <cellStyle name="Input 39" xfId="13374"/>
    <cellStyle name="Input 39 2" xfId="13375"/>
    <cellStyle name="Input 4" xfId="13376"/>
    <cellStyle name="Input 40" xfId="13377"/>
    <cellStyle name="Input 40 2" xfId="13378"/>
    <cellStyle name="Input 41" xfId="13379"/>
    <cellStyle name="Input 41 2" xfId="13380"/>
    <cellStyle name="Input 42" xfId="13381"/>
    <cellStyle name="Input 42 2" xfId="13382"/>
    <cellStyle name="Input 43" xfId="13383"/>
    <cellStyle name="Input 43 2" xfId="13384"/>
    <cellStyle name="Input 44" xfId="13385"/>
    <cellStyle name="Input 44 2" xfId="13386"/>
    <cellStyle name="Input 45" xfId="13387"/>
    <cellStyle name="Input 45 2" xfId="13388"/>
    <cellStyle name="Input 46" xfId="13389"/>
    <cellStyle name="Input 46 2" xfId="13390"/>
    <cellStyle name="Input 47" xfId="13391"/>
    <cellStyle name="Input 47 2" xfId="13392"/>
    <cellStyle name="Input 48" xfId="13393"/>
    <cellStyle name="Input 48 2" xfId="13394"/>
    <cellStyle name="Input 49" xfId="13395"/>
    <cellStyle name="Input 49 2" xfId="13396"/>
    <cellStyle name="Input 5" xfId="13397"/>
    <cellStyle name="Input 50" xfId="13398"/>
    <cellStyle name="Input 50 2" xfId="13399"/>
    <cellStyle name="Input 51" xfId="13400"/>
    <cellStyle name="Input 51 2" xfId="13401"/>
    <cellStyle name="Input 52" xfId="13402"/>
    <cellStyle name="Input 52 2" xfId="13403"/>
    <cellStyle name="Input 53" xfId="13404"/>
    <cellStyle name="Input 53 2" xfId="13405"/>
    <cellStyle name="Input 54" xfId="13406"/>
    <cellStyle name="Input 54 2" xfId="13407"/>
    <cellStyle name="Input 55" xfId="13408"/>
    <cellStyle name="Input 55 2" xfId="13409"/>
    <cellStyle name="Input 56" xfId="13410"/>
    <cellStyle name="Input 56 2" xfId="13411"/>
    <cellStyle name="Input 57" xfId="13412"/>
    <cellStyle name="Input 57 2" xfId="13413"/>
    <cellStyle name="Input 58" xfId="13414"/>
    <cellStyle name="Input 58 2" xfId="13415"/>
    <cellStyle name="Input 59" xfId="13416"/>
    <cellStyle name="Input 59 2" xfId="13417"/>
    <cellStyle name="Input 6" xfId="13418"/>
    <cellStyle name="Input 60" xfId="13419"/>
    <cellStyle name="Input 60 2" xfId="13420"/>
    <cellStyle name="Input 61" xfId="13421"/>
    <cellStyle name="Input 62" xfId="13422"/>
    <cellStyle name="Input 63" xfId="13423"/>
    <cellStyle name="Input 64" xfId="13424"/>
    <cellStyle name="Input 65" xfId="13425"/>
    <cellStyle name="Input 66" xfId="13426"/>
    <cellStyle name="Input 67" xfId="13427"/>
    <cellStyle name="Input 68" xfId="13428"/>
    <cellStyle name="Input 69" xfId="13429"/>
    <cellStyle name="Input 7" xfId="13430"/>
    <cellStyle name="Input 70" xfId="13431"/>
    <cellStyle name="Input 71" xfId="13432"/>
    <cellStyle name="Input 72" xfId="13433"/>
    <cellStyle name="Input 73" xfId="13434"/>
    <cellStyle name="Input 73 2" xfId="13435"/>
    <cellStyle name="Input 74" xfId="13436"/>
    <cellStyle name="Input 74 2" xfId="13437"/>
    <cellStyle name="Input 75" xfId="13438"/>
    <cellStyle name="Input 75 2" xfId="13439"/>
    <cellStyle name="Input 76" xfId="13440"/>
    <cellStyle name="Input 76 2" xfId="13441"/>
    <cellStyle name="Input 77" xfId="13442"/>
    <cellStyle name="Input 77 2" xfId="13443"/>
    <cellStyle name="Input 78" xfId="13444"/>
    <cellStyle name="Input 78 2" xfId="13445"/>
    <cellStyle name="Input 79" xfId="13446"/>
    <cellStyle name="Input 79 2" xfId="13447"/>
    <cellStyle name="Input 8" xfId="13448"/>
    <cellStyle name="Input 80" xfId="13449"/>
    <cellStyle name="Input 80 2" xfId="13450"/>
    <cellStyle name="Input 81" xfId="13451"/>
    <cellStyle name="Input 81 2" xfId="13452"/>
    <cellStyle name="Input 82" xfId="13453"/>
    <cellStyle name="Input 82 2" xfId="13454"/>
    <cellStyle name="Input 83" xfId="13455"/>
    <cellStyle name="Input 83 2" xfId="13456"/>
    <cellStyle name="Input 84" xfId="13457"/>
    <cellStyle name="Input 84 2" xfId="13458"/>
    <cellStyle name="Input 85" xfId="13459"/>
    <cellStyle name="Input 85 2" xfId="13460"/>
    <cellStyle name="Input 86" xfId="13461"/>
    <cellStyle name="Input 86 2" xfId="13462"/>
    <cellStyle name="Input 87" xfId="13463"/>
    <cellStyle name="Input 87 2" xfId="13464"/>
    <cellStyle name="Input 88" xfId="13465"/>
    <cellStyle name="Input 88 2" xfId="13466"/>
    <cellStyle name="Input 89" xfId="13467"/>
    <cellStyle name="Input 89 2" xfId="13468"/>
    <cellStyle name="Input 9" xfId="13469"/>
    <cellStyle name="Input 90" xfId="13470"/>
    <cellStyle name="Input 90 2" xfId="13471"/>
    <cellStyle name="Input 91" xfId="13472"/>
    <cellStyle name="Input 91 2" xfId="13473"/>
    <cellStyle name="Input 92" xfId="13474"/>
    <cellStyle name="Input 92 2" xfId="13475"/>
    <cellStyle name="Input 93" xfId="13476"/>
    <cellStyle name="Input 93 2" xfId="13477"/>
    <cellStyle name="Input 94" xfId="13478"/>
    <cellStyle name="Input 94 2" xfId="13479"/>
    <cellStyle name="Input 95" xfId="13480"/>
    <cellStyle name="Input 95 2" xfId="13481"/>
    <cellStyle name="Input 96" xfId="13482"/>
    <cellStyle name="Input 96 2" xfId="13483"/>
    <cellStyle name="Input 97" xfId="13484"/>
    <cellStyle name="Input 97 2" xfId="13485"/>
    <cellStyle name="Input 98" xfId="13486"/>
    <cellStyle name="Input 98 2" xfId="13487"/>
    <cellStyle name="Input 99" xfId="13488"/>
    <cellStyle name="Input 99 2" xfId="13489"/>
    <cellStyle name="Input Box" xfId="13490"/>
    <cellStyle name="Input Cells" xfId="13491"/>
    <cellStyle name="Input Cells 2" xfId="13492"/>
    <cellStyle name="Input Cells 3" xfId="13493"/>
    <cellStyle name="Input Cells 4" xfId="13494"/>
    <cellStyle name="inverse" xfId="13495"/>
    <cellStyle name="inverse links" xfId="13496"/>
    <cellStyle name="inverse_Book2" xfId="13497"/>
    <cellStyle name="kml1" xfId="13498"/>
    <cellStyle name="les" xfId="13499"/>
    <cellStyle name="les 2" xfId="13500"/>
    <cellStyle name="les 2 2" xfId="13501"/>
    <cellStyle name="les 2 3" xfId="13502"/>
    <cellStyle name="les 2 4" xfId="13503"/>
    <cellStyle name="les 3" xfId="13504"/>
    <cellStyle name="les 3 2" xfId="13505"/>
    <cellStyle name="les 4" xfId="13506"/>
    <cellStyle name="Link Currency (0)" xfId="13507"/>
    <cellStyle name="Link Currency (0) 2" xfId="13508"/>
    <cellStyle name="Link Currency (0) 3" xfId="13509"/>
    <cellStyle name="Link Currency (2)" xfId="13510"/>
    <cellStyle name="Link Currency (2) 2" xfId="13511"/>
    <cellStyle name="Link Currency (2) 3" xfId="13512"/>
    <cellStyle name="Link Currency (2) 4" xfId="13513"/>
    <cellStyle name="Link Currency (2) 5" xfId="13514"/>
    <cellStyle name="Link Units (0)" xfId="13515"/>
    <cellStyle name="Link Units (0) 2" xfId="13516"/>
    <cellStyle name="Link Units (0) 3" xfId="13517"/>
    <cellStyle name="Link Units (1)" xfId="13518"/>
    <cellStyle name="Link Units (1) 2" xfId="13519"/>
    <cellStyle name="Link Units (1) 3" xfId="13520"/>
    <cellStyle name="Link Units (1) 4" xfId="13521"/>
    <cellStyle name="Link Units (1) 5" xfId="13522"/>
    <cellStyle name="Link Units (2)" xfId="13523"/>
    <cellStyle name="Link Units (2) 2" xfId="13524"/>
    <cellStyle name="Link Units (2) 3" xfId="13525"/>
    <cellStyle name="Link Units (2) 4" xfId="13526"/>
    <cellStyle name="Link Units (2) 5" xfId="13527"/>
    <cellStyle name="Linked Cell 2" xfId="13528"/>
    <cellStyle name="Linked Cell 2 2" xfId="13529"/>
    <cellStyle name="Linked Cell 2 3" xfId="13530"/>
    <cellStyle name="Linked Cell 3" xfId="13531"/>
    <cellStyle name="Linked Cell 4" xfId="13532"/>
    <cellStyle name="Linked Cell 5" xfId="13533"/>
    <cellStyle name="Linked Cell 5 2" xfId="13534"/>
    <cellStyle name="Linked Cell 6" xfId="13535"/>
    <cellStyle name="Linked Cell 7" xfId="13536"/>
    <cellStyle name="Linked Cell 8" xfId="13537"/>
    <cellStyle name="Linked Cells" xfId="13538"/>
    <cellStyle name="Linked Cells 2" xfId="13539"/>
    <cellStyle name="Linked Cells 3" xfId="13540"/>
    <cellStyle name="Linked Cells 4" xfId="13541"/>
    <cellStyle name="Milliers [0]_!!!GO" xfId="13542"/>
    <cellStyle name="Milliers_!!!GO" xfId="13543"/>
    <cellStyle name="Model" xfId="13544"/>
    <cellStyle name="Monétaire [0]_!!!GO" xfId="13545"/>
    <cellStyle name="Monétaire_!!!GO" xfId="13546"/>
    <cellStyle name="Neutral 2" xfId="13547"/>
    <cellStyle name="Neutral 2 2" xfId="13548"/>
    <cellStyle name="Neutral 2 3" xfId="13549"/>
    <cellStyle name="Neutral 3" xfId="13550"/>
    <cellStyle name="Neutral 4" xfId="13551"/>
    <cellStyle name="Neutral 5" xfId="13552"/>
    <cellStyle name="Neutral 5 2" xfId="13553"/>
    <cellStyle name="Neutral 6" xfId="13554"/>
    <cellStyle name="Neutral 7" xfId="13555"/>
    <cellStyle name="Neutral 8" xfId="13556"/>
    <cellStyle name="New Times Roman" xfId="13557"/>
    <cellStyle name="New Times Roman 2" xfId="13558"/>
    <cellStyle name="no dec" xfId="13559"/>
    <cellStyle name="NONE" xfId="13560"/>
    <cellStyle name="NONE 2" xfId="13561"/>
    <cellStyle name="Norm੎੎" xfId="13562"/>
    <cellStyle name="Norm੎੎ 2" xfId="13563"/>
    <cellStyle name="Norm੎੎ 2 2" xfId="13564"/>
    <cellStyle name="Norm੎੎ 2 2 2" xfId="13565"/>
    <cellStyle name="Norm੎੎ 2 3" xfId="13566"/>
    <cellStyle name="Norm੎੎ 3" xfId="13567"/>
    <cellStyle name="Norm੎੎ 3 2" xfId="13568"/>
    <cellStyle name="Norm੎੎ 4" xfId="13569"/>
    <cellStyle name="Norm੎੎ 4 2" xfId="13570"/>
    <cellStyle name="Norm੎੎ 4 3" xfId="13571"/>
    <cellStyle name="Norm੎੎ 5" xfId="13572"/>
    <cellStyle name="Norm੎੎ 6" xfId="13573"/>
    <cellStyle name="Norm੎੎ 7" xfId="13574"/>
    <cellStyle name="Norm੎੎_Basil_language_List_K1" xfId="13575"/>
    <cellStyle name="Normal" xfId="0" builtinId="0"/>
    <cellStyle name="Normal - Style1" xfId="13576"/>
    <cellStyle name="Normal - Style1 2" xfId="13577"/>
    <cellStyle name="Normal - Style1 2 2" xfId="13578"/>
    <cellStyle name="Normal - Style1 3" xfId="13579"/>
    <cellStyle name="Normal - Style1 4" xfId="13580"/>
    <cellStyle name="Normal 10" xfId="90"/>
    <cellStyle name="Normal 10 10" xfId="91"/>
    <cellStyle name="Normal 10 100" xfId="293"/>
    <cellStyle name="Normal 10 101" xfId="277"/>
    <cellStyle name="Normal 10 102" xfId="294"/>
    <cellStyle name="Normal 10 103" xfId="276"/>
    <cellStyle name="Normal 10 104" xfId="295"/>
    <cellStyle name="Normal 10 105" xfId="275"/>
    <cellStyle name="Normal 10 106" xfId="291"/>
    <cellStyle name="Normal 10 107" xfId="274"/>
    <cellStyle name="Normal 10 108" xfId="301"/>
    <cellStyle name="Normal 10 109" xfId="382"/>
    <cellStyle name="Normal 10 11" xfId="92"/>
    <cellStyle name="Normal 10 110" xfId="419"/>
    <cellStyle name="Normal 10 111" xfId="392"/>
    <cellStyle name="Normal 10 112" xfId="468"/>
    <cellStyle name="Normal 10 113" xfId="353"/>
    <cellStyle name="Normal 10 114" xfId="445"/>
    <cellStyle name="Normal 10 115" xfId="371"/>
    <cellStyle name="Normal 10 116" xfId="425"/>
    <cellStyle name="Normal 10 117" xfId="386"/>
    <cellStyle name="Normal 10 118" xfId="461"/>
    <cellStyle name="Normal 10 119" xfId="344"/>
    <cellStyle name="Normal 10 12" xfId="93"/>
    <cellStyle name="Normal 10 120" xfId="434"/>
    <cellStyle name="Normal 10 121" xfId="375"/>
    <cellStyle name="Normal 10 122" xfId="503"/>
    <cellStyle name="Normal 10 123" xfId="444"/>
    <cellStyle name="Normal 10 124" xfId="535"/>
    <cellStyle name="Normal 10 125" xfId="418"/>
    <cellStyle name="Normal 10 126" xfId="505"/>
    <cellStyle name="Normal 10 127" xfId="578"/>
    <cellStyle name="Normal 10 128" xfId="509"/>
    <cellStyle name="Normal 10 129" xfId="455"/>
    <cellStyle name="Normal 10 13" xfId="94"/>
    <cellStyle name="Normal 10 130" xfId="624"/>
    <cellStyle name="Normal 10 131" xfId="480"/>
    <cellStyle name="Normal 10 14" xfId="95"/>
    <cellStyle name="Normal 10 15" xfId="96"/>
    <cellStyle name="Normal 10 16" xfId="97"/>
    <cellStyle name="Normal 10 17" xfId="98"/>
    <cellStyle name="Normal 10 18" xfId="99"/>
    <cellStyle name="Normal 10 19" xfId="100"/>
    <cellStyle name="Normal 10 2" xfId="101"/>
    <cellStyle name="Normal 10 2 10" xfId="13581"/>
    <cellStyle name="Normal 10 2 10 2" xfId="13582"/>
    <cellStyle name="Normal 10 2 10 2 2" xfId="13583"/>
    <cellStyle name="Normal 10 2 10 2 3" xfId="13584"/>
    <cellStyle name="Normal 10 2 10 3" xfId="13585"/>
    <cellStyle name="Normal 10 2 10 3 2" xfId="13586"/>
    <cellStyle name="Normal 10 2 10 4" xfId="13587"/>
    <cellStyle name="Normal 10 2 10 5" xfId="13588"/>
    <cellStyle name="Normal 10 2 11" xfId="13589"/>
    <cellStyle name="Normal 10 2 11 2" xfId="13590"/>
    <cellStyle name="Normal 10 2 11 3" xfId="13591"/>
    <cellStyle name="Normal 10 2 11 4" xfId="13592"/>
    <cellStyle name="Normal 10 2 12" xfId="13593"/>
    <cellStyle name="Normal 10 2 12 2" xfId="13594"/>
    <cellStyle name="Normal 10 2 12 3" xfId="13595"/>
    <cellStyle name="Normal 10 2 13" xfId="13596"/>
    <cellStyle name="Normal 10 2 13 2" xfId="13597"/>
    <cellStyle name="Normal 10 2 14" xfId="13598"/>
    <cellStyle name="Normal 10 2 14 2" xfId="13599"/>
    <cellStyle name="Normal 10 2 15" xfId="13600"/>
    <cellStyle name="Normal 10 2 16" xfId="13601"/>
    <cellStyle name="Normal 10 2 2" xfId="13602"/>
    <cellStyle name="Normal 10 2 2 10" xfId="13603"/>
    <cellStyle name="Normal 10 2 2 10 2" xfId="13604"/>
    <cellStyle name="Normal 10 2 2 10 3" xfId="13605"/>
    <cellStyle name="Normal 10 2 2 11" xfId="13606"/>
    <cellStyle name="Normal 10 2 2 11 2" xfId="13607"/>
    <cellStyle name="Normal 10 2 2 12" xfId="13608"/>
    <cellStyle name="Normal 10 2 2 13" xfId="13609"/>
    <cellStyle name="Normal 10 2 2 2" xfId="13610"/>
    <cellStyle name="Normal 10 2 2 2 10" xfId="13611"/>
    <cellStyle name="Normal 10 2 2 2 11" xfId="13612"/>
    <cellStyle name="Normal 10 2 2 2 2" xfId="13613"/>
    <cellStyle name="Normal 10 2 2 2 2 2" xfId="13614"/>
    <cellStyle name="Normal 10 2 2 2 2 2 2" xfId="13615"/>
    <cellStyle name="Normal 10 2 2 2 2 2 2 2" xfId="13616"/>
    <cellStyle name="Normal 10 2 2 2 2 2 2 3" xfId="13617"/>
    <cellStyle name="Normal 10 2 2 2 2 2 2 4" xfId="13618"/>
    <cellStyle name="Normal 10 2 2 2 2 2 3" xfId="13619"/>
    <cellStyle name="Normal 10 2 2 2 2 2 3 2" xfId="13620"/>
    <cellStyle name="Normal 10 2 2 2 2 2 3 3" xfId="13621"/>
    <cellStyle name="Normal 10 2 2 2 2 2 4" xfId="13622"/>
    <cellStyle name="Normal 10 2 2 2 2 2 4 2" xfId="13623"/>
    <cellStyle name="Normal 10 2 2 2 2 2 5" xfId="13624"/>
    <cellStyle name="Normal 10 2 2 2 2 2 5 2" xfId="13625"/>
    <cellStyle name="Normal 10 2 2 2 2 2 6" xfId="13626"/>
    <cellStyle name="Normal 10 2 2 2 2 2 7" xfId="13627"/>
    <cellStyle name="Normal 10 2 2 2 2 3" xfId="13628"/>
    <cellStyle name="Normal 10 2 2 2 2 3 2" xfId="13629"/>
    <cellStyle name="Normal 10 2 2 2 2 3 2 2" xfId="13630"/>
    <cellStyle name="Normal 10 2 2 2 2 3 2 3" xfId="13631"/>
    <cellStyle name="Normal 10 2 2 2 2 3 2 4" xfId="13632"/>
    <cellStyle name="Normal 10 2 2 2 2 3 3" xfId="13633"/>
    <cellStyle name="Normal 10 2 2 2 2 3 3 2" xfId="13634"/>
    <cellStyle name="Normal 10 2 2 2 2 3 3 3" xfId="13635"/>
    <cellStyle name="Normal 10 2 2 2 2 3 4" xfId="13636"/>
    <cellStyle name="Normal 10 2 2 2 2 3 4 2" xfId="13637"/>
    <cellStyle name="Normal 10 2 2 2 2 3 5" xfId="13638"/>
    <cellStyle name="Normal 10 2 2 2 2 3 5 2" xfId="13639"/>
    <cellStyle name="Normal 10 2 2 2 2 3 6" xfId="13640"/>
    <cellStyle name="Normal 10 2 2 2 2 3 7" xfId="13641"/>
    <cellStyle name="Normal 10 2 2 2 2 4" xfId="13642"/>
    <cellStyle name="Normal 10 2 2 2 2 4 2" xfId="13643"/>
    <cellStyle name="Normal 10 2 2 2 2 4 3" xfId="13644"/>
    <cellStyle name="Normal 10 2 2 2 2 4 4" xfId="13645"/>
    <cellStyle name="Normal 10 2 2 2 2 5" xfId="13646"/>
    <cellStyle name="Normal 10 2 2 2 2 5 2" xfId="13647"/>
    <cellStyle name="Normal 10 2 2 2 2 5 3" xfId="13648"/>
    <cellStyle name="Normal 10 2 2 2 2 6" xfId="13649"/>
    <cellStyle name="Normal 10 2 2 2 2 6 2" xfId="13650"/>
    <cellStyle name="Normal 10 2 2 2 2 7" xfId="13651"/>
    <cellStyle name="Normal 10 2 2 2 2 7 2" xfId="13652"/>
    <cellStyle name="Normal 10 2 2 2 2 8" xfId="13653"/>
    <cellStyle name="Normal 10 2 2 2 2 9" xfId="13654"/>
    <cellStyle name="Normal 10 2 2 2 3" xfId="13655"/>
    <cellStyle name="Normal 10 2 2 2 3 2" xfId="13656"/>
    <cellStyle name="Normal 10 2 2 2 3 2 2" xfId="13657"/>
    <cellStyle name="Normal 10 2 2 2 3 2 2 2" xfId="13658"/>
    <cellStyle name="Normal 10 2 2 2 3 2 2 3" xfId="13659"/>
    <cellStyle name="Normal 10 2 2 2 3 2 2 4" xfId="13660"/>
    <cellStyle name="Normal 10 2 2 2 3 2 3" xfId="13661"/>
    <cellStyle name="Normal 10 2 2 2 3 2 3 2" xfId="13662"/>
    <cellStyle name="Normal 10 2 2 2 3 2 3 3" xfId="13663"/>
    <cellStyle name="Normal 10 2 2 2 3 2 4" xfId="13664"/>
    <cellStyle name="Normal 10 2 2 2 3 2 4 2" xfId="13665"/>
    <cellStyle name="Normal 10 2 2 2 3 2 5" xfId="13666"/>
    <cellStyle name="Normal 10 2 2 2 3 2 5 2" xfId="13667"/>
    <cellStyle name="Normal 10 2 2 2 3 2 6" xfId="13668"/>
    <cellStyle name="Normal 10 2 2 2 3 2 7" xfId="13669"/>
    <cellStyle name="Normal 10 2 2 2 3 3" xfId="13670"/>
    <cellStyle name="Normal 10 2 2 2 3 3 2" xfId="13671"/>
    <cellStyle name="Normal 10 2 2 2 3 3 3" xfId="13672"/>
    <cellStyle name="Normal 10 2 2 2 3 3 4" xfId="13673"/>
    <cellStyle name="Normal 10 2 2 2 3 4" xfId="13674"/>
    <cellStyle name="Normal 10 2 2 2 3 4 2" xfId="13675"/>
    <cellStyle name="Normal 10 2 2 2 3 4 3" xfId="13676"/>
    <cellStyle name="Normal 10 2 2 2 3 5" xfId="13677"/>
    <cellStyle name="Normal 10 2 2 2 3 5 2" xfId="13678"/>
    <cellStyle name="Normal 10 2 2 2 3 6" xfId="13679"/>
    <cellStyle name="Normal 10 2 2 2 3 6 2" xfId="13680"/>
    <cellStyle name="Normal 10 2 2 2 3 7" xfId="13681"/>
    <cellStyle name="Normal 10 2 2 2 3 8" xfId="13682"/>
    <cellStyle name="Normal 10 2 2 2 4" xfId="13683"/>
    <cellStyle name="Normal 10 2 2 2 4 2" xfId="13684"/>
    <cellStyle name="Normal 10 2 2 2 4 2 2" xfId="13685"/>
    <cellStyle name="Normal 10 2 2 2 4 2 3" xfId="13686"/>
    <cellStyle name="Normal 10 2 2 2 4 2 4" xfId="13687"/>
    <cellStyle name="Normal 10 2 2 2 4 3" xfId="13688"/>
    <cellStyle name="Normal 10 2 2 2 4 3 2" xfId="13689"/>
    <cellStyle name="Normal 10 2 2 2 4 3 3" xfId="13690"/>
    <cellStyle name="Normal 10 2 2 2 4 4" xfId="13691"/>
    <cellStyle name="Normal 10 2 2 2 4 4 2" xfId="13692"/>
    <cellStyle name="Normal 10 2 2 2 4 5" xfId="13693"/>
    <cellStyle name="Normal 10 2 2 2 4 5 2" xfId="13694"/>
    <cellStyle name="Normal 10 2 2 2 4 6" xfId="13695"/>
    <cellStyle name="Normal 10 2 2 2 4 7" xfId="13696"/>
    <cellStyle name="Normal 10 2 2 2 5" xfId="13697"/>
    <cellStyle name="Normal 10 2 2 2 5 2" xfId="13698"/>
    <cellStyle name="Normal 10 2 2 2 5 2 2" xfId="13699"/>
    <cellStyle name="Normal 10 2 2 2 5 2 3" xfId="13700"/>
    <cellStyle name="Normal 10 2 2 2 5 2 4" xfId="13701"/>
    <cellStyle name="Normal 10 2 2 2 5 3" xfId="13702"/>
    <cellStyle name="Normal 10 2 2 2 5 3 2" xfId="13703"/>
    <cellStyle name="Normal 10 2 2 2 5 3 3" xfId="13704"/>
    <cellStyle name="Normal 10 2 2 2 5 4" xfId="13705"/>
    <cellStyle name="Normal 10 2 2 2 5 4 2" xfId="13706"/>
    <cellStyle name="Normal 10 2 2 2 5 5" xfId="13707"/>
    <cellStyle name="Normal 10 2 2 2 5 5 2" xfId="13708"/>
    <cellStyle name="Normal 10 2 2 2 5 6" xfId="13709"/>
    <cellStyle name="Normal 10 2 2 2 5 7" xfId="13710"/>
    <cellStyle name="Normal 10 2 2 2 6" xfId="13711"/>
    <cellStyle name="Normal 10 2 2 2 6 2" xfId="13712"/>
    <cellStyle name="Normal 10 2 2 2 6 2 2" xfId="13713"/>
    <cellStyle name="Normal 10 2 2 2 6 3" xfId="13714"/>
    <cellStyle name="Normal 10 2 2 2 6 4" xfId="13715"/>
    <cellStyle name="Normal 10 2 2 2 7" xfId="13716"/>
    <cellStyle name="Normal 10 2 2 2 7 2" xfId="13717"/>
    <cellStyle name="Normal 10 2 2 2 7 3" xfId="13718"/>
    <cellStyle name="Normal 10 2 2 2 8" xfId="13719"/>
    <cellStyle name="Normal 10 2 2 2 8 2" xfId="13720"/>
    <cellStyle name="Normal 10 2 2 2 9" xfId="13721"/>
    <cellStyle name="Normal 10 2 2 2 9 2" xfId="13722"/>
    <cellStyle name="Normal 10 2 2 3" xfId="13723"/>
    <cellStyle name="Normal 10 2 2 3 10" xfId="13724"/>
    <cellStyle name="Normal 10 2 2 3 11" xfId="13725"/>
    <cellStyle name="Normal 10 2 2 3 2" xfId="13726"/>
    <cellStyle name="Normal 10 2 2 3 2 2" xfId="13727"/>
    <cellStyle name="Normal 10 2 2 3 2 2 2" xfId="13728"/>
    <cellStyle name="Normal 10 2 2 3 2 2 2 2" xfId="13729"/>
    <cellStyle name="Normal 10 2 2 3 2 2 2 3" xfId="13730"/>
    <cellStyle name="Normal 10 2 2 3 2 2 2 4" xfId="13731"/>
    <cellStyle name="Normal 10 2 2 3 2 2 3" xfId="13732"/>
    <cellStyle name="Normal 10 2 2 3 2 2 3 2" xfId="13733"/>
    <cellStyle name="Normal 10 2 2 3 2 2 3 3" xfId="13734"/>
    <cellStyle name="Normal 10 2 2 3 2 2 4" xfId="13735"/>
    <cellStyle name="Normal 10 2 2 3 2 2 4 2" xfId="13736"/>
    <cellStyle name="Normal 10 2 2 3 2 2 5" xfId="13737"/>
    <cellStyle name="Normal 10 2 2 3 2 2 5 2" xfId="13738"/>
    <cellStyle name="Normal 10 2 2 3 2 2 6" xfId="13739"/>
    <cellStyle name="Normal 10 2 2 3 2 2 7" xfId="13740"/>
    <cellStyle name="Normal 10 2 2 3 2 3" xfId="13741"/>
    <cellStyle name="Normal 10 2 2 3 2 3 2" xfId="13742"/>
    <cellStyle name="Normal 10 2 2 3 2 3 2 2" xfId="13743"/>
    <cellStyle name="Normal 10 2 2 3 2 3 2 3" xfId="13744"/>
    <cellStyle name="Normal 10 2 2 3 2 3 2 4" xfId="13745"/>
    <cellStyle name="Normal 10 2 2 3 2 3 3" xfId="13746"/>
    <cellStyle name="Normal 10 2 2 3 2 3 3 2" xfId="13747"/>
    <cellStyle name="Normal 10 2 2 3 2 3 3 3" xfId="13748"/>
    <cellStyle name="Normal 10 2 2 3 2 3 4" xfId="13749"/>
    <cellStyle name="Normal 10 2 2 3 2 3 4 2" xfId="13750"/>
    <cellStyle name="Normal 10 2 2 3 2 3 5" xfId="13751"/>
    <cellStyle name="Normal 10 2 2 3 2 3 5 2" xfId="13752"/>
    <cellStyle name="Normal 10 2 2 3 2 3 6" xfId="13753"/>
    <cellStyle name="Normal 10 2 2 3 2 3 7" xfId="13754"/>
    <cellStyle name="Normal 10 2 2 3 2 4" xfId="13755"/>
    <cellStyle name="Normal 10 2 2 3 2 4 2" xfId="13756"/>
    <cellStyle name="Normal 10 2 2 3 2 4 3" xfId="13757"/>
    <cellStyle name="Normal 10 2 2 3 2 4 4" xfId="13758"/>
    <cellStyle name="Normal 10 2 2 3 2 5" xfId="13759"/>
    <cellStyle name="Normal 10 2 2 3 2 5 2" xfId="13760"/>
    <cellStyle name="Normal 10 2 2 3 2 5 3" xfId="13761"/>
    <cellStyle name="Normal 10 2 2 3 2 6" xfId="13762"/>
    <cellStyle name="Normal 10 2 2 3 2 6 2" xfId="13763"/>
    <cellStyle name="Normal 10 2 2 3 2 7" xfId="13764"/>
    <cellStyle name="Normal 10 2 2 3 2 7 2" xfId="13765"/>
    <cellStyle name="Normal 10 2 2 3 2 8" xfId="13766"/>
    <cellStyle name="Normal 10 2 2 3 2 9" xfId="13767"/>
    <cellStyle name="Normal 10 2 2 3 3" xfId="13768"/>
    <cellStyle name="Normal 10 2 2 3 3 2" xfId="13769"/>
    <cellStyle name="Normal 10 2 2 3 3 2 2" xfId="13770"/>
    <cellStyle name="Normal 10 2 2 3 3 2 2 2" xfId="13771"/>
    <cellStyle name="Normal 10 2 2 3 3 2 2 3" xfId="13772"/>
    <cellStyle name="Normal 10 2 2 3 3 2 2 4" xfId="13773"/>
    <cellStyle name="Normal 10 2 2 3 3 2 3" xfId="13774"/>
    <cellStyle name="Normal 10 2 2 3 3 2 3 2" xfId="13775"/>
    <cellStyle name="Normal 10 2 2 3 3 2 3 3" xfId="13776"/>
    <cellStyle name="Normal 10 2 2 3 3 2 4" xfId="13777"/>
    <cellStyle name="Normal 10 2 2 3 3 2 4 2" xfId="13778"/>
    <cellStyle name="Normal 10 2 2 3 3 2 5" xfId="13779"/>
    <cellStyle name="Normal 10 2 2 3 3 2 5 2" xfId="13780"/>
    <cellStyle name="Normal 10 2 2 3 3 2 6" xfId="13781"/>
    <cellStyle name="Normal 10 2 2 3 3 2 7" xfId="13782"/>
    <cellStyle name="Normal 10 2 2 3 3 3" xfId="13783"/>
    <cellStyle name="Normal 10 2 2 3 3 3 2" xfId="13784"/>
    <cellStyle name="Normal 10 2 2 3 3 3 3" xfId="13785"/>
    <cellStyle name="Normal 10 2 2 3 3 3 4" xfId="13786"/>
    <cellStyle name="Normal 10 2 2 3 3 4" xfId="13787"/>
    <cellStyle name="Normal 10 2 2 3 3 4 2" xfId="13788"/>
    <cellStyle name="Normal 10 2 2 3 3 4 3" xfId="13789"/>
    <cellStyle name="Normal 10 2 2 3 3 5" xfId="13790"/>
    <cellStyle name="Normal 10 2 2 3 3 5 2" xfId="13791"/>
    <cellStyle name="Normal 10 2 2 3 3 6" xfId="13792"/>
    <cellStyle name="Normal 10 2 2 3 3 6 2" xfId="13793"/>
    <cellStyle name="Normal 10 2 2 3 3 7" xfId="13794"/>
    <cellStyle name="Normal 10 2 2 3 3 8" xfId="13795"/>
    <cellStyle name="Normal 10 2 2 3 4" xfId="13796"/>
    <cellStyle name="Normal 10 2 2 3 4 2" xfId="13797"/>
    <cellStyle name="Normal 10 2 2 3 4 2 2" xfId="13798"/>
    <cellStyle name="Normal 10 2 2 3 4 2 3" xfId="13799"/>
    <cellStyle name="Normal 10 2 2 3 4 2 4" xfId="13800"/>
    <cellStyle name="Normal 10 2 2 3 4 3" xfId="13801"/>
    <cellStyle name="Normal 10 2 2 3 4 3 2" xfId="13802"/>
    <cellStyle name="Normal 10 2 2 3 4 3 3" xfId="13803"/>
    <cellStyle name="Normal 10 2 2 3 4 4" xfId="13804"/>
    <cellStyle name="Normal 10 2 2 3 4 4 2" xfId="13805"/>
    <cellStyle name="Normal 10 2 2 3 4 5" xfId="13806"/>
    <cellStyle name="Normal 10 2 2 3 4 5 2" xfId="13807"/>
    <cellStyle name="Normal 10 2 2 3 4 6" xfId="13808"/>
    <cellStyle name="Normal 10 2 2 3 4 7" xfId="13809"/>
    <cellStyle name="Normal 10 2 2 3 5" xfId="13810"/>
    <cellStyle name="Normal 10 2 2 3 5 2" xfId="13811"/>
    <cellStyle name="Normal 10 2 2 3 5 2 2" xfId="13812"/>
    <cellStyle name="Normal 10 2 2 3 5 2 3" xfId="13813"/>
    <cellStyle name="Normal 10 2 2 3 5 2 4" xfId="13814"/>
    <cellStyle name="Normal 10 2 2 3 5 3" xfId="13815"/>
    <cellStyle name="Normal 10 2 2 3 5 3 2" xfId="13816"/>
    <cellStyle name="Normal 10 2 2 3 5 3 3" xfId="13817"/>
    <cellStyle name="Normal 10 2 2 3 5 4" xfId="13818"/>
    <cellStyle name="Normal 10 2 2 3 5 4 2" xfId="13819"/>
    <cellStyle name="Normal 10 2 2 3 5 5" xfId="13820"/>
    <cellStyle name="Normal 10 2 2 3 5 5 2" xfId="13821"/>
    <cellStyle name="Normal 10 2 2 3 5 6" xfId="13822"/>
    <cellStyle name="Normal 10 2 2 3 5 7" xfId="13823"/>
    <cellStyle name="Normal 10 2 2 3 6" xfId="13824"/>
    <cellStyle name="Normal 10 2 2 3 6 2" xfId="13825"/>
    <cellStyle name="Normal 10 2 2 3 6 2 2" xfId="13826"/>
    <cellStyle name="Normal 10 2 2 3 6 3" xfId="13827"/>
    <cellStyle name="Normal 10 2 2 3 6 4" xfId="13828"/>
    <cellStyle name="Normal 10 2 2 3 7" xfId="13829"/>
    <cellStyle name="Normal 10 2 2 3 7 2" xfId="13830"/>
    <cellStyle name="Normal 10 2 2 3 7 3" xfId="13831"/>
    <cellStyle name="Normal 10 2 2 3 8" xfId="13832"/>
    <cellStyle name="Normal 10 2 2 3 8 2" xfId="13833"/>
    <cellStyle name="Normal 10 2 2 3 9" xfId="13834"/>
    <cellStyle name="Normal 10 2 2 3 9 2" xfId="13835"/>
    <cellStyle name="Normal 10 2 2 4" xfId="13836"/>
    <cellStyle name="Normal 10 2 2 4 10" xfId="13837"/>
    <cellStyle name="Normal 10 2 2 4 2" xfId="13838"/>
    <cellStyle name="Normal 10 2 2 4 2 2" xfId="13839"/>
    <cellStyle name="Normal 10 2 2 4 2 2 2" xfId="13840"/>
    <cellStyle name="Normal 10 2 2 4 2 2 3" xfId="13841"/>
    <cellStyle name="Normal 10 2 2 4 2 2 4" xfId="13842"/>
    <cellStyle name="Normal 10 2 2 4 2 3" xfId="13843"/>
    <cellStyle name="Normal 10 2 2 4 2 3 2" xfId="13844"/>
    <cellStyle name="Normal 10 2 2 4 2 3 3" xfId="13845"/>
    <cellStyle name="Normal 10 2 2 4 2 4" xfId="13846"/>
    <cellStyle name="Normal 10 2 2 4 2 4 2" xfId="13847"/>
    <cellStyle name="Normal 10 2 2 4 2 5" xfId="13848"/>
    <cellStyle name="Normal 10 2 2 4 2 5 2" xfId="13849"/>
    <cellStyle name="Normal 10 2 2 4 2 6" xfId="13850"/>
    <cellStyle name="Normal 10 2 2 4 2 7" xfId="13851"/>
    <cellStyle name="Normal 10 2 2 4 3" xfId="13852"/>
    <cellStyle name="Normal 10 2 2 4 3 2" xfId="13853"/>
    <cellStyle name="Normal 10 2 2 4 3 2 2" xfId="13854"/>
    <cellStyle name="Normal 10 2 2 4 3 2 3" xfId="13855"/>
    <cellStyle name="Normal 10 2 2 4 3 2 4" xfId="13856"/>
    <cellStyle name="Normal 10 2 2 4 3 3" xfId="13857"/>
    <cellStyle name="Normal 10 2 2 4 3 3 2" xfId="13858"/>
    <cellStyle name="Normal 10 2 2 4 3 3 3" xfId="13859"/>
    <cellStyle name="Normal 10 2 2 4 3 4" xfId="13860"/>
    <cellStyle name="Normal 10 2 2 4 3 4 2" xfId="13861"/>
    <cellStyle name="Normal 10 2 2 4 3 5" xfId="13862"/>
    <cellStyle name="Normal 10 2 2 4 3 5 2" xfId="13863"/>
    <cellStyle name="Normal 10 2 2 4 3 6" xfId="13864"/>
    <cellStyle name="Normal 10 2 2 4 3 7" xfId="13865"/>
    <cellStyle name="Normal 10 2 2 4 4" xfId="13866"/>
    <cellStyle name="Normal 10 2 2 4 4 2" xfId="13867"/>
    <cellStyle name="Normal 10 2 2 4 4 2 2" xfId="13868"/>
    <cellStyle name="Normal 10 2 2 4 4 2 3" xfId="13869"/>
    <cellStyle name="Normal 10 2 2 4 4 2 4" xfId="13870"/>
    <cellStyle name="Normal 10 2 2 4 4 3" xfId="13871"/>
    <cellStyle name="Normal 10 2 2 4 4 3 2" xfId="13872"/>
    <cellStyle name="Normal 10 2 2 4 4 3 3" xfId="13873"/>
    <cellStyle name="Normal 10 2 2 4 4 4" xfId="13874"/>
    <cellStyle name="Normal 10 2 2 4 4 4 2" xfId="13875"/>
    <cellStyle name="Normal 10 2 2 4 4 5" xfId="13876"/>
    <cellStyle name="Normal 10 2 2 4 4 5 2" xfId="13877"/>
    <cellStyle name="Normal 10 2 2 4 4 6" xfId="13878"/>
    <cellStyle name="Normal 10 2 2 4 4 7" xfId="13879"/>
    <cellStyle name="Normal 10 2 2 4 5" xfId="13880"/>
    <cellStyle name="Normal 10 2 2 4 5 2" xfId="13881"/>
    <cellStyle name="Normal 10 2 2 4 5 3" xfId="13882"/>
    <cellStyle name="Normal 10 2 2 4 5 4" xfId="13883"/>
    <cellStyle name="Normal 10 2 2 4 6" xfId="13884"/>
    <cellStyle name="Normal 10 2 2 4 6 2" xfId="13885"/>
    <cellStyle name="Normal 10 2 2 4 6 3" xfId="13886"/>
    <cellStyle name="Normal 10 2 2 4 7" xfId="13887"/>
    <cellStyle name="Normal 10 2 2 4 7 2" xfId="13888"/>
    <cellStyle name="Normal 10 2 2 4 8" xfId="13889"/>
    <cellStyle name="Normal 10 2 2 4 8 2" xfId="13890"/>
    <cellStyle name="Normal 10 2 2 4 9" xfId="13891"/>
    <cellStyle name="Normal 10 2 2 5" xfId="13892"/>
    <cellStyle name="Normal 10 2 2 5 2" xfId="13893"/>
    <cellStyle name="Normal 10 2 2 5 2 2" xfId="13894"/>
    <cellStyle name="Normal 10 2 2 5 2 3" xfId="13895"/>
    <cellStyle name="Normal 10 2 2 5 2 4" xfId="13896"/>
    <cellStyle name="Normal 10 2 2 5 3" xfId="13897"/>
    <cellStyle name="Normal 10 2 2 5 3 2" xfId="13898"/>
    <cellStyle name="Normal 10 2 2 5 3 3" xfId="13899"/>
    <cellStyle name="Normal 10 2 2 5 4" xfId="13900"/>
    <cellStyle name="Normal 10 2 2 5 4 2" xfId="13901"/>
    <cellStyle name="Normal 10 2 2 5 5" xfId="13902"/>
    <cellStyle name="Normal 10 2 2 5 5 2" xfId="13903"/>
    <cellStyle name="Normal 10 2 2 5 6" xfId="13904"/>
    <cellStyle name="Normal 10 2 2 5 7" xfId="13905"/>
    <cellStyle name="Normal 10 2 2 6" xfId="13906"/>
    <cellStyle name="Normal 10 2 2 6 2" xfId="13907"/>
    <cellStyle name="Normal 10 2 2 6 2 2" xfId="13908"/>
    <cellStyle name="Normal 10 2 2 6 2 3" xfId="13909"/>
    <cellStyle name="Normal 10 2 2 6 2 4" xfId="13910"/>
    <cellStyle name="Normal 10 2 2 6 3" xfId="13911"/>
    <cellStyle name="Normal 10 2 2 6 3 2" xfId="13912"/>
    <cellStyle name="Normal 10 2 2 6 3 3" xfId="13913"/>
    <cellStyle name="Normal 10 2 2 6 4" xfId="13914"/>
    <cellStyle name="Normal 10 2 2 6 4 2" xfId="13915"/>
    <cellStyle name="Normal 10 2 2 6 5" xfId="13916"/>
    <cellStyle name="Normal 10 2 2 6 5 2" xfId="13917"/>
    <cellStyle name="Normal 10 2 2 6 6" xfId="13918"/>
    <cellStyle name="Normal 10 2 2 6 7" xfId="13919"/>
    <cellStyle name="Normal 10 2 2 7" xfId="13920"/>
    <cellStyle name="Normal 10 2 2 7 2" xfId="13921"/>
    <cellStyle name="Normal 10 2 2 7 2 2" xfId="13922"/>
    <cellStyle name="Normal 10 2 2 7 2 3" xfId="13923"/>
    <cellStyle name="Normal 10 2 2 7 2 4" xfId="13924"/>
    <cellStyle name="Normal 10 2 2 7 3" xfId="13925"/>
    <cellStyle name="Normal 10 2 2 7 3 2" xfId="13926"/>
    <cellStyle name="Normal 10 2 2 7 3 3" xfId="13927"/>
    <cellStyle name="Normal 10 2 2 7 4" xfId="13928"/>
    <cellStyle name="Normal 10 2 2 7 4 2" xfId="13929"/>
    <cellStyle name="Normal 10 2 2 7 5" xfId="13930"/>
    <cellStyle name="Normal 10 2 2 7 5 2" xfId="13931"/>
    <cellStyle name="Normal 10 2 2 7 6" xfId="13932"/>
    <cellStyle name="Normal 10 2 2 7 7" xfId="13933"/>
    <cellStyle name="Normal 10 2 2 8" xfId="13934"/>
    <cellStyle name="Normal 10 2 2 8 2" xfId="13935"/>
    <cellStyle name="Normal 10 2 2 8 2 2" xfId="13936"/>
    <cellStyle name="Normal 10 2 2 8 2 3" xfId="13937"/>
    <cellStyle name="Normal 10 2 2 8 3" xfId="13938"/>
    <cellStyle name="Normal 10 2 2 8 3 2" xfId="13939"/>
    <cellStyle name="Normal 10 2 2 8 4" xfId="13940"/>
    <cellStyle name="Normal 10 2 2 8 5" xfId="13941"/>
    <cellStyle name="Normal 10 2 2 9" xfId="13942"/>
    <cellStyle name="Normal 10 2 2 9 2" xfId="13943"/>
    <cellStyle name="Normal 10 2 2 9 3" xfId="13944"/>
    <cellStyle name="Normal 10 2 3" xfId="13945"/>
    <cellStyle name="Normal 10 2 3 10" xfId="13946"/>
    <cellStyle name="Normal 10 2 3 11" xfId="13947"/>
    <cellStyle name="Normal 10 2 3 2" xfId="13948"/>
    <cellStyle name="Normal 10 2 3 2 2" xfId="13949"/>
    <cellStyle name="Normal 10 2 3 2 2 2" xfId="13950"/>
    <cellStyle name="Normal 10 2 3 2 2 2 2" xfId="13951"/>
    <cellStyle name="Normal 10 2 3 2 2 2 3" xfId="13952"/>
    <cellStyle name="Normal 10 2 3 2 2 2 4" xfId="13953"/>
    <cellStyle name="Normal 10 2 3 2 2 3" xfId="13954"/>
    <cellStyle name="Normal 10 2 3 2 2 3 2" xfId="13955"/>
    <cellStyle name="Normal 10 2 3 2 2 3 3" xfId="13956"/>
    <cellStyle name="Normal 10 2 3 2 2 4" xfId="13957"/>
    <cellStyle name="Normal 10 2 3 2 2 4 2" xfId="13958"/>
    <cellStyle name="Normal 10 2 3 2 2 5" xfId="13959"/>
    <cellStyle name="Normal 10 2 3 2 2 5 2" xfId="13960"/>
    <cellStyle name="Normal 10 2 3 2 2 6" xfId="13961"/>
    <cellStyle name="Normal 10 2 3 2 2 7" xfId="13962"/>
    <cellStyle name="Normal 10 2 3 2 3" xfId="13963"/>
    <cellStyle name="Normal 10 2 3 2 3 2" xfId="13964"/>
    <cellStyle name="Normal 10 2 3 2 3 2 2" xfId="13965"/>
    <cellStyle name="Normal 10 2 3 2 3 2 3" xfId="13966"/>
    <cellStyle name="Normal 10 2 3 2 3 2 4" xfId="13967"/>
    <cellStyle name="Normal 10 2 3 2 3 3" xfId="13968"/>
    <cellStyle name="Normal 10 2 3 2 3 3 2" xfId="13969"/>
    <cellStyle name="Normal 10 2 3 2 3 3 3" xfId="13970"/>
    <cellStyle name="Normal 10 2 3 2 3 4" xfId="13971"/>
    <cellStyle name="Normal 10 2 3 2 3 4 2" xfId="13972"/>
    <cellStyle name="Normal 10 2 3 2 3 5" xfId="13973"/>
    <cellStyle name="Normal 10 2 3 2 3 5 2" xfId="13974"/>
    <cellStyle name="Normal 10 2 3 2 3 6" xfId="13975"/>
    <cellStyle name="Normal 10 2 3 2 3 7" xfId="13976"/>
    <cellStyle name="Normal 10 2 3 2 4" xfId="13977"/>
    <cellStyle name="Normal 10 2 3 2 4 2" xfId="13978"/>
    <cellStyle name="Normal 10 2 3 2 4 3" xfId="13979"/>
    <cellStyle name="Normal 10 2 3 2 4 4" xfId="13980"/>
    <cellStyle name="Normal 10 2 3 2 5" xfId="13981"/>
    <cellStyle name="Normal 10 2 3 2 5 2" xfId="13982"/>
    <cellStyle name="Normal 10 2 3 2 5 3" xfId="13983"/>
    <cellStyle name="Normal 10 2 3 2 6" xfId="13984"/>
    <cellStyle name="Normal 10 2 3 2 6 2" xfId="13985"/>
    <cellStyle name="Normal 10 2 3 2 7" xfId="13986"/>
    <cellStyle name="Normal 10 2 3 2 7 2" xfId="13987"/>
    <cellStyle name="Normal 10 2 3 2 8" xfId="13988"/>
    <cellStyle name="Normal 10 2 3 2 9" xfId="13989"/>
    <cellStyle name="Normal 10 2 3 3" xfId="13990"/>
    <cellStyle name="Normal 10 2 3 3 2" xfId="13991"/>
    <cellStyle name="Normal 10 2 3 3 2 2" xfId="13992"/>
    <cellStyle name="Normal 10 2 3 3 2 2 2" xfId="13993"/>
    <cellStyle name="Normal 10 2 3 3 2 2 3" xfId="13994"/>
    <cellStyle name="Normal 10 2 3 3 2 2 4" xfId="13995"/>
    <cellStyle name="Normal 10 2 3 3 2 3" xfId="13996"/>
    <cellStyle name="Normal 10 2 3 3 2 3 2" xfId="13997"/>
    <cellStyle name="Normal 10 2 3 3 2 3 3" xfId="13998"/>
    <cellStyle name="Normal 10 2 3 3 2 4" xfId="13999"/>
    <cellStyle name="Normal 10 2 3 3 2 4 2" xfId="14000"/>
    <cellStyle name="Normal 10 2 3 3 2 5" xfId="14001"/>
    <cellStyle name="Normal 10 2 3 3 2 5 2" xfId="14002"/>
    <cellStyle name="Normal 10 2 3 3 2 6" xfId="14003"/>
    <cellStyle name="Normal 10 2 3 3 2 7" xfId="14004"/>
    <cellStyle name="Normal 10 2 3 3 3" xfId="14005"/>
    <cellStyle name="Normal 10 2 3 3 3 2" xfId="14006"/>
    <cellStyle name="Normal 10 2 3 3 3 3" xfId="14007"/>
    <cellStyle name="Normal 10 2 3 3 3 4" xfId="14008"/>
    <cellStyle name="Normal 10 2 3 3 4" xfId="14009"/>
    <cellStyle name="Normal 10 2 3 3 4 2" xfId="14010"/>
    <cellStyle name="Normal 10 2 3 3 4 3" xfId="14011"/>
    <cellStyle name="Normal 10 2 3 3 5" xfId="14012"/>
    <cellStyle name="Normal 10 2 3 3 5 2" xfId="14013"/>
    <cellStyle name="Normal 10 2 3 3 6" xfId="14014"/>
    <cellStyle name="Normal 10 2 3 3 6 2" xfId="14015"/>
    <cellStyle name="Normal 10 2 3 3 7" xfId="14016"/>
    <cellStyle name="Normal 10 2 3 3 8" xfId="14017"/>
    <cellStyle name="Normal 10 2 3 4" xfId="14018"/>
    <cellStyle name="Normal 10 2 3 4 2" xfId="14019"/>
    <cellStyle name="Normal 10 2 3 4 2 2" xfId="14020"/>
    <cellStyle name="Normal 10 2 3 4 2 3" xfId="14021"/>
    <cellStyle name="Normal 10 2 3 4 2 4" xfId="14022"/>
    <cellStyle name="Normal 10 2 3 4 3" xfId="14023"/>
    <cellStyle name="Normal 10 2 3 4 3 2" xfId="14024"/>
    <cellStyle name="Normal 10 2 3 4 3 3" xfId="14025"/>
    <cellStyle name="Normal 10 2 3 4 4" xfId="14026"/>
    <cellStyle name="Normal 10 2 3 4 4 2" xfId="14027"/>
    <cellStyle name="Normal 10 2 3 4 5" xfId="14028"/>
    <cellStyle name="Normal 10 2 3 4 5 2" xfId="14029"/>
    <cellStyle name="Normal 10 2 3 4 6" xfId="14030"/>
    <cellStyle name="Normal 10 2 3 4 7" xfId="14031"/>
    <cellStyle name="Normal 10 2 3 5" xfId="14032"/>
    <cellStyle name="Normal 10 2 3 5 2" xfId="14033"/>
    <cellStyle name="Normal 10 2 3 5 2 2" xfId="14034"/>
    <cellStyle name="Normal 10 2 3 5 2 3" xfId="14035"/>
    <cellStyle name="Normal 10 2 3 5 2 4" xfId="14036"/>
    <cellStyle name="Normal 10 2 3 5 3" xfId="14037"/>
    <cellStyle name="Normal 10 2 3 5 3 2" xfId="14038"/>
    <cellStyle name="Normal 10 2 3 5 3 3" xfId="14039"/>
    <cellStyle name="Normal 10 2 3 5 4" xfId="14040"/>
    <cellStyle name="Normal 10 2 3 5 4 2" xfId="14041"/>
    <cellStyle name="Normal 10 2 3 5 5" xfId="14042"/>
    <cellStyle name="Normal 10 2 3 5 5 2" xfId="14043"/>
    <cellStyle name="Normal 10 2 3 5 6" xfId="14044"/>
    <cellStyle name="Normal 10 2 3 5 7" xfId="14045"/>
    <cellStyle name="Normal 10 2 3 6" xfId="14046"/>
    <cellStyle name="Normal 10 2 3 6 2" xfId="14047"/>
    <cellStyle name="Normal 10 2 3 6 2 2" xfId="14048"/>
    <cellStyle name="Normal 10 2 3 6 2 3" xfId="14049"/>
    <cellStyle name="Normal 10 2 3 6 3" xfId="14050"/>
    <cellStyle name="Normal 10 2 3 6 4" xfId="14051"/>
    <cellStyle name="Normal 10 2 3 6 5" xfId="14052"/>
    <cellStyle name="Normal 10 2 3 7" xfId="14053"/>
    <cellStyle name="Normal 10 2 3 7 2" xfId="14054"/>
    <cellStyle name="Normal 10 2 3 7 3" xfId="14055"/>
    <cellStyle name="Normal 10 2 3 8" xfId="14056"/>
    <cellStyle name="Normal 10 2 3 8 2" xfId="14057"/>
    <cellStyle name="Normal 10 2 3 8 3" xfId="14058"/>
    <cellStyle name="Normal 10 2 3 9" xfId="14059"/>
    <cellStyle name="Normal 10 2 3 9 2" xfId="14060"/>
    <cellStyle name="Normal 10 2 4" xfId="14061"/>
    <cellStyle name="Normal 10 2 4 10" xfId="14062"/>
    <cellStyle name="Normal 10 2 4 11" xfId="14063"/>
    <cellStyle name="Normal 10 2 4 2" xfId="14064"/>
    <cellStyle name="Normal 10 2 4 2 2" xfId="14065"/>
    <cellStyle name="Normal 10 2 4 2 2 2" xfId="14066"/>
    <cellStyle name="Normal 10 2 4 2 2 2 2" xfId="14067"/>
    <cellStyle name="Normal 10 2 4 2 2 2 3" xfId="14068"/>
    <cellStyle name="Normal 10 2 4 2 2 2 4" xfId="14069"/>
    <cellStyle name="Normal 10 2 4 2 2 3" xfId="14070"/>
    <cellStyle name="Normal 10 2 4 2 2 3 2" xfId="14071"/>
    <cellStyle name="Normal 10 2 4 2 2 3 3" xfId="14072"/>
    <cellStyle name="Normal 10 2 4 2 2 4" xfId="14073"/>
    <cellStyle name="Normal 10 2 4 2 2 4 2" xfId="14074"/>
    <cellStyle name="Normal 10 2 4 2 2 5" xfId="14075"/>
    <cellStyle name="Normal 10 2 4 2 2 5 2" xfId="14076"/>
    <cellStyle name="Normal 10 2 4 2 2 6" xfId="14077"/>
    <cellStyle name="Normal 10 2 4 2 2 7" xfId="14078"/>
    <cellStyle name="Normal 10 2 4 2 3" xfId="14079"/>
    <cellStyle name="Normal 10 2 4 2 3 2" xfId="14080"/>
    <cellStyle name="Normal 10 2 4 2 3 2 2" xfId="14081"/>
    <cellStyle name="Normal 10 2 4 2 3 2 3" xfId="14082"/>
    <cellStyle name="Normal 10 2 4 2 3 2 4" xfId="14083"/>
    <cellStyle name="Normal 10 2 4 2 3 3" xfId="14084"/>
    <cellStyle name="Normal 10 2 4 2 3 3 2" xfId="14085"/>
    <cellStyle name="Normal 10 2 4 2 3 3 3" xfId="14086"/>
    <cellStyle name="Normal 10 2 4 2 3 4" xfId="14087"/>
    <cellStyle name="Normal 10 2 4 2 3 4 2" xfId="14088"/>
    <cellStyle name="Normal 10 2 4 2 3 5" xfId="14089"/>
    <cellStyle name="Normal 10 2 4 2 3 5 2" xfId="14090"/>
    <cellStyle name="Normal 10 2 4 2 3 6" xfId="14091"/>
    <cellStyle name="Normal 10 2 4 2 3 7" xfId="14092"/>
    <cellStyle name="Normal 10 2 4 2 4" xfId="14093"/>
    <cellStyle name="Normal 10 2 4 2 4 2" xfId="14094"/>
    <cellStyle name="Normal 10 2 4 2 4 3" xfId="14095"/>
    <cellStyle name="Normal 10 2 4 2 4 4" xfId="14096"/>
    <cellStyle name="Normal 10 2 4 2 5" xfId="14097"/>
    <cellStyle name="Normal 10 2 4 2 5 2" xfId="14098"/>
    <cellStyle name="Normal 10 2 4 2 5 3" xfId="14099"/>
    <cellStyle name="Normal 10 2 4 2 6" xfId="14100"/>
    <cellStyle name="Normal 10 2 4 2 6 2" xfId="14101"/>
    <cellStyle name="Normal 10 2 4 2 7" xfId="14102"/>
    <cellStyle name="Normal 10 2 4 2 7 2" xfId="14103"/>
    <cellStyle name="Normal 10 2 4 2 8" xfId="14104"/>
    <cellStyle name="Normal 10 2 4 2 9" xfId="14105"/>
    <cellStyle name="Normal 10 2 4 3" xfId="14106"/>
    <cellStyle name="Normal 10 2 4 3 2" xfId="14107"/>
    <cellStyle name="Normal 10 2 4 3 2 2" xfId="14108"/>
    <cellStyle name="Normal 10 2 4 3 2 2 2" xfId="14109"/>
    <cellStyle name="Normal 10 2 4 3 2 2 3" xfId="14110"/>
    <cellStyle name="Normal 10 2 4 3 2 2 4" xfId="14111"/>
    <cellStyle name="Normal 10 2 4 3 2 3" xfId="14112"/>
    <cellStyle name="Normal 10 2 4 3 2 3 2" xfId="14113"/>
    <cellStyle name="Normal 10 2 4 3 2 3 3" xfId="14114"/>
    <cellStyle name="Normal 10 2 4 3 2 4" xfId="14115"/>
    <cellStyle name="Normal 10 2 4 3 2 4 2" xfId="14116"/>
    <cellStyle name="Normal 10 2 4 3 2 5" xfId="14117"/>
    <cellStyle name="Normal 10 2 4 3 2 5 2" xfId="14118"/>
    <cellStyle name="Normal 10 2 4 3 2 6" xfId="14119"/>
    <cellStyle name="Normal 10 2 4 3 2 7" xfId="14120"/>
    <cellStyle name="Normal 10 2 4 3 3" xfId="14121"/>
    <cellStyle name="Normal 10 2 4 3 3 2" xfId="14122"/>
    <cellStyle name="Normal 10 2 4 3 3 3" xfId="14123"/>
    <cellStyle name="Normal 10 2 4 3 3 4" xfId="14124"/>
    <cellStyle name="Normal 10 2 4 3 4" xfId="14125"/>
    <cellStyle name="Normal 10 2 4 3 4 2" xfId="14126"/>
    <cellStyle name="Normal 10 2 4 3 4 3" xfId="14127"/>
    <cellStyle name="Normal 10 2 4 3 5" xfId="14128"/>
    <cellStyle name="Normal 10 2 4 3 5 2" xfId="14129"/>
    <cellStyle name="Normal 10 2 4 3 6" xfId="14130"/>
    <cellStyle name="Normal 10 2 4 3 6 2" xfId="14131"/>
    <cellStyle name="Normal 10 2 4 3 7" xfId="14132"/>
    <cellStyle name="Normal 10 2 4 3 8" xfId="14133"/>
    <cellStyle name="Normal 10 2 4 4" xfId="14134"/>
    <cellStyle name="Normal 10 2 4 4 2" xfId="14135"/>
    <cellStyle name="Normal 10 2 4 4 2 2" xfId="14136"/>
    <cellStyle name="Normal 10 2 4 4 2 3" xfId="14137"/>
    <cellStyle name="Normal 10 2 4 4 2 4" xfId="14138"/>
    <cellStyle name="Normal 10 2 4 4 3" xfId="14139"/>
    <cellStyle name="Normal 10 2 4 4 3 2" xfId="14140"/>
    <cellStyle name="Normal 10 2 4 4 3 3" xfId="14141"/>
    <cellStyle name="Normal 10 2 4 4 4" xfId="14142"/>
    <cellStyle name="Normal 10 2 4 4 4 2" xfId="14143"/>
    <cellStyle name="Normal 10 2 4 4 5" xfId="14144"/>
    <cellStyle name="Normal 10 2 4 4 5 2" xfId="14145"/>
    <cellStyle name="Normal 10 2 4 4 6" xfId="14146"/>
    <cellStyle name="Normal 10 2 4 4 7" xfId="14147"/>
    <cellStyle name="Normal 10 2 4 5" xfId="14148"/>
    <cellStyle name="Normal 10 2 4 5 2" xfId="14149"/>
    <cellStyle name="Normal 10 2 4 5 2 2" xfId="14150"/>
    <cellStyle name="Normal 10 2 4 5 2 3" xfId="14151"/>
    <cellStyle name="Normal 10 2 4 5 2 4" xfId="14152"/>
    <cellStyle name="Normal 10 2 4 5 3" xfId="14153"/>
    <cellStyle name="Normal 10 2 4 5 3 2" xfId="14154"/>
    <cellStyle name="Normal 10 2 4 5 3 3" xfId="14155"/>
    <cellStyle name="Normal 10 2 4 5 4" xfId="14156"/>
    <cellStyle name="Normal 10 2 4 5 4 2" xfId="14157"/>
    <cellStyle name="Normal 10 2 4 5 5" xfId="14158"/>
    <cellStyle name="Normal 10 2 4 5 5 2" xfId="14159"/>
    <cellStyle name="Normal 10 2 4 5 6" xfId="14160"/>
    <cellStyle name="Normal 10 2 4 5 7" xfId="14161"/>
    <cellStyle name="Normal 10 2 4 6" xfId="14162"/>
    <cellStyle name="Normal 10 2 4 6 2" xfId="14163"/>
    <cellStyle name="Normal 10 2 4 6 2 2" xfId="14164"/>
    <cellStyle name="Normal 10 2 4 6 3" xfId="14165"/>
    <cellStyle name="Normal 10 2 4 6 4" xfId="14166"/>
    <cellStyle name="Normal 10 2 4 7" xfId="14167"/>
    <cellStyle name="Normal 10 2 4 7 2" xfId="14168"/>
    <cellStyle name="Normal 10 2 4 7 3" xfId="14169"/>
    <cellStyle name="Normal 10 2 4 8" xfId="14170"/>
    <cellStyle name="Normal 10 2 4 8 2" xfId="14171"/>
    <cellStyle name="Normal 10 2 4 9" xfId="14172"/>
    <cellStyle name="Normal 10 2 4 9 2" xfId="14173"/>
    <cellStyle name="Normal 10 2 5" xfId="14174"/>
    <cellStyle name="Normal 10 2 5 10" xfId="14175"/>
    <cellStyle name="Normal 10 2 5 11" xfId="14176"/>
    <cellStyle name="Normal 10 2 5 2" xfId="14177"/>
    <cellStyle name="Normal 10 2 5 2 2" xfId="14178"/>
    <cellStyle name="Normal 10 2 5 2 2 2" xfId="14179"/>
    <cellStyle name="Normal 10 2 5 2 2 2 2" xfId="14180"/>
    <cellStyle name="Normal 10 2 5 2 2 2 3" xfId="14181"/>
    <cellStyle name="Normal 10 2 5 2 2 2 4" xfId="14182"/>
    <cellStyle name="Normal 10 2 5 2 2 3" xfId="14183"/>
    <cellStyle name="Normal 10 2 5 2 2 3 2" xfId="14184"/>
    <cellStyle name="Normal 10 2 5 2 2 3 3" xfId="14185"/>
    <cellStyle name="Normal 10 2 5 2 2 4" xfId="14186"/>
    <cellStyle name="Normal 10 2 5 2 2 4 2" xfId="14187"/>
    <cellStyle name="Normal 10 2 5 2 2 5" xfId="14188"/>
    <cellStyle name="Normal 10 2 5 2 2 5 2" xfId="14189"/>
    <cellStyle name="Normal 10 2 5 2 2 6" xfId="14190"/>
    <cellStyle name="Normal 10 2 5 2 2 7" xfId="14191"/>
    <cellStyle name="Normal 10 2 5 2 3" xfId="14192"/>
    <cellStyle name="Normal 10 2 5 2 3 2" xfId="14193"/>
    <cellStyle name="Normal 10 2 5 2 3 2 2" xfId="14194"/>
    <cellStyle name="Normal 10 2 5 2 3 2 3" xfId="14195"/>
    <cellStyle name="Normal 10 2 5 2 3 2 4" xfId="14196"/>
    <cellStyle name="Normal 10 2 5 2 3 3" xfId="14197"/>
    <cellStyle name="Normal 10 2 5 2 3 3 2" xfId="14198"/>
    <cellStyle name="Normal 10 2 5 2 3 3 3" xfId="14199"/>
    <cellStyle name="Normal 10 2 5 2 3 4" xfId="14200"/>
    <cellStyle name="Normal 10 2 5 2 3 4 2" xfId="14201"/>
    <cellStyle name="Normal 10 2 5 2 3 5" xfId="14202"/>
    <cellStyle name="Normal 10 2 5 2 3 5 2" xfId="14203"/>
    <cellStyle name="Normal 10 2 5 2 3 6" xfId="14204"/>
    <cellStyle name="Normal 10 2 5 2 3 7" xfId="14205"/>
    <cellStyle name="Normal 10 2 5 2 4" xfId="14206"/>
    <cellStyle name="Normal 10 2 5 2 4 2" xfId="14207"/>
    <cellStyle name="Normal 10 2 5 2 4 3" xfId="14208"/>
    <cellStyle name="Normal 10 2 5 2 4 4" xfId="14209"/>
    <cellStyle name="Normal 10 2 5 2 5" xfId="14210"/>
    <cellStyle name="Normal 10 2 5 2 5 2" xfId="14211"/>
    <cellStyle name="Normal 10 2 5 2 5 3" xfId="14212"/>
    <cellStyle name="Normal 10 2 5 2 6" xfId="14213"/>
    <cellStyle name="Normal 10 2 5 2 6 2" xfId="14214"/>
    <cellStyle name="Normal 10 2 5 2 7" xfId="14215"/>
    <cellStyle name="Normal 10 2 5 2 7 2" xfId="14216"/>
    <cellStyle name="Normal 10 2 5 2 8" xfId="14217"/>
    <cellStyle name="Normal 10 2 5 2 9" xfId="14218"/>
    <cellStyle name="Normal 10 2 5 3" xfId="14219"/>
    <cellStyle name="Normal 10 2 5 3 2" xfId="14220"/>
    <cellStyle name="Normal 10 2 5 3 2 2" xfId="14221"/>
    <cellStyle name="Normal 10 2 5 3 2 3" xfId="14222"/>
    <cellStyle name="Normal 10 2 5 3 2 4" xfId="14223"/>
    <cellStyle name="Normal 10 2 5 3 3" xfId="14224"/>
    <cellStyle name="Normal 10 2 5 3 3 2" xfId="14225"/>
    <cellStyle name="Normal 10 2 5 3 3 3" xfId="14226"/>
    <cellStyle name="Normal 10 2 5 3 4" xfId="14227"/>
    <cellStyle name="Normal 10 2 5 3 4 2" xfId="14228"/>
    <cellStyle name="Normal 10 2 5 3 5" xfId="14229"/>
    <cellStyle name="Normal 10 2 5 3 5 2" xfId="14230"/>
    <cellStyle name="Normal 10 2 5 3 6" xfId="14231"/>
    <cellStyle name="Normal 10 2 5 3 7" xfId="14232"/>
    <cellStyle name="Normal 10 2 5 4" xfId="14233"/>
    <cellStyle name="Normal 10 2 5 4 2" xfId="14234"/>
    <cellStyle name="Normal 10 2 5 4 2 2" xfId="14235"/>
    <cellStyle name="Normal 10 2 5 4 2 3" xfId="14236"/>
    <cellStyle name="Normal 10 2 5 4 2 4" xfId="14237"/>
    <cellStyle name="Normal 10 2 5 4 3" xfId="14238"/>
    <cellStyle name="Normal 10 2 5 4 3 2" xfId="14239"/>
    <cellStyle name="Normal 10 2 5 4 3 3" xfId="14240"/>
    <cellStyle name="Normal 10 2 5 4 4" xfId="14241"/>
    <cellStyle name="Normal 10 2 5 4 4 2" xfId="14242"/>
    <cellStyle name="Normal 10 2 5 4 5" xfId="14243"/>
    <cellStyle name="Normal 10 2 5 4 5 2" xfId="14244"/>
    <cellStyle name="Normal 10 2 5 4 6" xfId="14245"/>
    <cellStyle name="Normal 10 2 5 4 7" xfId="14246"/>
    <cellStyle name="Normal 10 2 5 5" xfId="14247"/>
    <cellStyle name="Normal 10 2 5 5 2" xfId="14248"/>
    <cellStyle name="Normal 10 2 5 5 2 2" xfId="14249"/>
    <cellStyle name="Normal 10 2 5 5 2 3" xfId="14250"/>
    <cellStyle name="Normal 10 2 5 5 2 4" xfId="14251"/>
    <cellStyle name="Normal 10 2 5 5 3" xfId="14252"/>
    <cellStyle name="Normal 10 2 5 5 3 2" xfId="14253"/>
    <cellStyle name="Normal 10 2 5 5 3 3" xfId="14254"/>
    <cellStyle name="Normal 10 2 5 5 4" xfId="14255"/>
    <cellStyle name="Normal 10 2 5 5 4 2" xfId="14256"/>
    <cellStyle name="Normal 10 2 5 5 5" xfId="14257"/>
    <cellStyle name="Normal 10 2 5 5 5 2" xfId="14258"/>
    <cellStyle name="Normal 10 2 5 5 6" xfId="14259"/>
    <cellStyle name="Normal 10 2 5 5 7" xfId="14260"/>
    <cellStyle name="Normal 10 2 5 6" xfId="14261"/>
    <cellStyle name="Normal 10 2 5 6 2" xfId="14262"/>
    <cellStyle name="Normal 10 2 5 6 3" xfId="14263"/>
    <cellStyle name="Normal 10 2 5 6 4" xfId="14264"/>
    <cellStyle name="Normal 10 2 5 7" xfId="14265"/>
    <cellStyle name="Normal 10 2 5 7 2" xfId="14266"/>
    <cellStyle name="Normal 10 2 5 7 3" xfId="14267"/>
    <cellStyle name="Normal 10 2 5 8" xfId="14268"/>
    <cellStyle name="Normal 10 2 5 8 2" xfId="14269"/>
    <cellStyle name="Normal 10 2 5 9" xfId="14270"/>
    <cellStyle name="Normal 10 2 5 9 2" xfId="14271"/>
    <cellStyle name="Normal 10 2 6" xfId="14272"/>
    <cellStyle name="Normal 10 2 6 10" xfId="14273"/>
    <cellStyle name="Normal 10 2 6 2" xfId="14274"/>
    <cellStyle name="Normal 10 2 6 2 2" xfId="14275"/>
    <cellStyle name="Normal 10 2 6 2 2 2" xfId="14276"/>
    <cellStyle name="Normal 10 2 6 2 2 3" xfId="14277"/>
    <cellStyle name="Normal 10 2 6 2 2 4" xfId="14278"/>
    <cellStyle name="Normal 10 2 6 2 3" xfId="14279"/>
    <cellStyle name="Normal 10 2 6 2 3 2" xfId="14280"/>
    <cellStyle name="Normal 10 2 6 2 3 3" xfId="14281"/>
    <cellStyle name="Normal 10 2 6 2 4" xfId="14282"/>
    <cellStyle name="Normal 10 2 6 2 4 2" xfId="14283"/>
    <cellStyle name="Normal 10 2 6 2 5" xfId="14284"/>
    <cellStyle name="Normal 10 2 6 2 5 2" xfId="14285"/>
    <cellStyle name="Normal 10 2 6 2 6" xfId="14286"/>
    <cellStyle name="Normal 10 2 6 2 7" xfId="14287"/>
    <cellStyle name="Normal 10 2 6 3" xfId="14288"/>
    <cellStyle name="Normal 10 2 6 3 2" xfId="14289"/>
    <cellStyle name="Normal 10 2 6 3 2 2" xfId="14290"/>
    <cellStyle name="Normal 10 2 6 3 2 3" xfId="14291"/>
    <cellStyle name="Normal 10 2 6 3 2 4" xfId="14292"/>
    <cellStyle name="Normal 10 2 6 3 3" xfId="14293"/>
    <cellStyle name="Normal 10 2 6 3 3 2" xfId="14294"/>
    <cellStyle name="Normal 10 2 6 3 3 3" xfId="14295"/>
    <cellStyle name="Normal 10 2 6 3 4" xfId="14296"/>
    <cellStyle name="Normal 10 2 6 3 4 2" xfId="14297"/>
    <cellStyle name="Normal 10 2 6 3 5" xfId="14298"/>
    <cellStyle name="Normal 10 2 6 3 5 2" xfId="14299"/>
    <cellStyle name="Normal 10 2 6 3 6" xfId="14300"/>
    <cellStyle name="Normal 10 2 6 3 7" xfId="14301"/>
    <cellStyle name="Normal 10 2 6 4" xfId="14302"/>
    <cellStyle name="Normal 10 2 6 4 2" xfId="14303"/>
    <cellStyle name="Normal 10 2 6 4 2 2" xfId="14304"/>
    <cellStyle name="Normal 10 2 6 4 2 3" xfId="14305"/>
    <cellStyle name="Normal 10 2 6 4 2 4" xfId="14306"/>
    <cellStyle name="Normal 10 2 6 4 3" xfId="14307"/>
    <cellStyle name="Normal 10 2 6 4 3 2" xfId="14308"/>
    <cellStyle name="Normal 10 2 6 4 3 3" xfId="14309"/>
    <cellStyle name="Normal 10 2 6 4 4" xfId="14310"/>
    <cellStyle name="Normal 10 2 6 4 4 2" xfId="14311"/>
    <cellStyle name="Normal 10 2 6 4 5" xfId="14312"/>
    <cellStyle name="Normal 10 2 6 4 5 2" xfId="14313"/>
    <cellStyle name="Normal 10 2 6 4 6" xfId="14314"/>
    <cellStyle name="Normal 10 2 6 4 7" xfId="14315"/>
    <cellStyle name="Normal 10 2 6 5" xfId="14316"/>
    <cellStyle name="Normal 10 2 6 5 2" xfId="14317"/>
    <cellStyle name="Normal 10 2 6 5 3" xfId="14318"/>
    <cellStyle name="Normal 10 2 6 5 4" xfId="14319"/>
    <cellStyle name="Normal 10 2 6 6" xfId="14320"/>
    <cellStyle name="Normal 10 2 6 6 2" xfId="14321"/>
    <cellStyle name="Normal 10 2 6 6 3" xfId="14322"/>
    <cellStyle name="Normal 10 2 6 7" xfId="14323"/>
    <cellStyle name="Normal 10 2 6 7 2" xfId="14324"/>
    <cellStyle name="Normal 10 2 6 8" xfId="14325"/>
    <cellStyle name="Normal 10 2 6 8 2" xfId="14326"/>
    <cellStyle name="Normal 10 2 6 9" xfId="14327"/>
    <cellStyle name="Normal 10 2 7" xfId="14328"/>
    <cellStyle name="Normal 10 2 7 2" xfId="14329"/>
    <cellStyle name="Normal 10 2 7 2 2" xfId="14330"/>
    <cellStyle name="Normal 10 2 7 2 3" xfId="14331"/>
    <cellStyle name="Normal 10 2 7 2 4" xfId="14332"/>
    <cellStyle name="Normal 10 2 7 3" xfId="14333"/>
    <cellStyle name="Normal 10 2 7 3 2" xfId="14334"/>
    <cellStyle name="Normal 10 2 7 3 3" xfId="14335"/>
    <cellStyle name="Normal 10 2 7 4" xfId="14336"/>
    <cellStyle name="Normal 10 2 7 4 2" xfId="14337"/>
    <cellStyle name="Normal 10 2 7 5" xfId="14338"/>
    <cellStyle name="Normal 10 2 7 5 2" xfId="14339"/>
    <cellStyle name="Normal 10 2 7 6" xfId="14340"/>
    <cellStyle name="Normal 10 2 7 7" xfId="14341"/>
    <cellStyle name="Normal 10 2 8" xfId="14342"/>
    <cellStyle name="Normal 10 2 8 2" xfId="14343"/>
    <cellStyle name="Normal 10 2 8 2 2" xfId="14344"/>
    <cellStyle name="Normal 10 2 8 2 3" xfId="14345"/>
    <cellStyle name="Normal 10 2 8 2 4" xfId="14346"/>
    <cellStyle name="Normal 10 2 8 3" xfId="14347"/>
    <cellStyle name="Normal 10 2 8 3 2" xfId="14348"/>
    <cellStyle name="Normal 10 2 8 3 3" xfId="14349"/>
    <cellStyle name="Normal 10 2 8 4" xfId="14350"/>
    <cellStyle name="Normal 10 2 8 4 2" xfId="14351"/>
    <cellStyle name="Normal 10 2 8 5" xfId="14352"/>
    <cellStyle name="Normal 10 2 8 5 2" xfId="14353"/>
    <cellStyle name="Normal 10 2 8 6" xfId="14354"/>
    <cellStyle name="Normal 10 2 8 7" xfId="14355"/>
    <cellStyle name="Normal 10 2 9" xfId="14356"/>
    <cellStyle name="Normal 10 2 9 2" xfId="14357"/>
    <cellStyle name="Normal 10 2 9 2 2" xfId="14358"/>
    <cellStyle name="Normal 10 2 9 2 3" xfId="14359"/>
    <cellStyle name="Normal 10 2 9 2 4" xfId="14360"/>
    <cellStyle name="Normal 10 2 9 3" xfId="14361"/>
    <cellStyle name="Normal 10 2 9 3 2" xfId="14362"/>
    <cellStyle name="Normal 10 2 9 3 3" xfId="14363"/>
    <cellStyle name="Normal 10 2 9 4" xfId="14364"/>
    <cellStyle name="Normal 10 2 9 4 2" xfId="14365"/>
    <cellStyle name="Normal 10 2 9 5" xfId="14366"/>
    <cellStyle name="Normal 10 2 9 5 2" xfId="14367"/>
    <cellStyle name="Normal 10 2 9 6" xfId="14368"/>
    <cellStyle name="Normal 10 2 9 7" xfId="14369"/>
    <cellStyle name="Normal 10 20" xfId="102"/>
    <cellStyle name="Normal 10 21" xfId="103"/>
    <cellStyle name="Normal 10 22" xfId="104"/>
    <cellStyle name="Normal 10 23" xfId="105"/>
    <cellStyle name="Normal 10 24" xfId="106"/>
    <cellStyle name="Normal 10 25" xfId="107"/>
    <cellStyle name="Normal 10 26" xfId="108"/>
    <cellStyle name="Normal 10 27" xfId="109"/>
    <cellStyle name="Normal 10 28" xfId="110"/>
    <cellStyle name="Normal 10 29" xfId="111"/>
    <cellStyle name="Normal 10 3" xfId="112"/>
    <cellStyle name="Normal 10 3 2" xfId="14370"/>
    <cellStyle name="Normal 10 3 2 2" xfId="14371"/>
    <cellStyle name="Normal 10 3 2 3" xfId="14372"/>
    <cellStyle name="Normal 10 3 3" xfId="14373"/>
    <cellStyle name="Normal 10 3 4" xfId="14374"/>
    <cellStyle name="Normal 10 3 5" xfId="14375"/>
    <cellStyle name="Normal 10 30" xfId="113"/>
    <cellStyle name="Normal 10 31" xfId="114"/>
    <cellStyle name="Normal 10 32" xfId="115"/>
    <cellStyle name="Normal 10 33" xfId="116"/>
    <cellStyle name="Normal 10 34" xfId="117"/>
    <cellStyle name="Normal 10 35" xfId="118"/>
    <cellStyle name="Normal 10 36" xfId="119"/>
    <cellStyle name="Normal 10 37" xfId="120"/>
    <cellStyle name="Normal 10 38" xfId="121"/>
    <cellStyle name="Normal 10 39" xfId="122"/>
    <cellStyle name="Normal 10 4" xfId="123"/>
    <cellStyle name="Normal 10 4 2" xfId="14376"/>
    <cellStyle name="Normal 10 4 2 2" xfId="14377"/>
    <cellStyle name="Normal 10 4 3" xfId="14378"/>
    <cellStyle name="Normal 10 4 3 2" xfId="14379"/>
    <cellStyle name="Normal 10 4 4" xfId="14380"/>
    <cellStyle name="Normal 10 4 5" xfId="14381"/>
    <cellStyle name="Normal 10 40" xfId="124"/>
    <cellStyle name="Normal 10 41" xfId="125"/>
    <cellStyle name="Normal 10 42" xfId="126"/>
    <cellStyle name="Normal 10 43" xfId="127"/>
    <cellStyle name="Normal 10 44" xfId="128"/>
    <cellStyle name="Normal 10 45" xfId="129"/>
    <cellStyle name="Normal 10 46" xfId="130"/>
    <cellStyle name="Normal 10 47" xfId="131"/>
    <cellStyle name="Normal 10 48" xfId="132"/>
    <cellStyle name="Normal 10 49" xfId="133"/>
    <cellStyle name="Normal 10 5" xfId="134"/>
    <cellStyle name="Normal 10 5 2" xfId="14382"/>
    <cellStyle name="Normal 10 5 2 2" xfId="14383"/>
    <cellStyle name="Normal 10 5 3" xfId="14384"/>
    <cellStyle name="Normal 10 5 4" xfId="14385"/>
    <cellStyle name="Normal 10 5 4 2" xfId="14386"/>
    <cellStyle name="Normal 10 5 5" xfId="14387"/>
    <cellStyle name="Normal 10 50" xfId="135"/>
    <cellStyle name="Normal 10 51" xfId="136"/>
    <cellStyle name="Normal 10 52" xfId="137"/>
    <cellStyle name="Normal 10 53" xfId="138"/>
    <cellStyle name="Normal 10 54" xfId="139"/>
    <cellStyle name="Normal 10 55" xfId="140"/>
    <cellStyle name="Normal 10 56" xfId="141"/>
    <cellStyle name="Normal 10 57" xfId="142"/>
    <cellStyle name="Normal 10 58" xfId="143"/>
    <cellStyle name="Normal 10 59" xfId="144"/>
    <cellStyle name="Normal 10 6" xfId="145"/>
    <cellStyle name="Normal 10 60" xfId="146"/>
    <cellStyle name="Normal 10 61" xfId="147"/>
    <cellStyle name="Normal 10 62" xfId="148"/>
    <cellStyle name="Normal 10 63" xfId="149"/>
    <cellStyle name="Normal 10 64" xfId="150"/>
    <cellStyle name="Normal 10 65" xfId="151"/>
    <cellStyle name="Normal 10 66" xfId="152"/>
    <cellStyle name="Normal 10 67" xfId="153"/>
    <cellStyle name="Normal 10 68" xfId="154"/>
    <cellStyle name="Normal 10 69" xfId="155"/>
    <cellStyle name="Normal 10 7" xfId="156"/>
    <cellStyle name="Normal 10 70" xfId="157"/>
    <cellStyle name="Normal 10 71" xfId="158"/>
    <cellStyle name="Normal 10 72" xfId="159"/>
    <cellStyle name="Normal 10 73" xfId="160"/>
    <cellStyle name="Normal 10 74" xfId="161"/>
    <cellStyle name="Normal 10 75" xfId="162"/>
    <cellStyle name="Normal 10 76" xfId="163"/>
    <cellStyle name="Normal 10 77" xfId="164"/>
    <cellStyle name="Normal 10 78" xfId="165"/>
    <cellStyle name="Normal 10 79" xfId="166"/>
    <cellStyle name="Normal 10 8" xfId="167"/>
    <cellStyle name="Normal 10 80" xfId="168"/>
    <cellStyle name="Normal 10 81" xfId="169"/>
    <cellStyle name="Normal 10 82" xfId="170"/>
    <cellStyle name="Normal 10 83" xfId="171"/>
    <cellStyle name="Normal 10 84" xfId="172"/>
    <cellStyle name="Normal 10 85" xfId="173"/>
    <cellStyle name="Normal 10 86" xfId="174"/>
    <cellStyle name="Normal 10 87" xfId="289"/>
    <cellStyle name="Normal 10 88" xfId="296"/>
    <cellStyle name="Normal 10 89" xfId="287"/>
    <cellStyle name="Normal 10 9" xfId="175"/>
    <cellStyle name="Normal 10 90" xfId="297"/>
    <cellStyle name="Normal 10 91" xfId="285"/>
    <cellStyle name="Normal 10 92" xfId="298"/>
    <cellStyle name="Normal 10 93" xfId="290"/>
    <cellStyle name="Normal 10 94" xfId="302"/>
    <cellStyle name="Normal 10 95" xfId="288"/>
    <cellStyle name="Normal 10 96" xfId="299"/>
    <cellStyle name="Normal 10 97" xfId="284"/>
    <cellStyle name="Normal 10 98" xfId="292"/>
    <cellStyle name="Normal 10 99" xfId="278"/>
    <cellStyle name="Normal 100" xfId="14388"/>
    <cellStyle name="Normal 100 10" xfId="14389"/>
    <cellStyle name="Normal 100 2" xfId="14390"/>
    <cellStyle name="Normal 100 3" xfId="14391"/>
    <cellStyle name="Normal 100 3 2" xfId="14392"/>
    <cellStyle name="Normal 100 3 2 2" xfId="14393"/>
    <cellStyle name="Normal 100 3 2 2 2" xfId="14394"/>
    <cellStyle name="Normal 100 3 2 2 3" xfId="14395"/>
    <cellStyle name="Normal 100 3 2 2 4" xfId="14396"/>
    <cellStyle name="Normal 100 3 2 3" xfId="14397"/>
    <cellStyle name="Normal 100 3 2 3 2" xfId="14398"/>
    <cellStyle name="Normal 100 3 2 3 3" xfId="14399"/>
    <cellStyle name="Normal 100 3 2 4" xfId="14400"/>
    <cellStyle name="Normal 100 3 2 4 2" xfId="14401"/>
    <cellStyle name="Normal 100 3 2 5" xfId="14402"/>
    <cellStyle name="Normal 100 3 2 5 2" xfId="14403"/>
    <cellStyle name="Normal 100 3 2 6" xfId="14404"/>
    <cellStyle name="Normal 100 3 2 7" xfId="14405"/>
    <cellStyle name="Normal 100 3 3" xfId="14406"/>
    <cellStyle name="Normal 100 3 3 2" xfId="14407"/>
    <cellStyle name="Normal 100 3 3 3" xfId="14408"/>
    <cellStyle name="Normal 100 3 3 4" xfId="14409"/>
    <cellStyle name="Normal 100 3 4" xfId="14410"/>
    <cellStyle name="Normal 100 3 4 2" xfId="14411"/>
    <cellStyle name="Normal 100 3 4 3" xfId="14412"/>
    <cellStyle name="Normal 100 3 5" xfId="14413"/>
    <cellStyle name="Normal 100 3 5 2" xfId="14414"/>
    <cellStyle name="Normal 100 3 6" xfId="14415"/>
    <cellStyle name="Normal 100 3 6 2" xfId="14416"/>
    <cellStyle name="Normal 100 3 7" xfId="14417"/>
    <cellStyle name="Normal 100 3 8" xfId="14418"/>
    <cellStyle name="Normal 100 4" xfId="14419"/>
    <cellStyle name="Normal 100 4 2" xfId="14420"/>
    <cellStyle name="Normal 100 4 2 2" xfId="14421"/>
    <cellStyle name="Normal 100 4 2 3" xfId="14422"/>
    <cellStyle name="Normal 100 4 2 4" xfId="14423"/>
    <cellStyle name="Normal 100 4 3" xfId="14424"/>
    <cellStyle name="Normal 100 4 3 2" xfId="14425"/>
    <cellStyle name="Normal 100 4 3 3" xfId="14426"/>
    <cellStyle name="Normal 100 4 4" xfId="14427"/>
    <cellStyle name="Normal 100 4 4 2" xfId="14428"/>
    <cellStyle name="Normal 100 4 5" xfId="14429"/>
    <cellStyle name="Normal 100 4 5 2" xfId="14430"/>
    <cellStyle name="Normal 100 4 6" xfId="14431"/>
    <cellStyle name="Normal 100 4 7" xfId="14432"/>
    <cellStyle name="Normal 100 5" xfId="14433"/>
    <cellStyle name="Normal 100 5 2" xfId="14434"/>
    <cellStyle name="Normal 100 5 2 2" xfId="14435"/>
    <cellStyle name="Normal 100 5 2 3" xfId="14436"/>
    <cellStyle name="Normal 100 5 2 4" xfId="14437"/>
    <cellStyle name="Normal 100 5 3" xfId="14438"/>
    <cellStyle name="Normal 100 5 3 2" xfId="14439"/>
    <cellStyle name="Normal 100 5 3 3" xfId="14440"/>
    <cellStyle name="Normal 100 5 4" xfId="14441"/>
    <cellStyle name="Normal 100 5 4 2" xfId="14442"/>
    <cellStyle name="Normal 100 5 5" xfId="14443"/>
    <cellStyle name="Normal 100 5 5 2" xfId="14444"/>
    <cellStyle name="Normal 100 5 6" xfId="14445"/>
    <cellStyle name="Normal 100 5 7" xfId="14446"/>
    <cellStyle name="Normal 100 6" xfId="14447"/>
    <cellStyle name="Normal 100 6 2" xfId="14448"/>
    <cellStyle name="Normal 100 6 3" xfId="14449"/>
    <cellStyle name="Normal 100 6 4" xfId="14450"/>
    <cellStyle name="Normal 100 7" xfId="14451"/>
    <cellStyle name="Normal 100 7 2" xfId="14452"/>
    <cellStyle name="Normal 100 7 3" xfId="14453"/>
    <cellStyle name="Normal 100 8" xfId="14454"/>
    <cellStyle name="Normal 100 8 2" xfId="14455"/>
    <cellStyle name="Normal 100 9" xfId="14456"/>
    <cellStyle name="Normal 100 9 2" xfId="14457"/>
    <cellStyle name="Normal 101" xfId="14458"/>
    <cellStyle name="Normal 101 10" xfId="14459"/>
    <cellStyle name="Normal 101 2" xfId="14460"/>
    <cellStyle name="Normal 101 3" xfId="14461"/>
    <cellStyle name="Normal 101 3 2" xfId="14462"/>
    <cellStyle name="Normal 101 3 2 2" xfId="14463"/>
    <cellStyle name="Normal 101 3 2 2 2" xfId="14464"/>
    <cellStyle name="Normal 101 3 2 2 3" xfId="14465"/>
    <cellStyle name="Normal 101 3 2 2 4" xfId="14466"/>
    <cellStyle name="Normal 101 3 2 3" xfId="14467"/>
    <cellStyle name="Normal 101 3 2 3 2" xfId="14468"/>
    <cellStyle name="Normal 101 3 2 3 3" xfId="14469"/>
    <cellStyle name="Normal 101 3 2 4" xfId="14470"/>
    <cellStyle name="Normal 101 3 2 4 2" xfId="14471"/>
    <cellStyle name="Normal 101 3 2 5" xfId="14472"/>
    <cellStyle name="Normal 101 3 2 5 2" xfId="14473"/>
    <cellStyle name="Normal 101 3 2 6" xfId="14474"/>
    <cellStyle name="Normal 101 3 2 7" xfId="14475"/>
    <cellStyle name="Normal 101 3 3" xfId="14476"/>
    <cellStyle name="Normal 101 3 3 2" xfId="14477"/>
    <cellStyle name="Normal 101 3 3 3" xfId="14478"/>
    <cellStyle name="Normal 101 3 3 4" xfId="14479"/>
    <cellStyle name="Normal 101 3 4" xfId="14480"/>
    <cellStyle name="Normal 101 3 4 2" xfId="14481"/>
    <cellStyle name="Normal 101 3 4 3" xfId="14482"/>
    <cellStyle name="Normal 101 3 5" xfId="14483"/>
    <cellStyle name="Normal 101 3 5 2" xfId="14484"/>
    <cellStyle name="Normal 101 3 6" xfId="14485"/>
    <cellStyle name="Normal 101 3 6 2" xfId="14486"/>
    <cellStyle name="Normal 101 3 7" xfId="14487"/>
    <cellStyle name="Normal 101 3 8" xfId="14488"/>
    <cellStyle name="Normal 101 4" xfId="14489"/>
    <cellStyle name="Normal 101 4 2" xfId="14490"/>
    <cellStyle name="Normal 101 4 2 2" xfId="14491"/>
    <cellStyle name="Normal 101 4 2 3" xfId="14492"/>
    <cellStyle name="Normal 101 4 2 4" xfId="14493"/>
    <cellStyle name="Normal 101 4 3" xfId="14494"/>
    <cellStyle name="Normal 101 4 3 2" xfId="14495"/>
    <cellStyle name="Normal 101 4 3 3" xfId="14496"/>
    <cellStyle name="Normal 101 4 4" xfId="14497"/>
    <cellStyle name="Normal 101 4 4 2" xfId="14498"/>
    <cellStyle name="Normal 101 4 5" xfId="14499"/>
    <cellStyle name="Normal 101 4 5 2" xfId="14500"/>
    <cellStyle name="Normal 101 4 6" xfId="14501"/>
    <cellStyle name="Normal 101 4 7" xfId="14502"/>
    <cellStyle name="Normal 101 5" xfId="14503"/>
    <cellStyle name="Normal 101 5 2" xfId="14504"/>
    <cellStyle name="Normal 101 5 2 2" xfId="14505"/>
    <cellStyle name="Normal 101 5 2 3" xfId="14506"/>
    <cellStyle name="Normal 101 5 2 4" xfId="14507"/>
    <cellStyle name="Normal 101 5 3" xfId="14508"/>
    <cellStyle name="Normal 101 5 3 2" xfId="14509"/>
    <cellStyle name="Normal 101 5 3 3" xfId="14510"/>
    <cellStyle name="Normal 101 5 4" xfId="14511"/>
    <cellStyle name="Normal 101 5 4 2" xfId="14512"/>
    <cellStyle name="Normal 101 5 5" xfId="14513"/>
    <cellStyle name="Normal 101 5 5 2" xfId="14514"/>
    <cellStyle name="Normal 101 5 6" xfId="14515"/>
    <cellStyle name="Normal 101 5 7" xfId="14516"/>
    <cellStyle name="Normal 101 6" xfId="14517"/>
    <cellStyle name="Normal 101 6 2" xfId="14518"/>
    <cellStyle name="Normal 101 6 3" xfId="14519"/>
    <cellStyle name="Normal 101 6 4" xfId="14520"/>
    <cellStyle name="Normal 101 7" xfId="14521"/>
    <cellStyle name="Normal 101 7 2" xfId="14522"/>
    <cellStyle name="Normal 101 7 3" xfId="14523"/>
    <cellStyle name="Normal 101 8" xfId="14524"/>
    <cellStyle name="Normal 101 8 2" xfId="14525"/>
    <cellStyle name="Normal 101 9" xfId="14526"/>
    <cellStyle name="Normal 101 9 2" xfId="14527"/>
    <cellStyle name="Normal 102" xfId="14528"/>
    <cellStyle name="Normal 102 10" xfId="14529"/>
    <cellStyle name="Normal 102 11" xfId="14530"/>
    <cellStyle name="Normal 102 2" xfId="14531"/>
    <cellStyle name="Normal 102 3" xfId="14532"/>
    <cellStyle name="Normal 102 3 2" xfId="14533"/>
    <cellStyle name="Normal 102 3 2 2" xfId="14534"/>
    <cellStyle name="Normal 102 3 2 2 2" xfId="14535"/>
    <cellStyle name="Normal 102 3 2 2 3" xfId="14536"/>
    <cellStyle name="Normal 102 3 2 2 4" xfId="14537"/>
    <cellStyle name="Normal 102 3 2 3" xfId="14538"/>
    <cellStyle name="Normal 102 3 2 3 2" xfId="14539"/>
    <cellStyle name="Normal 102 3 2 3 3" xfId="14540"/>
    <cellStyle name="Normal 102 3 2 4" xfId="14541"/>
    <cellStyle name="Normal 102 3 2 4 2" xfId="14542"/>
    <cellStyle name="Normal 102 3 2 5" xfId="14543"/>
    <cellStyle name="Normal 102 3 2 5 2" xfId="14544"/>
    <cellStyle name="Normal 102 3 2 6" xfId="14545"/>
    <cellStyle name="Normal 102 3 2 7" xfId="14546"/>
    <cellStyle name="Normal 102 3 3" xfId="14547"/>
    <cellStyle name="Normal 102 3 3 2" xfId="14548"/>
    <cellStyle name="Normal 102 3 3 3" xfId="14549"/>
    <cellStyle name="Normal 102 3 3 4" xfId="14550"/>
    <cellStyle name="Normal 102 3 4" xfId="14551"/>
    <cellStyle name="Normal 102 3 4 2" xfId="14552"/>
    <cellStyle name="Normal 102 3 4 3" xfId="14553"/>
    <cellStyle name="Normal 102 3 5" xfId="14554"/>
    <cellStyle name="Normal 102 3 5 2" xfId="14555"/>
    <cellStyle name="Normal 102 3 6" xfId="14556"/>
    <cellStyle name="Normal 102 3 6 2" xfId="14557"/>
    <cellStyle name="Normal 102 3 7" xfId="14558"/>
    <cellStyle name="Normal 102 3 8" xfId="14559"/>
    <cellStyle name="Normal 102 4" xfId="14560"/>
    <cellStyle name="Normal 102 4 2" xfId="14561"/>
    <cellStyle name="Normal 102 4 2 2" xfId="14562"/>
    <cellStyle name="Normal 102 4 2 3" xfId="14563"/>
    <cellStyle name="Normal 102 4 2 4" xfId="14564"/>
    <cellStyle name="Normal 102 4 3" xfId="14565"/>
    <cellStyle name="Normal 102 4 3 2" xfId="14566"/>
    <cellStyle name="Normal 102 4 3 3" xfId="14567"/>
    <cellStyle name="Normal 102 4 4" xfId="14568"/>
    <cellStyle name="Normal 102 4 4 2" xfId="14569"/>
    <cellStyle name="Normal 102 4 5" xfId="14570"/>
    <cellStyle name="Normal 102 4 5 2" xfId="14571"/>
    <cellStyle name="Normal 102 4 6" xfId="14572"/>
    <cellStyle name="Normal 102 4 7" xfId="14573"/>
    <cellStyle name="Normal 102 5" xfId="14574"/>
    <cellStyle name="Normal 102 5 2" xfId="14575"/>
    <cellStyle name="Normal 102 5 2 2" xfId="14576"/>
    <cellStyle name="Normal 102 5 2 3" xfId="14577"/>
    <cellStyle name="Normal 102 5 2 4" xfId="14578"/>
    <cellStyle name="Normal 102 5 3" xfId="14579"/>
    <cellStyle name="Normal 102 5 3 2" xfId="14580"/>
    <cellStyle name="Normal 102 5 3 3" xfId="14581"/>
    <cellStyle name="Normal 102 5 4" xfId="14582"/>
    <cellStyle name="Normal 102 5 4 2" xfId="14583"/>
    <cellStyle name="Normal 102 5 5" xfId="14584"/>
    <cellStyle name="Normal 102 5 5 2" xfId="14585"/>
    <cellStyle name="Normal 102 5 6" xfId="14586"/>
    <cellStyle name="Normal 102 5 7" xfId="14587"/>
    <cellStyle name="Normal 102 6" xfId="14588"/>
    <cellStyle name="Normal 102 6 2" xfId="14589"/>
    <cellStyle name="Normal 102 6 3" xfId="14590"/>
    <cellStyle name="Normal 102 6 4" xfId="14591"/>
    <cellStyle name="Normal 102 7" xfId="14592"/>
    <cellStyle name="Normal 102 7 2" xfId="14593"/>
    <cellStyle name="Normal 102 7 3" xfId="14594"/>
    <cellStyle name="Normal 102 8" xfId="14595"/>
    <cellStyle name="Normal 102 8 2" xfId="14596"/>
    <cellStyle name="Normal 102 9" xfId="14597"/>
    <cellStyle name="Normal 102 9 2" xfId="14598"/>
    <cellStyle name="Normal 103" xfId="14599"/>
    <cellStyle name="Normal 103 10" xfId="14600"/>
    <cellStyle name="Normal 103 2" xfId="14601"/>
    <cellStyle name="Normal 103 3" xfId="14602"/>
    <cellStyle name="Normal 103 3 2" xfId="14603"/>
    <cellStyle name="Normal 103 3 2 2" xfId="14604"/>
    <cellStyle name="Normal 103 3 2 2 2" xfId="14605"/>
    <cellStyle name="Normal 103 3 2 2 3" xfId="14606"/>
    <cellStyle name="Normal 103 3 2 2 4" xfId="14607"/>
    <cellStyle name="Normal 103 3 2 3" xfId="14608"/>
    <cellStyle name="Normal 103 3 2 3 2" xfId="14609"/>
    <cellStyle name="Normal 103 3 2 3 3" xfId="14610"/>
    <cellStyle name="Normal 103 3 2 4" xfId="14611"/>
    <cellStyle name="Normal 103 3 2 4 2" xfId="14612"/>
    <cellStyle name="Normal 103 3 2 5" xfId="14613"/>
    <cellStyle name="Normal 103 3 2 5 2" xfId="14614"/>
    <cellStyle name="Normal 103 3 2 6" xfId="14615"/>
    <cellStyle name="Normal 103 3 2 7" xfId="14616"/>
    <cellStyle name="Normal 103 3 3" xfId="14617"/>
    <cellStyle name="Normal 103 3 3 2" xfId="14618"/>
    <cellStyle name="Normal 103 3 3 3" xfId="14619"/>
    <cellStyle name="Normal 103 3 3 4" xfId="14620"/>
    <cellStyle name="Normal 103 3 4" xfId="14621"/>
    <cellStyle name="Normal 103 3 4 2" xfId="14622"/>
    <cellStyle name="Normal 103 3 4 3" xfId="14623"/>
    <cellStyle name="Normal 103 3 5" xfId="14624"/>
    <cellStyle name="Normal 103 3 5 2" xfId="14625"/>
    <cellStyle name="Normal 103 3 6" xfId="14626"/>
    <cellStyle name="Normal 103 3 6 2" xfId="14627"/>
    <cellStyle name="Normal 103 3 7" xfId="14628"/>
    <cellStyle name="Normal 103 3 8" xfId="14629"/>
    <cellStyle name="Normal 103 4" xfId="14630"/>
    <cellStyle name="Normal 103 4 2" xfId="14631"/>
    <cellStyle name="Normal 103 4 2 2" xfId="14632"/>
    <cellStyle name="Normal 103 4 2 3" xfId="14633"/>
    <cellStyle name="Normal 103 4 2 4" xfId="14634"/>
    <cellStyle name="Normal 103 4 3" xfId="14635"/>
    <cellStyle name="Normal 103 4 3 2" xfId="14636"/>
    <cellStyle name="Normal 103 4 3 3" xfId="14637"/>
    <cellStyle name="Normal 103 4 4" xfId="14638"/>
    <cellStyle name="Normal 103 4 4 2" xfId="14639"/>
    <cellStyle name="Normal 103 4 5" xfId="14640"/>
    <cellStyle name="Normal 103 4 5 2" xfId="14641"/>
    <cellStyle name="Normal 103 4 6" xfId="14642"/>
    <cellStyle name="Normal 103 4 7" xfId="14643"/>
    <cellStyle name="Normal 103 5" xfId="14644"/>
    <cellStyle name="Normal 103 5 2" xfId="14645"/>
    <cellStyle name="Normal 103 5 2 2" xfId="14646"/>
    <cellStyle name="Normal 103 5 2 3" xfId="14647"/>
    <cellStyle name="Normal 103 5 2 4" xfId="14648"/>
    <cellStyle name="Normal 103 5 3" xfId="14649"/>
    <cellStyle name="Normal 103 5 3 2" xfId="14650"/>
    <cellStyle name="Normal 103 5 3 3" xfId="14651"/>
    <cellStyle name="Normal 103 5 4" xfId="14652"/>
    <cellStyle name="Normal 103 5 4 2" xfId="14653"/>
    <cellStyle name="Normal 103 5 5" xfId="14654"/>
    <cellStyle name="Normal 103 5 5 2" xfId="14655"/>
    <cellStyle name="Normal 103 5 6" xfId="14656"/>
    <cellStyle name="Normal 103 5 7" xfId="14657"/>
    <cellStyle name="Normal 103 6" xfId="14658"/>
    <cellStyle name="Normal 103 6 2" xfId="14659"/>
    <cellStyle name="Normal 103 6 3" xfId="14660"/>
    <cellStyle name="Normal 103 6 4" xfId="14661"/>
    <cellStyle name="Normal 103 7" xfId="14662"/>
    <cellStyle name="Normal 103 7 2" xfId="14663"/>
    <cellStyle name="Normal 103 7 3" xfId="14664"/>
    <cellStyle name="Normal 103 8" xfId="14665"/>
    <cellStyle name="Normal 103 8 2" xfId="14666"/>
    <cellStyle name="Normal 103 9" xfId="14667"/>
    <cellStyle name="Normal 103 9 2" xfId="14668"/>
    <cellStyle name="Normal 104" xfId="14669"/>
    <cellStyle name="Normal 104 10" xfId="14670"/>
    <cellStyle name="Normal 104 2" xfId="14671"/>
    <cellStyle name="Normal 104 3" xfId="14672"/>
    <cellStyle name="Normal 104 3 2" xfId="14673"/>
    <cellStyle name="Normal 104 3 2 2" xfId="14674"/>
    <cellStyle name="Normal 104 3 2 2 2" xfId="14675"/>
    <cellStyle name="Normal 104 3 2 2 3" xfId="14676"/>
    <cellStyle name="Normal 104 3 2 2 4" xfId="14677"/>
    <cellStyle name="Normal 104 3 2 3" xfId="14678"/>
    <cellStyle name="Normal 104 3 2 3 2" xfId="14679"/>
    <cellStyle name="Normal 104 3 2 3 3" xfId="14680"/>
    <cellStyle name="Normal 104 3 2 4" xfId="14681"/>
    <cellStyle name="Normal 104 3 2 4 2" xfId="14682"/>
    <cellStyle name="Normal 104 3 2 5" xfId="14683"/>
    <cellStyle name="Normal 104 3 2 5 2" xfId="14684"/>
    <cellStyle name="Normal 104 3 2 6" xfId="14685"/>
    <cellStyle name="Normal 104 3 2 7" xfId="14686"/>
    <cellStyle name="Normal 104 3 3" xfId="14687"/>
    <cellStyle name="Normal 104 3 3 2" xfId="14688"/>
    <cellStyle name="Normal 104 3 3 3" xfId="14689"/>
    <cellStyle name="Normal 104 3 3 4" xfId="14690"/>
    <cellStyle name="Normal 104 3 4" xfId="14691"/>
    <cellStyle name="Normal 104 3 4 2" xfId="14692"/>
    <cellStyle name="Normal 104 3 4 3" xfId="14693"/>
    <cellStyle name="Normal 104 3 5" xfId="14694"/>
    <cellStyle name="Normal 104 3 5 2" xfId="14695"/>
    <cellStyle name="Normal 104 3 6" xfId="14696"/>
    <cellStyle name="Normal 104 3 6 2" xfId="14697"/>
    <cellStyle name="Normal 104 3 7" xfId="14698"/>
    <cellStyle name="Normal 104 3 8" xfId="14699"/>
    <cellStyle name="Normal 104 4" xfId="14700"/>
    <cellStyle name="Normal 104 4 2" xfId="14701"/>
    <cellStyle name="Normal 104 4 2 2" xfId="14702"/>
    <cellStyle name="Normal 104 4 2 3" xfId="14703"/>
    <cellStyle name="Normal 104 4 2 4" xfId="14704"/>
    <cellStyle name="Normal 104 4 3" xfId="14705"/>
    <cellStyle name="Normal 104 4 3 2" xfId="14706"/>
    <cellStyle name="Normal 104 4 3 3" xfId="14707"/>
    <cellStyle name="Normal 104 4 4" xfId="14708"/>
    <cellStyle name="Normal 104 4 4 2" xfId="14709"/>
    <cellStyle name="Normal 104 4 5" xfId="14710"/>
    <cellStyle name="Normal 104 4 5 2" xfId="14711"/>
    <cellStyle name="Normal 104 4 6" xfId="14712"/>
    <cellStyle name="Normal 104 4 7" xfId="14713"/>
    <cellStyle name="Normal 104 5" xfId="14714"/>
    <cellStyle name="Normal 104 5 2" xfId="14715"/>
    <cellStyle name="Normal 104 5 2 2" xfId="14716"/>
    <cellStyle name="Normal 104 5 2 3" xfId="14717"/>
    <cellStyle name="Normal 104 5 2 4" xfId="14718"/>
    <cellStyle name="Normal 104 5 3" xfId="14719"/>
    <cellStyle name="Normal 104 5 3 2" xfId="14720"/>
    <cellStyle name="Normal 104 5 3 3" xfId="14721"/>
    <cellStyle name="Normal 104 5 4" xfId="14722"/>
    <cellStyle name="Normal 104 5 4 2" xfId="14723"/>
    <cellStyle name="Normal 104 5 5" xfId="14724"/>
    <cellStyle name="Normal 104 5 5 2" xfId="14725"/>
    <cellStyle name="Normal 104 5 6" xfId="14726"/>
    <cellStyle name="Normal 104 5 7" xfId="14727"/>
    <cellStyle name="Normal 104 6" xfId="14728"/>
    <cellStyle name="Normal 104 6 2" xfId="14729"/>
    <cellStyle name="Normal 104 6 3" xfId="14730"/>
    <cellStyle name="Normal 104 6 4" xfId="14731"/>
    <cellStyle name="Normal 104 7" xfId="14732"/>
    <cellStyle name="Normal 104 7 2" xfId="14733"/>
    <cellStyle name="Normal 104 7 3" xfId="14734"/>
    <cellStyle name="Normal 104 8" xfId="14735"/>
    <cellStyle name="Normal 104 8 2" xfId="14736"/>
    <cellStyle name="Normal 104 9" xfId="14737"/>
    <cellStyle name="Normal 104 9 2" xfId="14738"/>
    <cellStyle name="Normal 105" xfId="14739"/>
    <cellStyle name="Normal 105 10" xfId="14740"/>
    <cellStyle name="Normal 105 11" xfId="14741"/>
    <cellStyle name="Normal 105 2" xfId="14742"/>
    <cellStyle name="Normal 105 3" xfId="14743"/>
    <cellStyle name="Normal 105 3 2" xfId="14744"/>
    <cellStyle name="Normal 105 3 2 2" xfId="14745"/>
    <cellStyle name="Normal 105 3 2 2 2" xfId="14746"/>
    <cellStyle name="Normal 105 3 2 2 3" xfId="14747"/>
    <cellStyle name="Normal 105 3 2 2 4" xfId="14748"/>
    <cellStyle name="Normal 105 3 2 3" xfId="14749"/>
    <cellStyle name="Normal 105 3 2 3 2" xfId="14750"/>
    <cellStyle name="Normal 105 3 2 3 3" xfId="14751"/>
    <cellStyle name="Normal 105 3 2 4" xfId="14752"/>
    <cellStyle name="Normal 105 3 2 4 2" xfId="14753"/>
    <cellStyle name="Normal 105 3 2 5" xfId="14754"/>
    <cellStyle name="Normal 105 3 2 5 2" xfId="14755"/>
    <cellStyle name="Normal 105 3 2 6" xfId="14756"/>
    <cellStyle name="Normal 105 3 2 7" xfId="14757"/>
    <cellStyle name="Normal 105 3 3" xfId="14758"/>
    <cellStyle name="Normal 105 3 3 2" xfId="14759"/>
    <cellStyle name="Normal 105 3 3 3" xfId="14760"/>
    <cellStyle name="Normal 105 3 3 4" xfId="14761"/>
    <cellStyle name="Normal 105 3 4" xfId="14762"/>
    <cellStyle name="Normal 105 3 4 2" xfId="14763"/>
    <cellStyle name="Normal 105 3 4 3" xfId="14764"/>
    <cellStyle name="Normal 105 3 5" xfId="14765"/>
    <cellStyle name="Normal 105 3 5 2" xfId="14766"/>
    <cellStyle name="Normal 105 3 6" xfId="14767"/>
    <cellStyle name="Normal 105 3 6 2" xfId="14768"/>
    <cellStyle name="Normal 105 3 7" xfId="14769"/>
    <cellStyle name="Normal 105 3 8" xfId="14770"/>
    <cellStyle name="Normal 105 4" xfId="14771"/>
    <cellStyle name="Normal 105 4 2" xfId="14772"/>
    <cellStyle name="Normal 105 4 2 2" xfId="14773"/>
    <cellStyle name="Normal 105 4 2 3" xfId="14774"/>
    <cellStyle name="Normal 105 4 2 4" xfId="14775"/>
    <cellStyle name="Normal 105 4 3" xfId="14776"/>
    <cellStyle name="Normal 105 4 3 2" xfId="14777"/>
    <cellStyle name="Normal 105 4 3 3" xfId="14778"/>
    <cellStyle name="Normal 105 4 4" xfId="14779"/>
    <cellStyle name="Normal 105 4 4 2" xfId="14780"/>
    <cellStyle name="Normal 105 4 5" xfId="14781"/>
    <cellStyle name="Normal 105 4 5 2" xfId="14782"/>
    <cellStyle name="Normal 105 4 6" xfId="14783"/>
    <cellStyle name="Normal 105 4 7" xfId="14784"/>
    <cellStyle name="Normal 105 5" xfId="14785"/>
    <cellStyle name="Normal 105 5 2" xfId="14786"/>
    <cellStyle name="Normal 105 5 2 2" xfId="14787"/>
    <cellStyle name="Normal 105 5 2 3" xfId="14788"/>
    <cellStyle name="Normal 105 5 2 4" xfId="14789"/>
    <cellStyle name="Normal 105 5 3" xfId="14790"/>
    <cellStyle name="Normal 105 5 3 2" xfId="14791"/>
    <cellStyle name="Normal 105 5 3 3" xfId="14792"/>
    <cellStyle name="Normal 105 5 4" xfId="14793"/>
    <cellStyle name="Normal 105 5 4 2" xfId="14794"/>
    <cellStyle name="Normal 105 5 5" xfId="14795"/>
    <cellStyle name="Normal 105 5 5 2" xfId="14796"/>
    <cellStyle name="Normal 105 5 6" xfId="14797"/>
    <cellStyle name="Normal 105 5 7" xfId="14798"/>
    <cellStyle name="Normal 105 6" xfId="14799"/>
    <cellStyle name="Normal 105 6 2" xfId="14800"/>
    <cellStyle name="Normal 105 6 3" xfId="14801"/>
    <cellStyle name="Normal 105 6 4" xfId="14802"/>
    <cellStyle name="Normal 105 7" xfId="14803"/>
    <cellStyle name="Normal 105 7 2" xfId="14804"/>
    <cellStyle name="Normal 105 7 3" xfId="14805"/>
    <cellStyle name="Normal 105 8" xfId="14806"/>
    <cellStyle name="Normal 105 8 2" xfId="14807"/>
    <cellStyle name="Normal 105 9" xfId="14808"/>
    <cellStyle name="Normal 105 9 2" xfId="14809"/>
    <cellStyle name="Normal 106" xfId="14810"/>
    <cellStyle name="Normal 106 10" xfId="14811"/>
    <cellStyle name="Normal 106 11" xfId="14812"/>
    <cellStyle name="Normal 106 2" xfId="14813"/>
    <cellStyle name="Normal 106 2 2" xfId="14814"/>
    <cellStyle name="Normal 106 2 2 2" xfId="14815"/>
    <cellStyle name="Normal 106 2 2 2 2" xfId="14816"/>
    <cellStyle name="Normal 106 2 2 2 3" xfId="14817"/>
    <cellStyle name="Normal 106 2 2 2 4" xfId="14818"/>
    <cellStyle name="Normal 106 2 2 3" xfId="14819"/>
    <cellStyle name="Normal 106 2 2 3 2" xfId="14820"/>
    <cellStyle name="Normal 106 2 2 3 3" xfId="14821"/>
    <cellStyle name="Normal 106 2 2 4" xfId="14822"/>
    <cellStyle name="Normal 106 2 2 4 2" xfId="14823"/>
    <cellStyle name="Normal 106 2 2 5" xfId="14824"/>
    <cellStyle name="Normal 106 2 2 5 2" xfId="14825"/>
    <cellStyle name="Normal 106 2 2 6" xfId="14826"/>
    <cellStyle name="Normal 106 2 2 7" xfId="14827"/>
    <cellStyle name="Normal 106 2 3" xfId="14828"/>
    <cellStyle name="Normal 106 2 3 2" xfId="14829"/>
    <cellStyle name="Normal 106 2 3 2 2" xfId="14830"/>
    <cellStyle name="Normal 106 2 3 2 3" xfId="14831"/>
    <cellStyle name="Normal 106 2 3 2 4" xfId="14832"/>
    <cellStyle name="Normal 106 2 3 3" xfId="14833"/>
    <cellStyle name="Normal 106 2 3 3 2" xfId="14834"/>
    <cellStyle name="Normal 106 2 3 3 3" xfId="14835"/>
    <cellStyle name="Normal 106 2 3 4" xfId="14836"/>
    <cellStyle name="Normal 106 2 3 4 2" xfId="14837"/>
    <cellStyle name="Normal 106 2 3 5" xfId="14838"/>
    <cellStyle name="Normal 106 2 3 5 2" xfId="14839"/>
    <cellStyle name="Normal 106 2 3 6" xfId="14840"/>
    <cellStyle name="Normal 106 2 3 7" xfId="14841"/>
    <cellStyle name="Normal 106 2 4" xfId="14842"/>
    <cellStyle name="Normal 106 2 4 2" xfId="14843"/>
    <cellStyle name="Normal 106 2 4 3" xfId="14844"/>
    <cellStyle name="Normal 106 2 4 4" xfId="14845"/>
    <cellStyle name="Normal 106 2 5" xfId="14846"/>
    <cellStyle name="Normal 106 2 5 2" xfId="14847"/>
    <cellStyle name="Normal 106 2 5 3" xfId="14848"/>
    <cellStyle name="Normal 106 2 6" xfId="14849"/>
    <cellStyle name="Normal 106 2 6 2" xfId="14850"/>
    <cellStyle name="Normal 106 2 7" xfId="14851"/>
    <cellStyle name="Normal 106 2 7 2" xfId="14852"/>
    <cellStyle name="Normal 106 2 8" xfId="14853"/>
    <cellStyle name="Normal 106 2 9" xfId="14854"/>
    <cellStyle name="Normal 106 3" xfId="14855"/>
    <cellStyle name="Normal 106 3 2" xfId="14856"/>
    <cellStyle name="Normal 106 3 2 2" xfId="14857"/>
    <cellStyle name="Normal 106 3 2 2 2" xfId="14858"/>
    <cellStyle name="Normal 106 3 2 2 3" xfId="14859"/>
    <cellStyle name="Normal 106 3 2 2 4" xfId="14860"/>
    <cellStyle name="Normal 106 3 2 3" xfId="14861"/>
    <cellStyle name="Normal 106 3 2 3 2" xfId="14862"/>
    <cellStyle name="Normal 106 3 2 3 3" xfId="14863"/>
    <cellStyle name="Normal 106 3 2 4" xfId="14864"/>
    <cellStyle name="Normal 106 3 2 4 2" xfId="14865"/>
    <cellStyle name="Normal 106 3 2 5" xfId="14866"/>
    <cellStyle name="Normal 106 3 2 5 2" xfId="14867"/>
    <cellStyle name="Normal 106 3 2 6" xfId="14868"/>
    <cellStyle name="Normal 106 3 2 7" xfId="14869"/>
    <cellStyle name="Normal 106 3 3" xfId="14870"/>
    <cellStyle name="Normal 106 3 3 2" xfId="14871"/>
    <cellStyle name="Normal 106 3 3 3" xfId="14872"/>
    <cellStyle name="Normal 106 3 3 4" xfId="14873"/>
    <cellStyle name="Normal 106 3 4" xfId="14874"/>
    <cellStyle name="Normal 106 3 4 2" xfId="14875"/>
    <cellStyle name="Normal 106 3 4 3" xfId="14876"/>
    <cellStyle name="Normal 106 3 5" xfId="14877"/>
    <cellStyle name="Normal 106 3 5 2" xfId="14878"/>
    <cellStyle name="Normal 106 3 6" xfId="14879"/>
    <cellStyle name="Normal 106 3 6 2" xfId="14880"/>
    <cellStyle name="Normal 106 3 7" xfId="14881"/>
    <cellStyle name="Normal 106 3 8" xfId="14882"/>
    <cellStyle name="Normal 106 4" xfId="14883"/>
    <cellStyle name="Normal 106 4 2" xfId="14884"/>
    <cellStyle name="Normal 106 4 2 2" xfId="14885"/>
    <cellStyle name="Normal 106 4 2 3" xfId="14886"/>
    <cellStyle name="Normal 106 4 2 4" xfId="14887"/>
    <cellStyle name="Normal 106 4 3" xfId="14888"/>
    <cellStyle name="Normal 106 4 3 2" xfId="14889"/>
    <cellStyle name="Normal 106 4 3 3" xfId="14890"/>
    <cellStyle name="Normal 106 4 4" xfId="14891"/>
    <cellStyle name="Normal 106 4 4 2" xfId="14892"/>
    <cellStyle name="Normal 106 4 5" xfId="14893"/>
    <cellStyle name="Normal 106 4 5 2" xfId="14894"/>
    <cellStyle name="Normal 106 4 6" xfId="14895"/>
    <cellStyle name="Normal 106 4 7" xfId="14896"/>
    <cellStyle name="Normal 106 5" xfId="14897"/>
    <cellStyle name="Normal 106 5 2" xfId="14898"/>
    <cellStyle name="Normal 106 5 2 2" xfId="14899"/>
    <cellStyle name="Normal 106 5 2 3" xfId="14900"/>
    <cellStyle name="Normal 106 5 2 4" xfId="14901"/>
    <cellStyle name="Normal 106 5 3" xfId="14902"/>
    <cellStyle name="Normal 106 5 3 2" xfId="14903"/>
    <cellStyle name="Normal 106 5 3 3" xfId="14904"/>
    <cellStyle name="Normal 106 5 4" xfId="14905"/>
    <cellStyle name="Normal 106 5 4 2" xfId="14906"/>
    <cellStyle name="Normal 106 5 5" xfId="14907"/>
    <cellStyle name="Normal 106 5 5 2" xfId="14908"/>
    <cellStyle name="Normal 106 5 6" xfId="14909"/>
    <cellStyle name="Normal 106 5 7" xfId="14910"/>
    <cellStyle name="Normal 106 6" xfId="14911"/>
    <cellStyle name="Normal 106 6 2" xfId="14912"/>
    <cellStyle name="Normal 106 6 2 2" xfId="14913"/>
    <cellStyle name="Normal 106 6 3" xfId="14914"/>
    <cellStyle name="Normal 106 6 4" xfId="14915"/>
    <cellStyle name="Normal 106 7" xfId="14916"/>
    <cellStyle name="Normal 106 7 2" xfId="14917"/>
    <cellStyle name="Normal 106 7 3" xfId="14918"/>
    <cellStyle name="Normal 106 8" xfId="14919"/>
    <cellStyle name="Normal 106 8 2" xfId="14920"/>
    <cellStyle name="Normal 106 9" xfId="14921"/>
    <cellStyle name="Normal 106 9 2" xfId="14922"/>
    <cellStyle name="Normal 107" xfId="14923"/>
    <cellStyle name="Normal 107 10" xfId="14924"/>
    <cellStyle name="Normal 107 11" xfId="14925"/>
    <cellStyle name="Normal 107 12" xfId="14926"/>
    <cellStyle name="Normal 107 2" xfId="14927"/>
    <cellStyle name="Normal 107 2 2" xfId="14928"/>
    <cellStyle name="Normal 107 2 2 2" xfId="14929"/>
    <cellStyle name="Normal 107 2 2 2 2" xfId="14930"/>
    <cellStyle name="Normal 107 2 2 2 3" xfId="14931"/>
    <cellStyle name="Normal 107 2 2 2 4" xfId="14932"/>
    <cellStyle name="Normal 107 2 2 3" xfId="14933"/>
    <cellStyle name="Normal 107 2 2 3 2" xfId="14934"/>
    <cellStyle name="Normal 107 2 2 3 3" xfId="14935"/>
    <cellStyle name="Normal 107 2 2 4" xfId="14936"/>
    <cellStyle name="Normal 107 2 2 4 2" xfId="14937"/>
    <cellStyle name="Normal 107 2 2 5" xfId="14938"/>
    <cellStyle name="Normal 107 2 2 5 2" xfId="14939"/>
    <cellStyle name="Normal 107 2 2 6" xfId="14940"/>
    <cellStyle name="Normal 107 2 2 7" xfId="14941"/>
    <cellStyle name="Normal 107 2 3" xfId="14942"/>
    <cellStyle name="Normal 107 2 3 2" xfId="14943"/>
    <cellStyle name="Normal 107 2 3 2 2" xfId="14944"/>
    <cellStyle name="Normal 107 2 3 2 3" xfId="14945"/>
    <cellStyle name="Normal 107 2 3 2 4" xfId="14946"/>
    <cellStyle name="Normal 107 2 3 3" xfId="14947"/>
    <cellStyle name="Normal 107 2 3 3 2" xfId="14948"/>
    <cellStyle name="Normal 107 2 3 3 3" xfId="14949"/>
    <cellStyle name="Normal 107 2 3 4" xfId="14950"/>
    <cellStyle name="Normal 107 2 3 4 2" xfId="14951"/>
    <cellStyle name="Normal 107 2 3 5" xfId="14952"/>
    <cellStyle name="Normal 107 2 3 5 2" xfId="14953"/>
    <cellStyle name="Normal 107 2 3 6" xfId="14954"/>
    <cellStyle name="Normal 107 2 3 7" xfId="14955"/>
    <cellStyle name="Normal 107 2 4" xfId="14956"/>
    <cellStyle name="Normal 107 2 4 2" xfId="14957"/>
    <cellStyle name="Normal 107 2 4 3" xfId="14958"/>
    <cellStyle name="Normal 107 2 4 4" xfId="14959"/>
    <cellStyle name="Normal 107 2 5" xfId="14960"/>
    <cellStyle name="Normal 107 2 5 2" xfId="14961"/>
    <cellStyle name="Normal 107 2 5 3" xfId="14962"/>
    <cellStyle name="Normal 107 2 6" xfId="14963"/>
    <cellStyle name="Normal 107 2 6 2" xfId="14964"/>
    <cellStyle name="Normal 107 2 7" xfId="14965"/>
    <cellStyle name="Normal 107 2 7 2" xfId="14966"/>
    <cellStyle name="Normal 107 2 8" xfId="14967"/>
    <cellStyle name="Normal 107 2 9" xfId="14968"/>
    <cellStyle name="Normal 107 3" xfId="14969"/>
    <cellStyle name="Normal 107 3 2" xfId="14970"/>
    <cellStyle name="Normal 107 3 2 2" xfId="14971"/>
    <cellStyle name="Normal 107 3 2 2 2" xfId="14972"/>
    <cellStyle name="Normal 107 3 2 2 3" xfId="14973"/>
    <cellStyle name="Normal 107 3 2 2 4" xfId="14974"/>
    <cellStyle name="Normal 107 3 2 3" xfId="14975"/>
    <cellStyle name="Normal 107 3 2 3 2" xfId="14976"/>
    <cellStyle name="Normal 107 3 2 3 3" xfId="14977"/>
    <cellStyle name="Normal 107 3 2 4" xfId="14978"/>
    <cellStyle name="Normal 107 3 2 4 2" xfId="14979"/>
    <cellStyle name="Normal 107 3 2 5" xfId="14980"/>
    <cellStyle name="Normal 107 3 2 5 2" xfId="14981"/>
    <cellStyle name="Normal 107 3 2 6" xfId="14982"/>
    <cellStyle name="Normal 107 3 2 7" xfId="14983"/>
    <cellStyle name="Normal 107 3 3" xfId="14984"/>
    <cellStyle name="Normal 107 3 3 2" xfId="14985"/>
    <cellStyle name="Normal 107 3 3 3" xfId="14986"/>
    <cellStyle name="Normal 107 3 3 4" xfId="14987"/>
    <cellStyle name="Normal 107 3 4" xfId="14988"/>
    <cellStyle name="Normal 107 3 4 2" xfId="14989"/>
    <cellStyle name="Normal 107 3 4 3" xfId="14990"/>
    <cellStyle name="Normal 107 3 5" xfId="14991"/>
    <cellStyle name="Normal 107 3 5 2" xfId="14992"/>
    <cellStyle name="Normal 107 3 6" xfId="14993"/>
    <cellStyle name="Normal 107 3 6 2" xfId="14994"/>
    <cellStyle name="Normal 107 3 7" xfId="14995"/>
    <cellStyle name="Normal 107 3 8" xfId="14996"/>
    <cellStyle name="Normal 107 4" xfId="14997"/>
    <cellStyle name="Normal 107 4 2" xfId="14998"/>
    <cellStyle name="Normal 107 4 2 2" xfId="14999"/>
    <cellStyle name="Normal 107 4 2 3" xfId="15000"/>
    <cellStyle name="Normal 107 4 2 4" xfId="15001"/>
    <cellStyle name="Normal 107 4 3" xfId="15002"/>
    <cellStyle name="Normal 107 4 3 2" xfId="15003"/>
    <cellStyle name="Normal 107 4 3 3" xfId="15004"/>
    <cellStyle name="Normal 107 4 4" xfId="15005"/>
    <cellStyle name="Normal 107 4 4 2" xfId="15006"/>
    <cellStyle name="Normal 107 4 5" xfId="15007"/>
    <cellStyle name="Normal 107 4 5 2" xfId="15008"/>
    <cellStyle name="Normal 107 4 6" xfId="15009"/>
    <cellStyle name="Normal 107 4 7" xfId="15010"/>
    <cellStyle name="Normal 107 5" xfId="15011"/>
    <cellStyle name="Normal 107 5 2" xfId="15012"/>
    <cellStyle name="Normal 107 5 2 2" xfId="15013"/>
    <cellStyle name="Normal 107 5 2 3" xfId="15014"/>
    <cellStyle name="Normal 107 5 2 4" xfId="15015"/>
    <cellStyle name="Normal 107 5 3" xfId="15016"/>
    <cellStyle name="Normal 107 5 3 2" xfId="15017"/>
    <cellStyle name="Normal 107 5 3 3" xfId="15018"/>
    <cellStyle name="Normal 107 5 4" xfId="15019"/>
    <cellStyle name="Normal 107 5 4 2" xfId="15020"/>
    <cellStyle name="Normal 107 5 5" xfId="15021"/>
    <cellStyle name="Normal 107 5 5 2" xfId="15022"/>
    <cellStyle name="Normal 107 5 6" xfId="15023"/>
    <cellStyle name="Normal 107 5 7" xfId="15024"/>
    <cellStyle name="Normal 107 6" xfId="15025"/>
    <cellStyle name="Normal 107 6 2" xfId="15026"/>
    <cellStyle name="Normal 107 6 2 2" xfId="15027"/>
    <cellStyle name="Normal 107 6 3" xfId="15028"/>
    <cellStyle name="Normal 107 6 4" xfId="15029"/>
    <cellStyle name="Normal 107 7" xfId="15030"/>
    <cellStyle name="Normal 107 7 2" xfId="15031"/>
    <cellStyle name="Normal 107 7 3" xfId="15032"/>
    <cellStyle name="Normal 107 8" xfId="15033"/>
    <cellStyle name="Normal 107 8 2" xfId="15034"/>
    <cellStyle name="Normal 107 9" xfId="15035"/>
    <cellStyle name="Normal 107 9 2" xfId="15036"/>
    <cellStyle name="Normal 108" xfId="15037"/>
    <cellStyle name="Normal 108 10" xfId="15038"/>
    <cellStyle name="Normal 108 11" xfId="15039"/>
    <cellStyle name="Normal 108 2" xfId="15040"/>
    <cellStyle name="Normal 108 2 2" xfId="15041"/>
    <cellStyle name="Normal 108 2 2 2" xfId="15042"/>
    <cellStyle name="Normal 108 2 2 2 2" xfId="15043"/>
    <cellStyle name="Normal 108 2 2 2 3" xfId="15044"/>
    <cellStyle name="Normal 108 2 2 2 4" xfId="15045"/>
    <cellStyle name="Normal 108 2 2 3" xfId="15046"/>
    <cellStyle name="Normal 108 2 2 3 2" xfId="15047"/>
    <cellStyle name="Normal 108 2 2 3 3" xfId="15048"/>
    <cellStyle name="Normal 108 2 2 4" xfId="15049"/>
    <cellStyle name="Normal 108 2 2 4 2" xfId="15050"/>
    <cellStyle name="Normal 108 2 2 5" xfId="15051"/>
    <cellStyle name="Normal 108 2 2 5 2" xfId="15052"/>
    <cellStyle name="Normal 108 2 2 6" xfId="15053"/>
    <cellStyle name="Normal 108 2 2 7" xfId="15054"/>
    <cellStyle name="Normal 108 2 3" xfId="15055"/>
    <cellStyle name="Normal 108 2 3 2" xfId="15056"/>
    <cellStyle name="Normal 108 2 3 2 2" xfId="15057"/>
    <cellStyle name="Normal 108 2 3 2 3" xfId="15058"/>
    <cellStyle name="Normal 108 2 3 2 4" xfId="15059"/>
    <cellStyle name="Normal 108 2 3 3" xfId="15060"/>
    <cellStyle name="Normal 108 2 3 3 2" xfId="15061"/>
    <cellStyle name="Normal 108 2 3 3 3" xfId="15062"/>
    <cellStyle name="Normal 108 2 3 4" xfId="15063"/>
    <cellStyle name="Normal 108 2 3 4 2" xfId="15064"/>
    <cellStyle name="Normal 108 2 3 5" xfId="15065"/>
    <cellStyle name="Normal 108 2 3 5 2" xfId="15066"/>
    <cellStyle name="Normal 108 2 3 6" xfId="15067"/>
    <cellStyle name="Normal 108 2 3 7" xfId="15068"/>
    <cellStyle name="Normal 108 2 4" xfId="15069"/>
    <cellStyle name="Normal 108 2 4 2" xfId="15070"/>
    <cellStyle name="Normal 108 2 4 3" xfId="15071"/>
    <cellStyle name="Normal 108 2 4 4" xfId="15072"/>
    <cellStyle name="Normal 108 2 5" xfId="15073"/>
    <cellStyle name="Normal 108 2 5 2" xfId="15074"/>
    <cellStyle name="Normal 108 2 5 3" xfId="15075"/>
    <cellStyle name="Normal 108 2 6" xfId="15076"/>
    <cellStyle name="Normal 108 2 6 2" xfId="15077"/>
    <cellStyle name="Normal 108 2 7" xfId="15078"/>
    <cellStyle name="Normal 108 2 7 2" xfId="15079"/>
    <cellStyle name="Normal 108 2 8" xfId="15080"/>
    <cellStyle name="Normal 108 2 9" xfId="15081"/>
    <cellStyle name="Normal 108 3" xfId="15082"/>
    <cellStyle name="Normal 108 3 2" xfId="15083"/>
    <cellStyle name="Normal 108 3 2 2" xfId="15084"/>
    <cellStyle name="Normal 108 3 2 2 2" xfId="15085"/>
    <cellStyle name="Normal 108 3 2 2 3" xfId="15086"/>
    <cellStyle name="Normal 108 3 2 2 4" xfId="15087"/>
    <cellStyle name="Normal 108 3 2 3" xfId="15088"/>
    <cellStyle name="Normal 108 3 2 3 2" xfId="15089"/>
    <cellStyle name="Normal 108 3 2 3 3" xfId="15090"/>
    <cellStyle name="Normal 108 3 2 4" xfId="15091"/>
    <cellStyle name="Normal 108 3 2 4 2" xfId="15092"/>
    <cellStyle name="Normal 108 3 2 5" xfId="15093"/>
    <cellStyle name="Normal 108 3 2 5 2" xfId="15094"/>
    <cellStyle name="Normal 108 3 2 6" xfId="15095"/>
    <cellStyle name="Normal 108 3 2 7" xfId="15096"/>
    <cellStyle name="Normal 108 3 3" xfId="15097"/>
    <cellStyle name="Normal 108 3 3 2" xfId="15098"/>
    <cellStyle name="Normal 108 3 3 3" xfId="15099"/>
    <cellStyle name="Normal 108 3 3 4" xfId="15100"/>
    <cellStyle name="Normal 108 3 4" xfId="15101"/>
    <cellStyle name="Normal 108 3 4 2" xfId="15102"/>
    <cellStyle name="Normal 108 3 4 3" xfId="15103"/>
    <cellStyle name="Normal 108 3 5" xfId="15104"/>
    <cellStyle name="Normal 108 3 5 2" xfId="15105"/>
    <cellStyle name="Normal 108 3 6" xfId="15106"/>
    <cellStyle name="Normal 108 3 6 2" xfId="15107"/>
    <cellStyle name="Normal 108 3 7" xfId="15108"/>
    <cellStyle name="Normal 108 3 8" xfId="15109"/>
    <cellStyle name="Normal 108 4" xfId="15110"/>
    <cellStyle name="Normal 108 4 2" xfId="15111"/>
    <cellStyle name="Normal 108 4 2 2" xfId="15112"/>
    <cellStyle name="Normal 108 4 2 3" xfId="15113"/>
    <cellStyle name="Normal 108 4 2 4" xfId="15114"/>
    <cellStyle name="Normal 108 4 3" xfId="15115"/>
    <cellStyle name="Normal 108 4 3 2" xfId="15116"/>
    <cellStyle name="Normal 108 4 3 3" xfId="15117"/>
    <cellStyle name="Normal 108 4 4" xfId="15118"/>
    <cellStyle name="Normal 108 4 4 2" xfId="15119"/>
    <cellStyle name="Normal 108 4 5" xfId="15120"/>
    <cellStyle name="Normal 108 4 5 2" xfId="15121"/>
    <cellStyle name="Normal 108 4 6" xfId="15122"/>
    <cellStyle name="Normal 108 4 7" xfId="15123"/>
    <cellStyle name="Normal 108 5" xfId="15124"/>
    <cellStyle name="Normal 108 5 2" xfId="15125"/>
    <cellStyle name="Normal 108 5 2 2" xfId="15126"/>
    <cellStyle name="Normal 108 5 2 3" xfId="15127"/>
    <cellStyle name="Normal 108 5 2 4" xfId="15128"/>
    <cellStyle name="Normal 108 5 3" xfId="15129"/>
    <cellStyle name="Normal 108 5 3 2" xfId="15130"/>
    <cellStyle name="Normal 108 5 3 3" xfId="15131"/>
    <cellStyle name="Normal 108 5 4" xfId="15132"/>
    <cellStyle name="Normal 108 5 4 2" xfId="15133"/>
    <cellStyle name="Normal 108 5 5" xfId="15134"/>
    <cellStyle name="Normal 108 5 5 2" xfId="15135"/>
    <cellStyle name="Normal 108 5 6" xfId="15136"/>
    <cellStyle name="Normal 108 5 7" xfId="15137"/>
    <cellStyle name="Normal 108 6" xfId="15138"/>
    <cellStyle name="Normal 108 6 2" xfId="15139"/>
    <cellStyle name="Normal 108 6 2 2" xfId="15140"/>
    <cellStyle name="Normal 108 6 3" xfId="15141"/>
    <cellStyle name="Normal 108 6 4" xfId="15142"/>
    <cellStyle name="Normal 108 7" xfId="15143"/>
    <cellStyle name="Normal 108 7 2" xfId="15144"/>
    <cellStyle name="Normal 108 7 3" xfId="15145"/>
    <cellStyle name="Normal 108 8" xfId="15146"/>
    <cellStyle name="Normal 108 8 2" xfId="15147"/>
    <cellStyle name="Normal 108 9" xfId="15148"/>
    <cellStyle name="Normal 108 9 2" xfId="15149"/>
    <cellStyle name="Normal 109" xfId="15150"/>
    <cellStyle name="Normal 109 10" xfId="15151"/>
    <cellStyle name="Normal 109 11" xfId="15152"/>
    <cellStyle name="Normal 109 2" xfId="15153"/>
    <cellStyle name="Normal 109 2 2" xfId="15154"/>
    <cellStyle name="Normal 109 2 2 2" xfId="15155"/>
    <cellStyle name="Normal 109 2 2 2 2" xfId="15156"/>
    <cellStyle name="Normal 109 2 2 2 3" xfId="15157"/>
    <cellStyle name="Normal 109 2 2 2 4" xfId="15158"/>
    <cellStyle name="Normal 109 2 2 3" xfId="15159"/>
    <cellStyle name="Normal 109 2 2 3 2" xfId="15160"/>
    <cellStyle name="Normal 109 2 2 3 3" xfId="15161"/>
    <cellStyle name="Normal 109 2 2 4" xfId="15162"/>
    <cellStyle name="Normal 109 2 2 4 2" xfId="15163"/>
    <cellStyle name="Normal 109 2 2 5" xfId="15164"/>
    <cellStyle name="Normal 109 2 2 5 2" xfId="15165"/>
    <cellStyle name="Normal 109 2 2 6" xfId="15166"/>
    <cellStyle name="Normal 109 2 2 7" xfId="15167"/>
    <cellStyle name="Normal 109 2 3" xfId="15168"/>
    <cellStyle name="Normal 109 2 3 2" xfId="15169"/>
    <cellStyle name="Normal 109 2 3 2 2" xfId="15170"/>
    <cellStyle name="Normal 109 2 3 2 3" xfId="15171"/>
    <cellStyle name="Normal 109 2 3 2 4" xfId="15172"/>
    <cellStyle name="Normal 109 2 3 3" xfId="15173"/>
    <cellStyle name="Normal 109 2 3 3 2" xfId="15174"/>
    <cellStyle name="Normal 109 2 3 3 3" xfId="15175"/>
    <cellStyle name="Normal 109 2 3 4" xfId="15176"/>
    <cellStyle name="Normal 109 2 3 4 2" xfId="15177"/>
    <cellStyle name="Normal 109 2 3 5" xfId="15178"/>
    <cellStyle name="Normal 109 2 3 5 2" xfId="15179"/>
    <cellStyle name="Normal 109 2 3 6" xfId="15180"/>
    <cellStyle name="Normal 109 2 3 7" xfId="15181"/>
    <cellStyle name="Normal 109 2 4" xfId="15182"/>
    <cellStyle name="Normal 109 2 4 2" xfId="15183"/>
    <cellStyle name="Normal 109 2 4 3" xfId="15184"/>
    <cellStyle name="Normal 109 2 4 4" xfId="15185"/>
    <cellStyle name="Normal 109 2 5" xfId="15186"/>
    <cellStyle name="Normal 109 2 5 2" xfId="15187"/>
    <cellStyle name="Normal 109 2 5 3" xfId="15188"/>
    <cellStyle name="Normal 109 2 6" xfId="15189"/>
    <cellStyle name="Normal 109 2 6 2" xfId="15190"/>
    <cellStyle name="Normal 109 2 7" xfId="15191"/>
    <cellStyle name="Normal 109 2 7 2" xfId="15192"/>
    <cellStyle name="Normal 109 2 8" xfId="15193"/>
    <cellStyle name="Normal 109 2 9" xfId="15194"/>
    <cellStyle name="Normal 109 3" xfId="15195"/>
    <cellStyle name="Normal 109 3 2" xfId="15196"/>
    <cellStyle name="Normal 109 3 2 2" xfId="15197"/>
    <cellStyle name="Normal 109 3 2 2 2" xfId="15198"/>
    <cellStyle name="Normal 109 3 2 2 3" xfId="15199"/>
    <cellStyle name="Normal 109 3 2 2 4" xfId="15200"/>
    <cellStyle name="Normal 109 3 2 3" xfId="15201"/>
    <cellStyle name="Normal 109 3 2 3 2" xfId="15202"/>
    <cellStyle name="Normal 109 3 2 3 3" xfId="15203"/>
    <cellStyle name="Normal 109 3 2 4" xfId="15204"/>
    <cellStyle name="Normal 109 3 2 4 2" xfId="15205"/>
    <cellStyle name="Normal 109 3 2 5" xfId="15206"/>
    <cellStyle name="Normal 109 3 2 5 2" xfId="15207"/>
    <cellStyle name="Normal 109 3 2 6" xfId="15208"/>
    <cellStyle name="Normal 109 3 2 7" xfId="15209"/>
    <cellStyle name="Normal 109 3 3" xfId="15210"/>
    <cellStyle name="Normal 109 3 3 2" xfId="15211"/>
    <cellStyle name="Normal 109 3 3 3" xfId="15212"/>
    <cellStyle name="Normal 109 3 3 4" xfId="15213"/>
    <cellStyle name="Normal 109 3 4" xfId="15214"/>
    <cellStyle name="Normal 109 3 4 2" xfId="15215"/>
    <cellStyle name="Normal 109 3 4 3" xfId="15216"/>
    <cellStyle name="Normal 109 3 5" xfId="15217"/>
    <cellStyle name="Normal 109 3 5 2" xfId="15218"/>
    <cellStyle name="Normal 109 3 6" xfId="15219"/>
    <cellStyle name="Normal 109 3 6 2" xfId="15220"/>
    <cellStyle name="Normal 109 3 7" xfId="15221"/>
    <cellStyle name="Normal 109 3 8" xfId="15222"/>
    <cellStyle name="Normal 109 4" xfId="15223"/>
    <cellStyle name="Normal 109 4 2" xfId="15224"/>
    <cellStyle name="Normal 109 4 2 2" xfId="15225"/>
    <cellStyle name="Normal 109 4 2 3" xfId="15226"/>
    <cellStyle name="Normal 109 4 2 4" xfId="15227"/>
    <cellStyle name="Normal 109 4 3" xfId="15228"/>
    <cellStyle name="Normal 109 4 3 2" xfId="15229"/>
    <cellStyle name="Normal 109 4 3 3" xfId="15230"/>
    <cellStyle name="Normal 109 4 4" xfId="15231"/>
    <cellStyle name="Normal 109 4 4 2" xfId="15232"/>
    <cellStyle name="Normal 109 4 5" xfId="15233"/>
    <cellStyle name="Normal 109 4 5 2" xfId="15234"/>
    <cellStyle name="Normal 109 4 6" xfId="15235"/>
    <cellStyle name="Normal 109 4 7" xfId="15236"/>
    <cellStyle name="Normal 109 5" xfId="15237"/>
    <cellStyle name="Normal 109 5 2" xfId="15238"/>
    <cellStyle name="Normal 109 5 2 2" xfId="15239"/>
    <cellStyle name="Normal 109 5 2 3" xfId="15240"/>
    <cellStyle name="Normal 109 5 2 4" xfId="15241"/>
    <cellStyle name="Normal 109 5 3" xfId="15242"/>
    <cellStyle name="Normal 109 5 3 2" xfId="15243"/>
    <cellStyle name="Normal 109 5 3 3" xfId="15244"/>
    <cellStyle name="Normal 109 5 4" xfId="15245"/>
    <cellStyle name="Normal 109 5 4 2" xfId="15246"/>
    <cellStyle name="Normal 109 5 5" xfId="15247"/>
    <cellStyle name="Normal 109 5 5 2" xfId="15248"/>
    <cellStyle name="Normal 109 5 6" xfId="15249"/>
    <cellStyle name="Normal 109 5 7" xfId="15250"/>
    <cellStyle name="Normal 109 6" xfId="15251"/>
    <cellStyle name="Normal 109 6 2" xfId="15252"/>
    <cellStyle name="Normal 109 6 2 2" xfId="15253"/>
    <cellStyle name="Normal 109 6 3" xfId="15254"/>
    <cellStyle name="Normal 109 6 4" xfId="15255"/>
    <cellStyle name="Normal 109 7" xfId="15256"/>
    <cellStyle name="Normal 109 7 2" xfId="15257"/>
    <cellStyle name="Normal 109 7 3" xfId="15258"/>
    <cellStyle name="Normal 109 8" xfId="15259"/>
    <cellStyle name="Normal 109 8 2" xfId="15260"/>
    <cellStyle name="Normal 109 9" xfId="15261"/>
    <cellStyle name="Normal 109 9 2" xfId="15262"/>
    <cellStyle name="Normal 11" xfId="704"/>
    <cellStyle name="Normal 11 2" xfId="708"/>
    <cellStyle name="Normal 11 2 2" xfId="15263"/>
    <cellStyle name="Normal 11 3" xfId="15264"/>
    <cellStyle name="Normal 110" xfId="15265"/>
    <cellStyle name="Normal 110 10" xfId="15266"/>
    <cellStyle name="Normal 110 11" xfId="15267"/>
    <cellStyle name="Normal 110 2" xfId="15268"/>
    <cellStyle name="Normal 110 2 2" xfId="15269"/>
    <cellStyle name="Normal 110 2 2 2" xfId="15270"/>
    <cellStyle name="Normal 110 2 2 2 2" xfId="15271"/>
    <cellStyle name="Normal 110 2 2 2 3" xfId="15272"/>
    <cellStyle name="Normal 110 2 2 2 4" xfId="15273"/>
    <cellStyle name="Normal 110 2 2 3" xfId="15274"/>
    <cellStyle name="Normal 110 2 2 3 2" xfId="15275"/>
    <cellStyle name="Normal 110 2 2 3 3" xfId="15276"/>
    <cellStyle name="Normal 110 2 2 4" xfId="15277"/>
    <cellStyle name="Normal 110 2 2 4 2" xfId="15278"/>
    <cellStyle name="Normal 110 2 2 5" xfId="15279"/>
    <cellStyle name="Normal 110 2 2 5 2" xfId="15280"/>
    <cellStyle name="Normal 110 2 2 6" xfId="15281"/>
    <cellStyle name="Normal 110 2 2 7" xfId="15282"/>
    <cellStyle name="Normal 110 2 3" xfId="15283"/>
    <cellStyle name="Normal 110 2 3 2" xfId="15284"/>
    <cellStyle name="Normal 110 2 3 2 2" xfId="15285"/>
    <cellStyle name="Normal 110 2 3 2 3" xfId="15286"/>
    <cellStyle name="Normal 110 2 3 2 4" xfId="15287"/>
    <cellStyle name="Normal 110 2 3 3" xfId="15288"/>
    <cellStyle name="Normal 110 2 3 3 2" xfId="15289"/>
    <cellStyle name="Normal 110 2 3 3 3" xfId="15290"/>
    <cellStyle name="Normal 110 2 3 4" xfId="15291"/>
    <cellStyle name="Normal 110 2 3 4 2" xfId="15292"/>
    <cellStyle name="Normal 110 2 3 5" xfId="15293"/>
    <cellStyle name="Normal 110 2 3 5 2" xfId="15294"/>
    <cellStyle name="Normal 110 2 3 6" xfId="15295"/>
    <cellStyle name="Normal 110 2 3 7" xfId="15296"/>
    <cellStyle name="Normal 110 2 4" xfId="15297"/>
    <cellStyle name="Normal 110 2 4 2" xfId="15298"/>
    <cellStyle name="Normal 110 2 4 3" xfId="15299"/>
    <cellStyle name="Normal 110 2 4 4" xfId="15300"/>
    <cellStyle name="Normal 110 2 5" xfId="15301"/>
    <cellStyle name="Normal 110 2 5 2" xfId="15302"/>
    <cellStyle name="Normal 110 2 5 3" xfId="15303"/>
    <cellStyle name="Normal 110 2 6" xfId="15304"/>
    <cellStyle name="Normal 110 2 6 2" xfId="15305"/>
    <cellStyle name="Normal 110 2 7" xfId="15306"/>
    <cellStyle name="Normal 110 2 7 2" xfId="15307"/>
    <cellStyle name="Normal 110 2 8" xfId="15308"/>
    <cellStyle name="Normal 110 2 9" xfId="15309"/>
    <cellStyle name="Normal 110 3" xfId="15310"/>
    <cellStyle name="Normal 110 3 2" xfId="15311"/>
    <cellStyle name="Normal 110 3 2 2" xfId="15312"/>
    <cellStyle name="Normal 110 3 2 2 2" xfId="15313"/>
    <cellStyle name="Normal 110 3 2 2 3" xfId="15314"/>
    <cellStyle name="Normal 110 3 2 2 4" xfId="15315"/>
    <cellStyle name="Normal 110 3 2 3" xfId="15316"/>
    <cellStyle name="Normal 110 3 2 3 2" xfId="15317"/>
    <cellStyle name="Normal 110 3 2 3 3" xfId="15318"/>
    <cellStyle name="Normal 110 3 2 4" xfId="15319"/>
    <cellStyle name="Normal 110 3 2 4 2" xfId="15320"/>
    <cellStyle name="Normal 110 3 2 5" xfId="15321"/>
    <cellStyle name="Normal 110 3 2 5 2" xfId="15322"/>
    <cellStyle name="Normal 110 3 2 6" xfId="15323"/>
    <cellStyle name="Normal 110 3 2 7" xfId="15324"/>
    <cellStyle name="Normal 110 3 3" xfId="15325"/>
    <cellStyle name="Normal 110 3 3 2" xfId="15326"/>
    <cellStyle name="Normal 110 3 3 3" xfId="15327"/>
    <cellStyle name="Normal 110 3 3 4" xfId="15328"/>
    <cellStyle name="Normal 110 3 4" xfId="15329"/>
    <cellStyle name="Normal 110 3 4 2" xfId="15330"/>
    <cellStyle name="Normal 110 3 4 3" xfId="15331"/>
    <cellStyle name="Normal 110 3 5" xfId="15332"/>
    <cellStyle name="Normal 110 3 5 2" xfId="15333"/>
    <cellStyle name="Normal 110 3 6" xfId="15334"/>
    <cellStyle name="Normal 110 3 6 2" xfId="15335"/>
    <cellStyle name="Normal 110 3 7" xfId="15336"/>
    <cellStyle name="Normal 110 3 8" xfId="15337"/>
    <cellStyle name="Normal 110 4" xfId="15338"/>
    <cellStyle name="Normal 110 4 2" xfId="15339"/>
    <cellStyle name="Normal 110 4 2 2" xfId="15340"/>
    <cellStyle name="Normal 110 4 2 3" xfId="15341"/>
    <cellStyle name="Normal 110 4 2 4" xfId="15342"/>
    <cellStyle name="Normal 110 4 3" xfId="15343"/>
    <cellStyle name="Normal 110 4 3 2" xfId="15344"/>
    <cellStyle name="Normal 110 4 3 3" xfId="15345"/>
    <cellStyle name="Normal 110 4 4" xfId="15346"/>
    <cellStyle name="Normal 110 4 4 2" xfId="15347"/>
    <cellStyle name="Normal 110 4 5" xfId="15348"/>
    <cellStyle name="Normal 110 4 5 2" xfId="15349"/>
    <cellStyle name="Normal 110 4 6" xfId="15350"/>
    <cellStyle name="Normal 110 4 7" xfId="15351"/>
    <cellStyle name="Normal 110 5" xfId="15352"/>
    <cellStyle name="Normal 110 5 2" xfId="15353"/>
    <cellStyle name="Normal 110 5 2 2" xfId="15354"/>
    <cellStyle name="Normal 110 5 2 3" xfId="15355"/>
    <cellStyle name="Normal 110 5 2 4" xfId="15356"/>
    <cellStyle name="Normal 110 5 3" xfId="15357"/>
    <cellStyle name="Normal 110 5 3 2" xfId="15358"/>
    <cellStyle name="Normal 110 5 3 3" xfId="15359"/>
    <cellStyle name="Normal 110 5 4" xfId="15360"/>
    <cellStyle name="Normal 110 5 4 2" xfId="15361"/>
    <cellStyle name="Normal 110 5 5" xfId="15362"/>
    <cellStyle name="Normal 110 5 5 2" xfId="15363"/>
    <cellStyle name="Normal 110 5 6" xfId="15364"/>
    <cellStyle name="Normal 110 5 7" xfId="15365"/>
    <cellStyle name="Normal 110 6" xfId="15366"/>
    <cellStyle name="Normal 110 6 2" xfId="15367"/>
    <cellStyle name="Normal 110 6 2 2" xfId="15368"/>
    <cellStyle name="Normal 110 6 3" xfId="15369"/>
    <cellStyle name="Normal 110 6 4" xfId="15370"/>
    <cellStyle name="Normal 110 7" xfId="15371"/>
    <cellStyle name="Normal 110 7 2" xfId="15372"/>
    <cellStyle name="Normal 110 7 3" xfId="15373"/>
    <cellStyle name="Normal 110 8" xfId="15374"/>
    <cellStyle name="Normal 110 8 2" xfId="15375"/>
    <cellStyle name="Normal 110 9" xfId="15376"/>
    <cellStyle name="Normal 110 9 2" xfId="15377"/>
    <cellStyle name="Normal 111" xfId="15378"/>
    <cellStyle name="Normal 111 10" xfId="15379"/>
    <cellStyle name="Normal 111 11" xfId="15380"/>
    <cellStyle name="Normal 111 2" xfId="15381"/>
    <cellStyle name="Normal 111 2 2" xfId="15382"/>
    <cellStyle name="Normal 111 2 2 2" xfId="15383"/>
    <cellStyle name="Normal 111 2 2 2 2" xfId="15384"/>
    <cellStyle name="Normal 111 2 2 2 3" xfId="15385"/>
    <cellStyle name="Normal 111 2 2 2 4" xfId="15386"/>
    <cellStyle name="Normal 111 2 2 3" xfId="15387"/>
    <cellStyle name="Normal 111 2 2 3 2" xfId="15388"/>
    <cellStyle name="Normal 111 2 2 3 3" xfId="15389"/>
    <cellStyle name="Normal 111 2 2 4" xfId="15390"/>
    <cellStyle name="Normal 111 2 2 4 2" xfId="15391"/>
    <cellStyle name="Normal 111 2 2 5" xfId="15392"/>
    <cellStyle name="Normal 111 2 2 5 2" xfId="15393"/>
    <cellStyle name="Normal 111 2 2 6" xfId="15394"/>
    <cellStyle name="Normal 111 2 2 7" xfId="15395"/>
    <cellStyle name="Normal 111 2 3" xfId="15396"/>
    <cellStyle name="Normal 111 2 3 2" xfId="15397"/>
    <cellStyle name="Normal 111 2 3 2 2" xfId="15398"/>
    <cellStyle name="Normal 111 2 3 2 3" xfId="15399"/>
    <cellStyle name="Normal 111 2 3 2 4" xfId="15400"/>
    <cellStyle name="Normal 111 2 3 3" xfId="15401"/>
    <cellStyle name="Normal 111 2 3 3 2" xfId="15402"/>
    <cellStyle name="Normal 111 2 3 3 3" xfId="15403"/>
    <cellStyle name="Normal 111 2 3 4" xfId="15404"/>
    <cellStyle name="Normal 111 2 3 4 2" xfId="15405"/>
    <cellStyle name="Normal 111 2 3 5" xfId="15406"/>
    <cellStyle name="Normal 111 2 3 5 2" xfId="15407"/>
    <cellStyle name="Normal 111 2 3 6" xfId="15408"/>
    <cellStyle name="Normal 111 2 3 7" xfId="15409"/>
    <cellStyle name="Normal 111 2 4" xfId="15410"/>
    <cellStyle name="Normal 111 2 4 2" xfId="15411"/>
    <cellStyle name="Normal 111 2 4 3" xfId="15412"/>
    <cellStyle name="Normal 111 2 4 4" xfId="15413"/>
    <cellStyle name="Normal 111 2 5" xfId="15414"/>
    <cellStyle name="Normal 111 2 5 2" xfId="15415"/>
    <cellStyle name="Normal 111 2 5 3" xfId="15416"/>
    <cellStyle name="Normal 111 2 6" xfId="15417"/>
    <cellStyle name="Normal 111 2 6 2" xfId="15418"/>
    <cellStyle name="Normal 111 2 7" xfId="15419"/>
    <cellStyle name="Normal 111 2 7 2" xfId="15420"/>
    <cellStyle name="Normal 111 2 8" xfId="15421"/>
    <cellStyle name="Normal 111 2 9" xfId="15422"/>
    <cellStyle name="Normal 111 3" xfId="15423"/>
    <cellStyle name="Normal 111 3 2" xfId="15424"/>
    <cellStyle name="Normal 111 3 2 2" xfId="15425"/>
    <cellStyle name="Normal 111 3 2 2 2" xfId="15426"/>
    <cellStyle name="Normal 111 3 2 2 3" xfId="15427"/>
    <cellStyle name="Normal 111 3 2 2 4" xfId="15428"/>
    <cellStyle name="Normal 111 3 2 3" xfId="15429"/>
    <cellStyle name="Normal 111 3 2 3 2" xfId="15430"/>
    <cellStyle name="Normal 111 3 2 3 3" xfId="15431"/>
    <cellStyle name="Normal 111 3 2 4" xfId="15432"/>
    <cellStyle name="Normal 111 3 2 4 2" xfId="15433"/>
    <cellStyle name="Normal 111 3 2 5" xfId="15434"/>
    <cellStyle name="Normal 111 3 2 5 2" xfId="15435"/>
    <cellStyle name="Normal 111 3 2 6" xfId="15436"/>
    <cellStyle name="Normal 111 3 2 7" xfId="15437"/>
    <cellStyle name="Normal 111 3 3" xfId="15438"/>
    <cellStyle name="Normal 111 3 3 2" xfId="15439"/>
    <cellStyle name="Normal 111 3 3 3" xfId="15440"/>
    <cellStyle name="Normal 111 3 3 4" xfId="15441"/>
    <cellStyle name="Normal 111 3 4" xfId="15442"/>
    <cellStyle name="Normal 111 3 4 2" xfId="15443"/>
    <cellStyle name="Normal 111 3 4 3" xfId="15444"/>
    <cellStyle name="Normal 111 3 5" xfId="15445"/>
    <cellStyle name="Normal 111 3 5 2" xfId="15446"/>
    <cellStyle name="Normal 111 3 6" xfId="15447"/>
    <cellStyle name="Normal 111 3 6 2" xfId="15448"/>
    <cellStyle name="Normal 111 3 7" xfId="15449"/>
    <cellStyle name="Normal 111 3 8" xfId="15450"/>
    <cellStyle name="Normal 111 4" xfId="15451"/>
    <cellStyle name="Normal 111 4 2" xfId="15452"/>
    <cellStyle name="Normal 111 4 2 2" xfId="15453"/>
    <cellStyle name="Normal 111 4 2 3" xfId="15454"/>
    <cellStyle name="Normal 111 4 2 4" xfId="15455"/>
    <cellStyle name="Normal 111 4 3" xfId="15456"/>
    <cellStyle name="Normal 111 4 3 2" xfId="15457"/>
    <cellStyle name="Normal 111 4 3 3" xfId="15458"/>
    <cellStyle name="Normal 111 4 4" xfId="15459"/>
    <cellStyle name="Normal 111 4 4 2" xfId="15460"/>
    <cellStyle name="Normal 111 4 5" xfId="15461"/>
    <cellStyle name="Normal 111 4 5 2" xfId="15462"/>
    <cellStyle name="Normal 111 4 6" xfId="15463"/>
    <cellStyle name="Normal 111 4 7" xfId="15464"/>
    <cellStyle name="Normal 111 5" xfId="15465"/>
    <cellStyle name="Normal 111 5 2" xfId="15466"/>
    <cellStyle name="Normal 111 5 2 2" xfId="15467"/>
    <cellStyle name="Normal 111 5 2 3" xfId="15468"/>
    <cellStyle name="Normal 111 5 2 4" xfId="15469"/>
    <cellStyle name="Normal 111 5 3" xfId="15470"/>
    <cellStyle name="Normal 111 5 3 2" xfId="15471"/>
    <cellStyle name="Normal 111 5 3 3" xfId="15472"/>
    <cellStyle name="Normal 111 5 4" xfId="15473"/>
    <cellStyle name="Normal 111 5 4 2" xfId="15474"/>
    <cellStyle name="Normal 111 5 5" xfId="15475"/>
    <cellStyle name="Normal 111 5 5 2" xfId="15476"/>
    <cellStyle name="Normal 111 5 6" xfId="15477"/>
    <cellStyle name="Normal 111 5 7" xfId="15478"/>
    <cellStyle name="Normal 111 6" xfId="15479"/>
    <cellStyle name="Normal 111 6 2" xfId="15480"/>
    <cellStyle name="Normal 111 6 2 2" xfId="15481"/>
    <cellStyle name="Normal 111 6 3" xfId="15482"/>
    <cellStyle name="Normal 111 6 4" xfId="15483"/>
    <cellStyle name="Normal 111 7" xfId="15484"/>
    <cellStyle name="Normal 111 7 2" xfId="15485"/>
    <cellStyle name="Normal 111 7 3" xfId="15486"/>
    <cellStyle name="Normal 111 8" xfId="15487"/>
    <cellStyle name="Normal 111 8 2" xfId="15488"/>
    <cellStyle name="Normal 111 9" xfId="15489"/>
    <cellStyle name="Normal 111 9 2" xfId="15490"/>
    <cellStyle name="Normal 112" xfId="15491"/>
    <cellStyle name="Normal 112 10" xfId="15492"/>
    <cellStyle name="Normal 112 11" xfId="15493"/>
    <cellStyle name="Normal 112 2" xfId="15494"/>
    <cellStyle name="Normal 112 2 2" xfId="15495"/>
    <cellStyle name="Normal 112 2 2 2" xfId="15496"/>
    <cellStyle name="Normal 112 2 2 2 2" xfId="15497"/>
    <cellStyle name="Normal 112 2 2 2 3" xfId="15498"/>
    <cellStyle name="Normal 112 2 2 2 4" xfId="15499"/>
    <cellStyle name="Normal 112 2 2 3" xfId="15500"/>
    <cellStyle name="Normal 112 2 2 3 2" xfId="15501"/>
    <cellStyle name="Normal 112 2 2 3 3" xfId="15502"/>
    <cellStyle name="Normal 112 2 2 4" xfId="15503"/>
    <cellStyle name="Normal 112 2 2 4 2" xfId="15504"/>
    <cellStyle name="Normal 112 2 2 5" xfId="15505"/>
    <cellStyle name="Normal 112 2 2 5 2" xfId="15506"/>
    <cellStyle name="Normal 112 2 2 6" xfId="15507"/>
    <cellStyle name="Normal 112 2 2 7" xfId="15508"/>
    <cellStyle name="Normal 112 2 3" xfId="15509"/>
    <cellStyle name="Normal 112 2 3 2" xfId="15510"/>
    <cellStyle name="Normal 112 2 3 2 2" xfId="15511"/>
    <cellStyle name="Normal 112 2 3 2 3" xfId="15512"/>
    <cellStyle name="Normal 112 2 3 2 4" xfId="15513"/>
    <cellStyle name="Normal 112 2 3 3" xfId="15514"/>
    <cellStyle name="Normal 112 2 3 3 2" xfId="15515"/>
    <cellStyle name="Normal 112 2 3 3 3" xfId="15516"/>
    <cellStyle name="Normal 112 2 3 4" xfId="15517"/>
    <cellStyle name="Normal 112 2 3 4 2" xfId="15518"/>
    <cellStyle name="Normal 112 2 3 5" xfId="15519"/>
    <cellStyle name="Normal 112 2 3 5 2" xfId="15520"/>
    <cellStyle name="Normal 112 2 3 6" xfId="15521"/>
    <cellStyle name="Normal 112 2 3 7" xfId="15522"/>
    <cellStyle name="Normal 112 2 4" xfId="15523"/>
    <cellStyle name="Normal 112 2 4 2" xfId="15524"/>
    <cellStyle name="Normal 112 2 4 3" xfId="15525"/>
    <cellStyle name="Normal 112 2 4 4" xfId="15526"/>
    <cellStyle name="Normal 112 2 5" xfId="15527"/>
    <cellStyle name="Normal 112 2 5 2" xfId="15528"/>
    <cellStyle name="Normal 112 2 5 3" xfId="15529"/>
    <cellStyle name="Normal 112 2 6" xfId="15530"/>
    <cellStyle name="Normal 112 2 6 2" xfId="15531"/>
    <cellStyle name="Normal 112 2 7" xfId="15532"/>
    <cellStyle name="Normal 112 2 7 2" xfId="15533"/>
    <cellStyle name="Normal 112 2 8" xfId="15534"/>
    <cellStyle name="Normal 112 2 9" xfId="15535"/>
    <cellStyle name="Normal 112 3" xfId="15536"/>
    <cellStyle name="Normal 112 3 2" xfId="15537"/>
    <cellStyle name="Normal 112 3 2 2" xfId="15538"/>
    <cellStyle name="Normal 112 3 2 2 2" xfId="15539"/>
    <cellStyle name="Normal 112 3 2 2 3" xfId="15540"/>
    <cellStyle name="Normal 112 3 2 2 4" xfId="15541"/>
    <cellStyle name="Normal 112 3 2 3" xfId="15542"/>
    <cellStyle name="Normal 112 3 2 3 2" xfId="15543"/>
    <cellStyle name="Normal 112 3 2 3 3" xfId="15544"/>
    <cellStyle name="Normal 112 3 2 4" xfId="15545"/>
    <cellStyle name="Normal 112 3 2 4 2" xfId="15546"/>
    <cellStyle name="Normal 112 3 2 5" xfId="15547"/>
    <cellStyle name="Normal 112 3 2 5 2" xfId="15548"/>
    <cellStyle name="Normal 112 3 2 6" xfId="15549"/>
    <cellStyle name="Normal 112 3 2 7" xfId="15550"/>
    <cellStyle name="Normal 112 3 3" xfId="15551"/>
    <cellStyle name="Normal 112 3 3 2" xfId="15552"/>
    <cellStyle name="Normal 112 3 3 3" xfId="15553"/>
    <cellStyle name="Normal 112 3 3 4" xfId="15554"/>
    <cellStyle name="Normal 112 3 4" xfId="15555"/>
    <cellStyle name="Normal 112 3 4 2" xfId="15556"/>
    <cellStyle name="Normal 112 3 4 3" xfId="15557"/>
    <cellStyle name="Normal 112 3 5" xfId="15558"/>
    <cellStyle name="Normal 112 3 5 2" xfId="15559"/>
    <cellStyle name="Normal 112 3 6" xfId="15560"/>
    <cellStyle name="Normal 112 3 6 2" xfId="15561"/>
    <cellStyle name="Normal 112 3 7" xfId="15562"/>
    <cellStyle name="Normal 112 3 8" xfId="15563"/>
    <cellStyle name="Normal 112 4" xfId="15564"/>
    <cellStyle name="Normal 112 4 2" xfId="15565"/>
    <cellStyle name="Normal 112 4 2 2" xfId="15566"/>
    <cellStyle name="Normal 112 4 2 3" xfId="15567"/>
    <cellStyle name="Normal 112 4 2 4" xfId="15568"/>
    <cellStyle name="Normal 112 4 3" xfId="15569"/>
    <cellStyle name="Normal 112 4 3 2" xfId="15570"/>
    <cellStyle name="Normal 112 4 3 3" xfId="15571"/>
    <cellStyle name="Normal 112 4 4" xfId="15572"/>
    <cellStyle name="Normal 112 4 4 2" xfId="15573"/>
    <cellStyle name="Normal 112 4 5" xfId="15574"/>
    <cellStyle name="Normal 112 4 5 2" xfId="15575"/>
    <cellStyle name="Normal 112 4 6" xfId="15576"/>
    <cellStyle name="Normal 112 4 7" xfId="15577"/>
    <cellStyle name="Normal 112 5" xfId="15578"/>
    <cellStyle name="Normal 112 5 2" xfId="15579"/>
    <cellStyle name="Normal 112 5 2 2" xfId="15580"/>
    <cellStyle name="Normal 112 5 2 3" xfId="15581"/>
    <cellStyle name="Normal 112 5 2 4" xfId="15582"/>
    <cellStyle name="Normal 112 5 3" xfId="15583"/>
    <cellStyle name="Normal 112 5 3 2" xfId="15584"/>
    <cellStyle name="Normal 112 5 3 3" xfId="15585"/>
    <cellStyle name="Normal 112 5 4" xfId="15586"/>
    <cellStyle name="Normal 112 5 4 2" xfId="15587"/>
    <cellStyle name="Normal 112 5 5" xfId="15588"/>
    <cellStyle name="Normal 112 5 5 2" xfId="15589"/>
    <cellStyle name="Normal 112 5 6" xfId="15590"/>
    <cellStyle name="Normal 112 5 7" xfId="15591"/>
    <cellStyle name="Normal 112 6" xfId="15592"/>
    <cellStyle name="Normal 112 6 2" xfId="15593"/>
    <cellStyle name="Normal 112 6 2 2" xfId="15594"/>
    <cellStyle name="Normal 112 6 3" xfId="15595"/>
    <cellStyle name="Normal 112 6 4" xfId="15596"/>
    <cellStyle name="Normal 112 7" xfId="15597"/>
    <cellStyle name="Normal 112 7 2" xfId="15598"/>
    <cellStyle name="Normal 112 7 3" xfId="15599"/>
    <cellStyle name="Normal 112 8" xfId="15600"/>
    <cellStyle name="Normal 112 8 2" xfId="15601"/>
    <cellStyle name="Normal 112 9" xfId="15602"/>
    <cellStyle name="Normal 112 9 2" xfId="15603"/>
    <cellStyle name="Normal 113" xfId="15604"/>
    <cellStyle name="Normal 113 10" xfId="15605"/>
    <cellStyle name="Normal 113 11" xfId="15606"/>
    <cellStyle name="Normal 113 2" xfId="15607"/>
    <cellStyle name="Normal 113 2 2" xfId="15608"/>
    <cellStyle name="Normal 113 2 2 2" xfId="15609"/>
    <cellStyle name="Normal 113 2 2 2 2" xfId="15610"/>
    <cellStyle name="Normal 113 2 2 2 3" xfId="15611"/>
    <cellStyle name="Normal 113 2 2 2 4" xfId="15612"/>
    <cellStyle name="Normal 113 2 2 3" xfId="15613"/>
    <cellStyle name="Normal 113 2 2 3 2" xfId="15614"/>
    <cellStyle name="Normal 113 2 2 3 3" xfId="15615"/>
    <cellStyle name="Normal 113 2 2 4" xfId="15616"/>
    <cellStyle name="Normal 113 2 2 4 2" xfId="15617"/>
    <cellStyle name="Normal 113 2 2 5" xfId="15618"/>
    <cellStyle name="Normal 113 2 2 5 2" xfId="15619"/>
    <cellStyle name="Normal 113 2 2 6" xfId="15620"/>
    <cellStyle name="Normal 113 2 2 7" xfId="15621"/>
    <cellStyle name="Normal 113 2 3" xfId="15622"/>
    <cellStyle name="Normal 113 2 3 2" xfId="15623"/>
    <cellStyle name="Normal 113 2 3 2 2" xfId="15624"/>
    <cellStyle name="Normal 113 2 3 2 3" xfId="15625"/>
    <cellStyle name="Normal 113 2 3 2 4" xfId="15626"/>
    <cellStyle name="Normal 113 2 3 3" xfId="15627"/>
    <cellStyle name="Normal 113 2 3 3 2" xfId="15628"/>
    <cellStyle name="Normal 113 2 3 3 3" xfId="15629"/>
    <cellStyle name="Normal 113 2 3 4" xfId="15630"/>
    <cellStyle name="Normal 113 2 3 4 2" xfId="15631"/>
    <cellStyle name="Normal 113 2 3 5" xfId="15632"/>
    <cellStyle name="Normal 113 2 3 5 2" xfId="15633"/>
    <cellStyle name="Normal 113 2 3 6" xfId="15634"/>
    <cellStyle name="Normal 113 2 3 7" xfId="15635"/>
    <cellStyle name="Normal 113 2 4" xfId="15636"/>
    <cellStyle name="Normal 113 2 4 2" xfId="15637"/>
    <cellStyle name="Normal 113 2 4 3" xfId="15638"/>
    <cellStyle name="Normal 113 2 4 4" xfId="15639"/>
    <cellStyle name="Normal 113 2 5" xfId="15640"/>
    <cellStyle name="Normal 113 2 5 2" xfId="15641"/>
    <cellStyle name="Normal 113 2 5 3" xfId="15642"/>
    <cellStyle name="Normal 113 2 6" xfId="15643"/>
    <cellStyle name="Normal 113 2 6 2" xfId="15644"/>
    <cellStyle name="Normal 113 2 7" xfId="15645"/>
    <cellStyle name="Normal 113 2 7 2" xfId="15646"/>
    <cellStyle name="Normal 113 2 8" xfId="15647"/>
    <cellStyle name="Normal 113 2 9" xfId="15648"/>
    <cellStyle name="Normal 113 3" xfId="15649"/>
    <cellStyle name="Normal 113 3 2" xfId="15650"/>
    <cellStyle name="Normal 113 3 2 2" xfId="15651"/>
    <cellStyle name="Normal 113 3 2 2 2" xfId="15652"/>
    <cellStyle name="Normal 113 3 2 2 3" xfId="15653"/>
    <cellStyle name="Normal 113 3 2 2 4" xfId="15654"/>
    <cellStyle name="Normal 113 3 2 3" xfId="15655"/>
    <cellStyle name="Normal 113 3 2 3 2" xfId="15656"/>
    <cellStyle name="Normal 113 3 2 3 3" xfId="15657"/>
    <cellStyle name="Normal 113 3 2 4" xfId="15658"/>
    <cellStyle name="Normal 113 3 2 4 2" xfId="15659"/>
    <cellStyle name="Normal 113 3 2 5" xfId="15660"/>
    <cellStyle name="Normal 113 3 2 5 2" xfId="15661"/>
    <cellStyle name="Normal 113 3 2 6" xfId="15662"/>
    <cellStyle name="Normal 113 3 2 7" xfId="15663"/>
    <cellStyle name="Normal 113 3 3" xfId="15664"/>
    <cellStyle name="Normal 113 3 3 2" xfId="15665"/>
    <cellStyle name="Normal 113 3 3 3" xfId="15666"/>
    <cellStyle name="Normal 113 3 3 4" xfId="15667"/>
    <cellStyle name="Normal 113 3 4" xfId="15668"/>
    <cellStyle name="Normal 113 3 4 2" xfId="15669"/>
    <cellStyle name="Normal 113 3 4 3" xfId="15670"/>
    <cellStyle name="Normal 113 3 5" xfId="15671"/>
    <cellStyle name="Normal 113 3 5 2" xfId="15672"/>
    <cellStyle name="Normal 113 3 6" xfId="15673"/>
    <cellStyle name="Normal 113 3 6 2" xfId="15674"/>
    <cellStyle name="Normal 113 3 7" xfId="15675"/>
    <cellStyle name="Normal 113 3 8" xfId="15676"/>
    <cellStyle name="Normal 113 4" xfId="15677"/>
    <cellStyle name="Normal 113 4 2" xfId="15678"/>
    <cellStyle name="Normal 113 4 2 2" xfId="15679"/>
    <cellStyle name="Normal 113 4 2 3" xfId="15680"/>
    <cellStyle name="Normal 113 4 2 4" xfId="15681"/>
    <cellStyle name="Normal 113 4 3" xfId="15682"/>
    <cellStyle name="Normal 113 4 3 2" xfId="15683"/>
    <cellStyle name="Normal 113 4 3 3" xfId="15684"/>
    <cellStyle name="Normal 113 4 4" xfId="15685"/>
    <cellStyle name="Normal 113 4 4 2" xfId="15686"/>
    <cellStyle name="Normal 113 4 5" xfId="15687"/>
    <cellStyle name="Normal 113 4 5 2" xfId="15688"/>
    <cellStyle name="Normal 113 4 6" xfId="15689"/>
    <cellStyle name="Normal 113 4 7" xfId="15690"/>
    <cellStyle name="Normal 113 5" xfId="15691"/>
    <cellStyle name="Normal 113 5 2" xfId="15692"/>
    <cellStyle name="Normal 113 5 2 2" xfId="15693"/>
    <cellStyle name="Normal 113 5 2 3" xfId="15694"/>
    <cellStyle name="Normal 113 5 2 4" xfId="15695"/>
    <cellStyle name="Normal 113 5 3" xfId="15696"/>
    <cellStyle name="Normal 113 5 3 2" xfId="15697"/>
    <cellStyle name="Normal 113 5 3 3" xfId="15698"/>
    <cellStyle name="Normal 113 5 4" xfId="15699"/>
    <cellStyle name="Normal 113 5 4 2" xfId="15700"/>
    <cellStyle name="Normal 113 5 5" xfId="15701"/>
    <cellStyle name="Normal 113 5 5 2" xfId="15702"/>
    <cellStyle name="Normal 113 5 6" xfId="15703"/>
    <cellStyle name="Normal 113 5 7" xfId="15704"/>
    <cellStyle name="Normal 113 6" xfId="15705"/>
    <cellStyle name="Normal 113 6 2" xfId="15706"/>
    <cellStyle name="Normal 113 6 2 2" xfId="15707"/>
    <cellStyle name="Normal 113 6 3" xfId="15708"/>
    <cellStyle name="Normal 113 6 4" xfId="15709"/>
    <cellStyle name="Normal 113 7" xfId="15710"/>
    <cellStyle name="Normal 113 7 2" xfId="15711"/>
    <cellStyle name="Normal 113 7 3" xfId="15712"/>
    <cellStyle name="Normal 113 8" xfId="15713"/>
    <cellStyle name="Normal 113 8 2" xfId="15714"/>
    <cellStyle name="Normal 113 9" xfId="15715"/>
    <cellStyle name="Normal 113 9 2" xfId="15716"/>
    <cellStyle name="Normal 114" xfId="15717"/>
    <cellStyle name="Normal 114 10" xfId="15718"/>
    <cellStyle name="Normal 114 11" xfId="15719"/>
    <cellStyle name="Normal 114 2" xfId="15720"/>
    <cellStyle name="Normal 114 2 2" xfId="15721"/>
    <cellStyle name="Normal 114 2 2 2" xfId="15722"/>
    <cellStyle name="Normal 114 2 2 2 2" xfId="15723"/>
    <cellStyle name="Normal 114 2 2 2 3" xfId="15724"/>
    <cellStyle name="Normal 114 2 2 2 4" xfId="15725"/>
    <cellStyle name="Normal 114 2 2 3" xfId="15726"/>
    <cellStyle name="Normal 114 2 2 3 2" xfId="15727"/>
    <cellStyle name="Normal 114 2 2 3 3" xfId="15728"/>
    <cellStyle name="Normal 114 2 2 4" xfId="15729"/>
    <cellStyle name="Normal 114 2 2 4 2" xfId="15730"/>
    <cellStyle name="Normal 114 2 2 5" xfId="15731"/>
    <cellStyle name="Normal 114 2 2 5 2" xfId="15732"/>
    <cellStyle name="Normal 114 2 2 6" xfId="15733"/>
    <cellStyle name="Normal 114 2 2 7" xfId="15734"/>
    <cellStyle name="Normal 114 2 3" xfId="15735"/>
    <cellStyle name="Normal 114 2 3 2" xfId="15736"/>
    <cellStyle name="Normal 114 2 3 2 2" xfId="15737"/>
    <cellStyle name="Normal 114 2 3 2 3" xfId="15738"/>
    <cellStyle name="Normal 114 2 3 2 4" xfId="15739"/>
    <cellStyle name="Normal 114 2 3 3" xfId="15740"/>
    <cellStyle name="Normal 114 2 3 3 2" xfId="15741"/>
    <cellStyle name="Normal 114 2 3 3 3" xfId="15742"/>
    <cellStyle name="Normal 114 2 3 4" xfId="15743"/>
    <cellStyle name="Normal 114 2 3 4 2" xfId="15744"/>
    <cellStyle name="Normal 114 2 3 5" xfId="15745"/>
    <cellStyle name="Normal 114 2 3 5 2" xfId="15746"/>
    <cellStyle name="Normal 114 2 3 6" xfId="15747"/>
    <cellStyle name="Normal 114 2 3 7" xfId="15748"/>
    <cellStyle name="Normal 114 2 4" xfId="15749"/>
    <cellStyle name="Normal 114 2 4 2" xfId="15750"/>
    <cellStyle name="Normal 114 2 4 3" xfId="15751"/>
    <cellStyle name="Normal 114 2 4 4" xfId="15752"/>
    <cellStyle name="Normal 114 2 5" xfId="15753"/>
    <cellStyle name="Normal 114 2 5 2" xfId="15754"/>
    <cellStyle name="Normal 114 2 5 3" xfId="15755"/>
    <cellStyle name="Normal 114 2 6" xfId="15756"/>
    <cellStyle name="Normal 114 2 6 2" xfId="15757"/>
    <cellStyle name="Normal 114 2 7" xfId="15758"/>
    <cellStyle name="Normal 114 2 7 2" xfId="15759"/>
    <cellStyle name="Normal 114 2 8" xfId="15760"/>
    <cellStyle name="Normal 114 2 9" xfId="15761"/>
    <cellStyle name="Normal 114 3" xfId="15762"/>
    <cellStyle name="Normal 114 3 2" xfId="15763"/>
    <cellStyle name="Normal 114 3 2 2" xfId="15764"/>
    <cellStyle name="Normal 114 3 2 2 2" xfId="15765"/>
    <cellStyle name="Normal 114 3 2 2 3" xfId="15766"/>
    <cellStyle name="Normal 114 3 2 2 4" xfId="15767"/>
    <cellStyle name="Normal 114 3 2 3" xfId="15768"/>
    <cellStyle name="Normal 114 3 2 3 2" xfId="15769"/>
    <cellStyle name="Normal 114 3 2 3 3" xfId="15770"/>
    <cellStyle name="Normal 114 3 2 4" xfId="15771"/>
    <cellStyle name="Normal 114 3 2 4 2" xfId="15772"/>
    <cellStyle name="Normal 114 3 2 5" xfId="15773"/>
    <cellStyle name="Normal 114 3 2 5 2" xfId="15774"/>
    <cellStyle name="Normal 114 3 2 6" xfId="15775"/>
    <cellStyle name="Normal 114 3 2 7" xfId="15776"/>
    <cellStyle name="Normal 114 3 3" xfId="15777"/>
    <cellStyle name="Normal 114 3 3 2" xfId="15778"/>
    <cellStyle name="Normal 114 3 3 3" xfId="15779"/>
    <cellStyle name="Normal 114 3 3 4" xfId="15780"/>
    <cellStyle name="Normal 114 3 4" xfId="15781"/>
    <cellStyle name="Normal 114 3 4 2" xfId="15782"/>
    <cellStyle name="Normal 114 3 4 3" xfId="15783"/>
    <cellStyle name="Normal 114 3 5" xfId="15784"/>
    <cellStyle name="Normal 114 3 5 2" xfId="15785"/>
    <cellStyle name="Normal 114 3 6" xfId="15786"/>
    <cellStyle name="Normal 114 3 6 2" xfId="15787"/>
    <cellStyle name="Normal 114 3 7" xfId="15788"/>
    <cellStyle name="Normal 114 3 8" xfId="15789"/>
    <cellStyle name="Normal 114 4" xfId="15790"/>
    <cellStyle name="Normal 114 4 2" xfId="15791"/>
    <cellStyle name="Normal 114 4 2 2" xfId="15792"/>
    <cellStyle name="Normal 114 4 2 3" xfId="15793"/>
    <cellStyle name="Normal 114 4 2 4" xfId="15794"/>
    <cellStyle name="Normal 114 4 3" xfId="15795"/>
    <cellStyle name="Normal 114 4 3 2" xfId="15796"/>
    <cellStyle name="Normal 114 4 3 3" xfId="15797"/>
    <cellStyle name="Normal 114 4 4" xfId="15798"/>
    <cellStyle name="Normal 114 4 4 2" xfId="15799"/>
    <cellStyle name="Normal 114 4 5" xfId="15800"/>
    <cellStyle name="Normal 114 4 5 2" xfId="15801"/>
    <cellStyle name="Normal 114 4 6" xfId="15802"/>
    <cellStyle name="Normal 114 4 7" xfId="15803"/>
    <cellStyle name="Normal 114 5" xfId="15804"/>
    <cellStyle name="Normal 114 5 2" xfId="15805"/>
    <cellStyle name="Normal 114 5 2 2" xfId="15806"/>
    <cellStyle name="Normal 114 5 2 3" xfId="15807"/>
    <cellStyle name="Normal 114 5 2 4" xfId="15808"/>
    <cellStyle name="Normal 114 5 3" xfId="15809"/>
    <cellStyle name="Normal 114 5 3 2" xfId="15810"/>
    <cellStyle name="Normal 114 5 3 3" xfId="15811"/>
    <cellStyle name="Normal 114 5 4" xfId="15812"/>
    <cellStyle name="Normal 114 5 4 2" xfId="15813"/>
    <cellStyle name="Normal 114 5 5" xfId="15814"/>
    <cellStyle name="Normal 114 5 5 2" xfId="15815"/>
    <cellStyle name="Normal 114 5 6" xfId="15816"/>
    <cellStyle name="Normal 114 5 7" xfId="15817"/>
    <cellStyle name="Normal 114 6" xfId="15818"/>
    <cellStyle name="Normal 114 6 2" xfId="15819"/>
    <cellStyle name="Normal 114 6 2 2" xfId="15820"/>
    <cellStyle name="Normal 114 6 3" xfId="15821"/>
    <cellStyle name="Normal 114 6 4" xfId="15822"/>
    <cellStyle name="Normal 114 7" xfId="15823"/>
    <cellStyle name="Normal 114 7 2" xfId="15824"/>
    <cellStyle name="Normal 114 7 3" xfId="15825"/>
    <cellStyle name="Normal 114 8" xfId="15826"/>
    <cellStyle name="Normal 114 8 2" xfId="15827"/>
    <cellStyle name="Normal 114 9" xfId="15828"/>
    <cellStyle name="Normal 114 9 2" xfId="15829"/>
    <cellStyle name="Normal 115" xfId="15830"/>
    <cellStyle name="Normal 115 10" xfId="15831"/>
    <cellStyle name="Normal 115 11" xfId="15832"/>
    <cellStyle name="Normal 115 2" xfId="15833"/>
    <cellStyle name="Normal 115 2 2" xfId="15834"/>
    <cellStyle name="Normal 115 2 2 2" xfId="15835"/>
    <cellStyle name="Normal 115 2 2 2 2" xfId="15836"/>
    <cellStyle name="Normal 115 2 2 2 3" xfId="15837"/>
    <cellStyle name="Normal 115 2 2 2 4" xfId="15838"/>
    <cellStyle name="Normal 115 2 2 3" xfId="15839"/>
    <cellStyle name="Normal 115 2 2 3 2" xfId="15840"/>
    <cellStyle name="Normal 115 2 2 3 3" xfId="15841"/>
    <cellStyle name="Normal 115 2 2 4" xfId="15842"/>
    <cellStyle name="Normal 115 2 2 4 2" xfId="15843"/>
    <cellStyle name="Normal 115 2 2 5" xfId="15844"/>
    <cellStyle name="Normal 115 2 2 5 2" xfId="15845"/>
    <cellStyle name="Normal 115 2 2 6" xfId="15846"/>
    <cellStyle name="Normal 115 2 2 7" xfId="15847"/>
    <cellStyle name="Normal 115 2 3" xfId="15848"/>
    <cellStyle name="Normal 115 2 3 2" xfId="15849"/>
    <cellStyle name="Normal 115 2 3 2 2" xfId="15850"/>
    <cellStyle name="Normal 115 2 3 2 3" xfId="15851"/>
    <cellStyle name="Normal 115 2 3 2 4" xfId="15852"/>
    <cellStyle name="Normal 115 2 3 3" xfId="15853"/>
    <cellStyle name="Normal 115 2 3 3 2" xfId="15854"/>
    <cellStyle name="Normal 115 2 3 3 3" xfId="15855"/>
    <cellStyle name="Normal 115 2 3 4" xfId="15856"/>
    <cellStyle name="Normal 115 2 3 4 2" xfId="15857"/>
    <cellStyle name="Normal 115 2 3 5" xfId="15858"/>
    <cellStyle name="Normal 115 2 3 5 2" xfId="15859"/>
    <cellStyle name="Normal 115 2 3 6" xfId="15860"/>
    <cellStyle name="Normal 115 2 3 7" xfId="15861"/>
    <cellStyle name="Normal 115 2 4" xfId="15862"/>
    <cellStyle name="Normal 115 2 4 2" xfId="15863"/>
    <cellStyle name="Normal 115 2 4 3" xfId="15864"/>
    <cellStyle name="Normal 115 2 4 4" xfId="15865"/>
    <cellStyle name="Normal 115 2 5" xfId="15866"/>
    <cellStyle name="Normal 115 2 5 2" xfId="15867"/>
    <cellStyle name="Normal 115 2 5 3" xfId="15868"/>
    <cellStyle name="Normal 115 2 6" xfId="15869"/>
    <cellStyle name="Normal 115 2 6 2" xfId="15870"/>
    <cellStyle name="Normal 115 2 7" xfId="15871"/>
    <cellStyle name="Normal 115 2 7 2" xfId="15872"/>
    <cellStyle name="Normal 115 2 8" xfId="15873"/>
    <cellStyle name="Normal 115 2 9" xfId="15874"/>
    <cellStyle name="Normal 115 3" xfId="15875"/>
    <cellStyle name="Normal 115 3 2" xfId="15876"/>
    <cellStyle name="Normal 115 3 2 2" xfId="15877"/>
    <cellStyle name="Normal 115 3 2 2 2" xfId="15878"/>
    <cellStyle name="Normal 115 3 2 2 3" xfId="15879"/>
    <cellStyle name="Normal 115 3 2 2 4" xfId="15880"/>
    <cellStyle name="Normal 115 3 2 3" xfId="15881"/>
    <cellStyle name="Normal 115 3 2 3 2" xfId="15882"/>
    <cellStyle name="Normal 115 3 2 3 3" xfId="15883"/>
    <cellStyle name="Normal 115 3 2 4" xfId="15884"/>
    <cellStyle name="Normal 115 3 2 4 2" xfId="15885"/>
    <cellStyle name="Normal 115 3 2 5" xfId="15886"/>
    <cellStyle name="Normal 115 3 2 5 2" xfId="15887"/>
    <cellStyle name="Normal 115 3 2 6" xfId="15888"/>
    <cellStyle name="Normal 115 3 2 7" xfId="15889"/>
    <cellStyle name="Normal 115 3 3" xfId="15890"/>
    <cellStyle name="Normal 115 3 3 2" xfId="15891"/>
    <cellStyle name="Normal 115 3 3 3" xfId="15892"/>
    <cellStyle name="Normal 115 3 3 4" xfId="15893"/>
    <cellStyle name="Normal 115 3 4" xfId="15894"/>
    <cellStyle name="Normal 115 3 4 2" xfId="15895"/>
    <cellStyle name="Normal 115 3 4 3" xfId="15896"/>
    <cellStyle name="Normal 115 3 5" xfId="15897"/>
    <cellStyle name="Normal 115 3 5 2" xfId="15898"/>
    <cellStyle name="Normal 115 3 6" xfId="15899"/>
    <cellStyle name="Normal 115 3 6 2" xfId="15900"/>
    <cellStyle name="Normal 115 3 7" xfId="15901"/>
    <cellStyle name="Normal 115 3 8" xfId="15902"/>
    <cellStyle name="Normal 115 4" xfId="15903"/>
    <cellStyle name="Normal 115 4 2" xfId="15904"/>
    <cellStyle name="Normal 115 4 2 2" xfId="15905"/>
    <cellStyle name="Normal 115 4 2 3" xfId="15906"/>
    <cellStyle name="Normal 115 4 2 4" xfId="15907"/>
    <cellStyle name="Normal 115 4 3" xfId="15908"/>
    <cellStyle name="Normal 115 4 3 2" xfId="15909"/>
    <cellStyle name="Normal 115 4 3 3" xfId="15910"/>
    <cellStyle name="Normal 115 4 4" xfId="15911"/>
    <cellStyle name="Normal 115 4 4 2" xfId="15912"/>
    <cellStyle name="Normal 115 4 5" xfId="15913"/>
    <cellStyle name="Normal 115 4 5 2" xfId="15914"/>
    <cellStyle name="Normal 115 4 6" xfId="15915"/>
    <cellStyle name="Normal 115 4 7" xfId="15916"/>
    <cellStyle name="Normal 115 5" xfId="15917"/>
    <cellStyle name="Normal 115 5 2" xfId="15918"/>
    <cellStyle name="Normal 115 5 2 2" xfId="15919"/>
    <cellStyle name="Normal 115 5 2 3" xfId="15920"/>
    <cellStyle name="Normal 115 5 2 4" xfId="15921"/>
    <cellStyle name="Normal 115 5 3" xfId="15922"/>
    <cellStyle name="Normal 115 5 3 2" xfId="15923"/>
    <cellStyle name="Normal 115 5 3 3" xfId="15924"/>
    <cellStyle name="Normal 115 5 4" xfId="15925"/>
    <cellStyle name="Normal 115 5 4 2" xfId="15926"/>
    <cellStyle name="Normal 115 5 5" xfId="15927"/>
    <cellStyle name="Normal 115 5 5 2" xfId="15928"/>
    <cellStyle name="Normal 115 5 6" xfId="15929"/>
    <cellStyle name="Normal 115 5 7" xfId="15930"/>
    <cellStyle name="Normal 115 6" xfId="15931"/>
    <cellStyle name="Normal 115 6 2" xfId="15932"/>
    <cellStyle name="Normal 115 6 2 2" xfId="15933"/>
    <cellStyle name="Normal 115 6 3" xfId="15934"/>
    <cellStyle name="Normal 115 6 4" xfId="15935"/>
    <cellStyle name="Normal 115 7" xfId="15936"/>
    <cellStyle name="Normal 115 7 2" xfId="15937"/>
    <cellStyle name="Normal 115 7 3" xfId="15938"/>
    <cellStyle name="Normal 115 8" xfId="15939"/>
    <cellStyle name="Normal 115 8 2" xfId="15940"/>
    <cellStyle name="Normal 115 9" xfId="15941"/>
    <cellStyle name="Normal 115 9 2" xfId="15942"/>
    <cellStyle name="Normal 116" xfId="15943"/>
    <cellStyle name="Normal 116 10" xfId="15944"/>
    <cellStyle name="Normal 116 11" xfId="15945"/>
    <cellStyle name="Normal 116 2" xfId="15946"/>
    <cellStyle name="Normal 116 2 2" xfId="15947"/>
    <cellStyle name="Normal 116 2 2 2" xfId="15948"/>
    <cellStyle name="Normal 116 2 2 2 2" xfId="15949"/>
    <cellStyle name="Normal 116 2 2 2 3" xfId="15950"/>
    <cellStyle name="Normal 116 2 2 2 4" xfId="15951"/>
    <cellStyle name="Normal 116 2 2 3" xfId="15952"/>
    <cellStyle name="Normal 116 2 2 3 2" xfId="15953"/>
    <cellStyle name="Normal 116 2 2 3 3" xfId="15954"/>
    <cellStyle name="Normal 116 2 2 4" xfId="15955"/>
    <cellStyle name="Normal 116 2 2 4 2" xfId="15956"/>
    <cellStyle name="Normal 116 2 2 5" xfId="15957"/>
    <cellStyle name="Normal 116 2 2 5 2" xfId="15958"/>
    <cellStyle name="Normal 116 2 2 6" xfId="15959"/>
    <cellStyle name="Normal 116 2 2 7" xfId="15960"/>
    <cellStyle name="Normal 116 2 3" xfId="15961"/>
    <cellStyle name="Normal 116 2 3 2" xfId="15962"/>
    <cellStyle name="Normal 116 2 3 2 2" xfId="15963"/>
    <cellStyle name="Normal 116 2 3 2 3" xfId="15964"/>
    <cellStyle name="Normal 116 2 3 2 4" xfId="15965"/>
    <cellStyle name="Normal 116 2 3 3" xfId="15966"/>
    <cellStyle name="Normal 116 2 3 3 2" xfId="15967"/>
    <cellStyle name="Normal 116 2 3 3 3" xfId="15968"/>
    <cellStyle name="Normal 116 2 3 4" xfId="15969"/>
    <cellStyle name="Normal 116 2 3 4 2" xfId="15970"/>
    <cellStyle name="Normal 116 2 3 5" xfId="15971"/>
    <cellStyle name="Normal 116 2 3 5 2" xfId="15972"/>
    <cellStyle name="Normal 116 2 3 6" xfId="15973"/>
    <cellStyle name="Normal 116 2 3 7" xfId="15974"/>
    <cellStyle name="Normal 116 2 4" xfId="15975"/>
    <cellStyle name="Normal 116 2 4 2" xfId="15976"/>
    <cellStyle name="Normal 116 2 4 3" xfId="15977"/>
    <cellStyle name="Normal 116 2 4 4" xfId="15978"/>
    <cellStyle name="Normal 116 2 5" xfId="15979"/>
    <cellStyle name="Normal 116 2 5 2" xfId="15980"/>
    <cellStyle name="Normal 116 2 5 3" xfId="15981"/>
    <cellStyle name="Normal 116 2 6" xfId="15982"/>
    <cellStyle name="Normal 116 2 6 2" xfId="15983"/>
    <cellStyle name="Normal 116 2 7" xfId="15984"/>
    <cellStyle name="Normal 116 2 7 2" xfId="15985"/>
    <cellStyle name="Normal 116 2 8" xfId="15986"/>
    <cellStyle name="Normal 116 2 9" xfId="15987"/>
    <cellStyle name="Normal 116 3" xfId="15988"/>
    <cellStyle name="Normal 116 3 2" xfId="15989"/>
    <cellStyle name="Normal 116 3 2 2" xfId="15990"/>
    <cellStyle name="Normal 116 3 2 2 2" xfId="15991"/>
    <cellStyle name="Normal 116 3 2 2 3" xfId="15992"/>
    <cellStyle name="Normal 116 3 2 2 4" xfId="15993"/>
    <cellStyle name="Normal 116 3 2 3" xfId="15994"/>
    <cellStyle name="Normal 116 3 2 3 2" xfId="15995"/>
    <cellStyle name="Normal 116 3 2 3 3" xfId="15996"/>
    <cellStyle name="Normal 116 3 2 4" xfId="15997"/>
    <cellStyle name="Normal 116 3 2 4 2" xfId="15998"/>
    <cellStyle name="Normal 116 3 2 5" xfId="15999"/>
    <cellStyle name="Normal 116 3 2 5 2" xfId="16000"/>
    <cellStyle name="Normal 116 3 2 6" xfId="16001"/>
    <cellStyle name="Normal 116 3 2 7" xfId="16002"/>
    <cellStyle name="Normal 116 3 3" xfId="16003"/>
    <cellStyle name="Normal 116 3 3 2" xfId="16004"/>
    <cellStyle name="Normal 116 3 3 3" xfId="16005"/>
    <cellStyle name="Normal 116 3 3 4" xfId="16006"/>
    <cellStyle name="Normal 116 3 4" xfId="16007"/>
    <cellStyle name="Normal 116 3 4 2" xfId="16008"/>
    <cellStyle name="Normal 116 3 4 3" xfId="16009"/>
    <cellStyle name="Normal 116 3 5" xfId="16010"/>
    <cellStyle name="Normal 116 3 5 2" xfId="16011"/>
    <cellStyle name="Normal 116 3 6" xfId="16012"/>
    <cellStyle name="Normal 116 3 6 2" xfId="16013"/>
    <cellStyle name="Normal 116 3 7" xfId="16014"/>
    <cellStyle name="Normal 116 3 8" xfId="16015"/>
    <cellStyle name="Normal 116 4" xfId="16016"/>
    <cellStyle name="Normal 116 4 2" xfId="16017"/>
    <cellStyle name="Normal 116 4 2 2" xfId="16018"/>
    <cellStyle name="Normal 116 4 2 3" xfId="16019"/>
    <cellStyle name="Normal 116 4 2 4" xfId="16020"/>
    <cellStyle name="Normal 116 4 3" xfId="16021"/>
    <cellStyle name="Normal 116 4 3 2" xfId="16022"/>
    <cellStyle name="Normal 116 4 3 3" xfId="16023"/>
    <cellStyle name="Normal 116 4 4" xfId="16024"/>
    <cellStyle name="Normal 116 4 4 2" xfId="16025"/>
    <cellStyle name="Normal 116 4 5" xfId="16026"/>
    <cellStyle name="Normal 116 4 5 2" xfId="16027"/>
    <cellStyle name="Normal 116 4 6" xfId="16028"/>
    <cellStyle name="Normal 116 4 7" xfId="16029"/>
    <cellStyle name="Normal 116 5" xfId="16030"/>
    <cellStyle name="Normal 116 5 2" xfId="16031"/>
    <cellStyle name="Normal 116 5 2 2" xfId="16032"/>
    <cellStyle name="Normal 116 5 2 3" xfId="16033"/>
    <cellStyle name="Normal 116 5 2 4" xfId="16034"/>
    <cellStyle name="Normal 116 5 3" xfId="16035"/>
    <cellStyle name="Normal 116 5 3 2" xfId="16036"/>
    <cellStyle name="Normal 116 5 3 3" xfId="16037"/>
    <cellStyle name="Normal 116 5 4" xfId="16038"/>
    <cellStyle name="Normal 116 5 4 2" xfId="16039"/>
    <cellStyle name="Normal 116 5 5" xfId="16040"/>
    <cellStyle name="Normal 116 5 5 2" xfId="16041"/>
    <cellStyle name="Normal 116 5 6" xfId="16042"/>
    <cellStyle name="Normal 116 5 7" xfId="16043"/>
    <cellStyle name="Normal 116 6" xfId="16044"/>
    <cellStyle name="Normal 116 6 2" xfId="16045"/>
    <cellStyle name="Normal 116 6 2 2" xfId="16046"/>
    <cellStyle name="Normal 116 6 3" xfId="16047"/>
    <cellStyle name="Normal 116 6 4" xfId="16048"/>
    <cellStyle name="Normal 116 7" xfId="16049"/>
    <cellStyle name="Normal 116 7 2" xfId="16050"/>
    <cellStyle name="Normal 116 7 3" xfId="16051"/>
    <cellStyle name="Normal 116 8" xfId="16052"/>
    <cellStyle name="Normal 116 8 2" xfId="16053"/>
    <cellStyle name="Normal 116 9" xfId="16054"/>
    <cellStyle name="Normal 116 9 2" xfId="16055"/>
    <cellStyle name="Normal 117" xfId="16056"/>
    <cellStyle name="Normal 117 10" xfId="16057"/>
    <cellStyle name="Normal 117 11" xfId="16058"/>
    <cellStyle name="Normal 117 2" xfId="16059"/>
    <cellStyle name="Normal 117 2 2" xfId="16060"/>
    <cellStyle name="Normal 117 2 2 2" xfId="16061"/>
    <cellStyle name="Normal 117 2 2 2 2" xfId="16062"/>
    <cellStyle name="Normal 117 2 2 2 3" xfId="16063"/>
    <cellStyle name="Normal 117 2 2 2 4" xfId="16064"/>
    <cellStyle name="Normal 117 2 2 3" xfId="16065"/>
    <cellStyle name="Normal 117 2 2 3 2" xfId="16066"/>
    <cellStyle name="Normal 117 2 2 3 3" xfId="16067"/>
    <cellStyle name="Normal 117 2 2 4" xfId="16068"/>
    <cellStyle name="Normal 117 2 2 4 2" xfId="16069"/>
    <cellStyle name="Normal 117 2 2 5" xfId="16070"/>
    <cellStyle name="Normal 117 2 2 5 2" xfId="16071"/>
    <cellStyle name="Normal 117 2 2 6" xfId="16072"/>
    <cellStyle name="Normal 117 2 2 7" xfId="16073"/>
    <cellStyle name="Normal 117 2 3" xfId="16074"/>
    <cellStyle name="Normal 117 2 3 2" xfId="16075"/>
    <cellStyle name="Normal 117 2 3 2 2" xfId="16076"/>
    <cellStyle name="Normal 117 2 3 2 3" xfId="16077"/>
    <cellStyle name="Normal 117 2 3 2 4" xfId="16078"/>
    <cellStyle name="Normal 117 2 3 3" xfId="16079"/>
    <cellStyle name="Normal 117 2 3 3 2" xfId="16080"/>
    <cellStyle name="Normal 117 2 3 3 3" xfId="16081"/>
    <cellStyle name="Normal 117 2 3 4" xfId="16082"/>
    <cellStyle name="Normal 117 2 3 4 2" xfId="16083"/>
    <cellStyle name="Normal 117 2 3 5" xfId="16084"/>
    <cellStyle name="Normal 117 2 3 5 2" xfId="16085"/>
    <cellStyle name="Normal 117 2 3 6" xfId="16086"/>
    <cellStyle name="Normal 117 2 3 7" xfId="16087"/>
    <cellStyle name="Normal 117 2 4" xfId="16088"/>
    <cellStyle name="Normal 117 2 4 2" xfId="16089"/>
    <cellStyle name="Normal 117 2 4 3" xfId="16090"/>
    <cellStyle name="Normal 117 2 4 4" xfId="16091"/>
    <cellStyle name="Normal 117 2 5" xfId="16092"/>
    <cellStyle name="Normal 117 2 5 2" xfId="16093"/>
    <cellStyle name="Normal 117 2 5 3" xfId="16094"/>
    <cellStyle name="Normal 117 2 6" xfId="16095"/>
    <cellStyle name="Normal 117 2 6 2" xfId="16096"/>
    <cellStyle name="Normal 117 2 7" xfId="16097"/>
    <cellStyle name="Normal 117 2 7 2" xfId="16098"/>
    <cellStyle name="Normal 117 2 8" xfId="16099"/>
    <cellStyle name="Normal 117 2 9" xfId="16100"/>
    <cellStyle name="Normal 117 3" xfId="16101"/>
    <cellStyle name="Normal 117 3 2" xfId="16102"/>
    <cellStyle name="Normal 117 3 2 2" xfId="16103"/>
    <cellStyle name="Normal 117 3 2 2 2" xfId="16104"/>
    <cellStyle name="Normal 117 3 2 2 3" xfId="16105"/>
    <cellStyle name="Normal 117 3 2 2 4" xfId="16106"/>
    <cellStyle name="Normal 117 3 2 3" xfId="16107"/>
    <cellStyle name="Normal 117 3 2 3 2" xfId="16108"/>
    <cellStyle name="Normal 117 3 2 3 3" xfId="16109"/>
    <cellStyle name="Normal 117 3 2 4" xfId="16110"/>
    <cellStyle name="Normal 117 3 2 4 2" xfId="16111"/>
    <cellStyle name="Normal 117 3 2 5" xfId="16112"/>
    <cellStyle name="Normal 117 3 2 5 2" xfId="16113"/>
    <cellStyle name="Normal 117 3 2 6" xfId="16114"/>
    <cellStyle name="Normal 117 3 2 7" xfId="16115"/>
    <cellStyle name="Normal 117 3 3" xfId="16116"/>
    <cellStyle name="Normal 117 3 3 2" xfId="16117"/>
    <cellStyle name="Normal 117 3 3 3" xfId="16118"/>
    <cellStyle name="Normal 117 3 3 4" xfId="16119"/>
    <cellStyle name="Normal 117 3 4" xfId="16120"/>
    <cellStyle name="Normal 117 3 4 2" xfId="16121"/>
    <cellStyle name="Normal 117 3 4 3" xfId="16122"/>
    <cellStyle name="Normal 117 3 5" xfId="16123"/>
    <cellStyle name="Normal 117 3 5 2" xfId="16124"/>
    <cellStyle name="Normal 117 3 6" xfId="16125"/>
    <cellStyle name="Normal 117 3 6 2" xfId="16126"/>
    <cellStyle name="Normal 117 3 7" xfId="16127"/>
    <cellStyle name="Normal 117 3 8" xfId="16128"/>
    <cellStyle name="Normal 117 4" xfId="16129"/>
    <cellStyle name="Normal 117 4 2" xfId="16130"/>
    <cellStyle name="Normal 117 4 2 2" xfId="16131"/>
    <cellStyle name="Normal 117 4 2 3" xfId="16132"/>
    <cellStyle name="Normal 117 4 2 4" xfId="16133"/>
    <cellStyle name="Normal 117 4 3" xfId="16134"/>
    <cellStyle name="Normal 117 4 3 2" xfId="16135"/>
    <cellStyle name="Normal 117 4 3 3" xfId="16136"/>
    <cellStyle name="Normal 117 4 4" xfId="16137"/>
    <cellStyle name="Normal 117 4 4 2" xfId="16138"/>
    <cellStyle name="Normal 117 4 5" xfId="16139"/>
    <cellStyle name="Normal 117 4 5 2" xfId="16140"/>
    <cellStyle name="Normal 117 4 6" xfId="16141"/>
    <cellStyle name="Normal 117 4 7" xfId="16142"/>
    <cellStyle name="Normal 117 5" xfId="16143"/>
    <cellStyle name="Normal 117 5 2" xfId="16144"/>
    <cellStyle name="Normal 117 5 2 2" xfId="16145"/>
    <cellStyle name="Normal 117 5 2 3" xfId="16146"/>
    <cellStyle name="Normal 117 5 2 4" xfId="16147"/>
    <cellStyle name="Normal 117 5 3" xfId="16148"/>
    <cellStyle name="Normal 117 5 3 2" xfId="16149"/>
    <cellStyle name="Normal 117 5 3 3" xfId="16150"/>
    <cellStyle name="Normal 117 5 4" xfId="16151"/>
    <cellStyle name="Normal 117 5 4 2" xfId="16152"/>
    <cellStyle name="Normal 117 5 5" xfId="16153"/>
    <cellStyle name="Normal 117 5 5 2" xfId="16154"/>
    <cellStyle name="Normal 117 5 6" xfId="16155"/>
    <cellStyle name="Normal 117 5 7" xfId="16156"/>
    <cellStyle name="Normal 117 6" xfId="16157"/>
    <cellStyle name="Normal 117 6 2" xfId="16158"/>
    <cellStyle name="Normal 117 6 2 2" xfId="16159"/>
    <cellStyle name="Normal 117 6 3" xfId="16160"/>
    <cellStyle name="Normal 117 6 4" xfId="16161"/>
    <cellStyle name="Normal 117 7" xfId="16162"/>
    <cellStyle name="Normal 117 7 2" xfId="16163"/>
    <cellStyle name="Normal 117 7 3" xfId="16164"/>
    <cellStyle name="Normal 117 8" xfId="16165"/>
    <cellStyle name="Normal 117 8 2" xfId="16166"/>
    <cellStyle name="Normal 117 9" xfId="16167"/>
    <cellStyle name="Normal 117 9 2" xfId="16168"/>
    <cellStyle name="Normal 118" xfId="16169"/>
    <cellStyle name="Normal 118 10" xfId="16170"/>
    <cellStyle name="Normal 118 11" xfId="16171"/>
    <cellStyle name="Normal 118 2" xfId="16172"/>
    <cellStyle name="Normal 118 2 2" xfId="16173"/>
    <cellStyle name="Normal 118 2 2 2" xfId="16174"/>
    <cellStyle name="Normal 118 2 2 2 2" xfId="16175"/>
    <cellStyle name="Normal 118 2 2 2 3" xfId="16176"/>
    <cellStyle name="Normal 118 2 2 2 4" xfId="16177"/>
    <cellStyle name="Normal 118 2 2 3" xfId="16178"/>
    <cellStyle name="Normal 118 2 2 3 2" xfId="16179"/>
    <cellStyle name="Normal 118 2 2 3 3" xfId="16180"/>
    <cellStyle name="Normal 118 2 2 4" xfId="16181"/>
    <cellStyle name="Normal 118 2 2 4 2" xfId="16182"/>
    <cellStyle name="Normal 118 2 2 5" xfId="16183"/>
    <cellStyle name="Normal 118 2 2 5 2" xfId="16184"/>
    <cellStyle name="Normal 118 2 2 6" xfId="16185"/>
    <cellStyle name="Normal 118 2 2 7" xfId="16186"/>
    <cellStyle name="Normal 118 2 3" xfId="16187"/>
    <cellStyle name="Normal 118 2 3 2" xfId="16188"/>
    <cellStyle name="Normal 118 2 3 2 2" xfId="16189"/>
    <cellStyle name="Normal 118 2 3 2 3" xfId="16190"/>
    <cellStyle name="Normal 118 2 3 2 4" xfId="16191"/>
    <cellStyle name="Normal 118 2 3 3" xfId="16192"/>
    <cellStyle name="Normal 118 2 3 3 2" xfId="16193"/>
    <cellStyle name="Normal 118 2 3 3 3" xfId="16194"/>
    <cellStyle name="Normal 118 2 3 4" xfId="16195"/>
    <cellStyle name="Normal 118 2 3 4 2" xfId="16196"/>
    <cellStyle name="Normal 118 2 3 5" xfId="16197"/>
    <cellStyle name="Normal 118 2 3 5 2" xfId="16198"/>
    <cellStyle name="Normal 118 2 3 6" xfId="16199"/>
    <cellStyle name="Normal 118 2 3 7" xfId="16200"/>
    <cellStyle name="Normal 118 2 4" xfId="16201"/>
    <cellStyle name="Normal 118 2 4 2" xfId="16202"/>
    <cellStyle name="Normal 118 2 4 3" xfId="16203"/>
    <cellStyle name="Normal 118 2 4 4" xfId="16204"/>
    <cellStyle name="Normal 118 2 5" xfId="16205"/>
    <cellStyle name="Normal 118 2 5 2" xfId="16206"/>
    <cellStyle name="Normal 118 2 5 3" xfId="16207"/>
    <cellStyle name="Normal 118 2 6" xfId="16208"/>
    <cellStyle name="Normal 118 2 6 2" xfId="16209"/>
    <cellStyle name="Normal 118 2 7" xfId="16210"/>
    <cellStyle name="Normal 118 2 7 2" xfId="16211"/>
    <cellStyle name="Normal 118 2 8" xfId="16212"/>
    <cellStyle name="Normal 118 2 9" xfId="16213"/>
    <cellStyle name="Normal 118 3" xfId="16214"/>
    <cellStyle name="Normal 118 3 2" xfId="16215"/>
    <cellStyle name="Normal 118 3 2 2" xfId="16216"/>
    <cellStyle name="Normal 118 3 2 2 2" xfId="16217"/>
    <cellStyle name="Normal 118 3 2 2 3" xfId="16218"/>
    <cellStyle name="Normal 118 3 2 2 4" xfId="16219"/>
    <cellStyle name="Normal 118 3 2 3" xfId="16220"/>
    <cellStyle name="Normal 118 3 2 3 2" xfId="16221"/>
    <cellStyle name="Normal 118 3 2 3 3" xfId="16222"/>
    <cellStyle name="Normal 118 3 2 4" xfId="16223"/>
    <cellStyle name="Normal 118 3 2 4 2" xfId="16224"/>
    <cellStyle name="Normal 118 3 2 5" xfId="16225"/>
    <cellStyle name="Normal 118 3 2 5 2" xfId="16226"/>
    <cellStyle name="Normal 118 3 2 6" xfId="16227"/>
    <cellStyle name="Normal 118 3 2 7" xfId="16228"/>
    <cellStyle name="Normal 118 3 3" xfId="16229"/>
    <cellStyle name="Normal 118 3 3 2" xfId="16230"/>
    <cellStyle name="Normal 118 3 3 3" xfId="16231"/>
    <cellStyle name="Normal 118 3 3 4" xfId="16232"/>
    <cellStyle name="Normal 118 3 4" xfId="16233"/>
    <cellStyle name="Normal 118 3 4 2" xfId="16234"/>
    <cellStyle name="Normal 118 3 4 3" xfId="16235"/>
    <cellStyle name="Normal 118 3 5" xfId="16236"/>
    <cellStyle name="Normal 118 3 5 2" xfId="16237"/>
    <cellStyle name="Normal 118 3 6" xfId="16238"/>
    <cellStyle name="Normal 118 3 6 2" xfId="16239"/>
    <cellStyle name="Normal 118 3 7" xfId="16240"/>
    <cellStyle name="Normal 118 3 8" xfId="16241"/>
    <cellStyle name="Normal 118 4" xfId="16242"/>
    <cellStyle name="Normal 118 4 2" xfId="16243"/>
    <cellStyle name="Normal 118 4 2 2" xfId="16244"/>
    <cellStyle name="Normal 118 4 2 3" xfId="16245"/>
    <cellStyle name="Normal 118 4 2 4" xfId="16246"/>
    <cellStyle name="Normal 118 4 3" xfId="16247"/>
    <cellStyle name="Normal 118 4 3 2" xfId="16248"/>
    <cellStyle name="Normal 118 4 3 3" xfId="16249"/>
    <cellStyle name="Normal 118 4 4" xfId="16250"/>
    <cellStyle name="Normal 118 4 4 2" xfId="16251"/>
    <cellStyle name="Normal 118 4 5" xfId="16252"/>
    <cellStyle name="Normal 118 4 5 2" xfId="16253"/>
    <cellStyle name="Normal 118 4 6" xfId="16254"/>
    <cellStyle name="Normal 118 4 7" xfId="16255"/>
    <cellStyle name="Normal 118 5" xfId="16256"/>
    <cellStyle name="Normal 118 5 2" xfId="16257"/>
    <cellStyle name="Normal 118 5 2 2" xfId="16258"/>
    <cellStyle name="Normal 118 5 2 3" xfId="16259"/>
    <cellStyle name="Normal 118 5 2 4" xfId="16260"/>
    <cellStyle name="Normal 118 5 3" xfId="16261"/>
    <cellStyle name="Normal 118 5 3 2" xfId="16262"/>
    <cellStyle name="Normal 118 5 3 3" xfId="16263"/>
    <cellStyle name="Normal 118 5 4" xfId="16264"/>
    <cellStyle name="Normal 118 5 4 2" xfId="16265"/>
    <cellStyle name="Normal 118 5 5" xfId="16266"/>
    <cellStyle name="Normal 118 5 5 2" xfId="16267"/>
    <cellStyle name="Normal 118 5 6" xfId="16268"/>
    <cellStyle name="Normal 118 5 7" xfId="16269"/>
    <cellStyle name="Normal 118 6" xfId="16270"/>
    <cellStyle name="Normal 118 6 2" xfId="16271"/>
    <cellStyle name="Normal 118 6 2 2" xfId="16272"/>
    <cellStyle name="Normal 118 6 3" xfId="16273"/>
    <cellStyle name="Normal 118 6 4" xfId="16274"/>
    <cellStyle name="Normal 118 7" xfId="16275"/>
    <cellStyle name="Normal 118 7 2" xfId="16276"/>
    <cellStyle name="Normal 118 7 3" xfId="16277"/>
    <cellStyle name="Normal 118 8" xfId="16278"/>
    <cellStyle name="Normal 118 8 2" xfId="16279"/>
    <cellStyle name="Normal 118 9" xfId="16280"/>
    <cellStyle name="Normal 118 9 2" xfId="16281"/>
    <cellStyle name="Normal 119" xfId="16282"/>
    <cellStyle name="Normal 119 10" xfId="16283"/>
    <cellStyle name="Normal 119 11" xfId="16284"/>
    <cellStyle name="Normal 119 2" xfId="16285"/>
    <cellStyle name="Normal 119 2 2" xfId="16286"/>
    <cellStyle name="Normal 119 2 2 2" xfId="16287"/>
    <cellStyle name="Normal 119 2 2 2 2" xfId="16288"/>
    <cellStyle name="Normal 119 2 2 2 3" xfId="16289"/>
    <cellStyle name="Normal 119 2 2 2 4" xfId="16290"/>
    <cellStyle name="Normal 119 2 2 3" xfId="16291"/>
    <cellStyle name="Normal 119 2 2 3 2" xfId="16292"/>
    <cellStyle name="Normal 119 2 2 3 3" xfId="16293"/>
    <cellStyle name="Normal 119 2 2 4" xfId="16294"/>
    <cellStyle name="Normal 119 2 2 4 2" xfId="16295"/>
    <cellStyle name="Normal 119 2 2 5" xfId="16296"/>
    <cellStyle name="Normal 119 2 2 5 2" xfId="16297"/>
    <cellStyle name="Normal 119 2 2 6" xfId="16298"/>
    <cellStyle name="Normal 119 2 2 7" xfId="16299"/>
    <cellStyle name="Normal 119 2 3" xfId="16300"/>
    <cellStyle name="Normal 119 2 3 2" xfId="16301"/>
    <cellStyle name="Normal 119 2 3 2 2" xfId="16302"/>
    <cellStyle name="Normal 119 2 3 2 3" xfId="16303"/>
    <cellStyle name="Normal 119 2 3 2 4" xfId="16304"/>
    <cellStyle name="Normal 119 2 3 3" xfId="16305"/>
    <cellStyle name="Normal 119 2 3 3 2" xfId="16306"/>
    <cellStyle name="Normal 119 2 3 3 3" xfId="16307"/>
    <cellStyle name="Normal 119 2 3 4" xfId="16308"/>
    <cellStyle name="Normal 119 2 3 4 2" xfId="16309"/>
    <cellStyle name="Normal 119 2 3 5" xfId="16310"/>
    <cellStyle name="Normal 119 2 3 5 2" xfId="16311"/>
    <cellStyle name="Normal 119 2 3 6" xfId="16312"/>
    <cellStyle name="Normal 119 2 3 7" xfId="16313"/>
    <cellStyle name="Normal 119 2 4" xfId="16314"/>
    <cellStyle name="Normal 119 2 4 2" xfId="16315"/>
    <cellStyle name="Normal 119 2 4 3" xfId="16316"/>
    <cellStyle name="Normal 119 2 4 4" xfId="16317"/>
    <cellStyle name="Normal 119 2 5" xfId="16318"/>
    <cellStyle name="Normal 119 2 5 2" xfId="16319"/>
    <cellStyle name="Normal 119 2 5 3" xfId="16320"/>
    <cellStyle name="Normal 119 2 6" xfId="16321"/>
    <cellStyle name="Normal 119 2 6 2" xfId="16322"/>
    <cellStyle name="Normal 119 2 7" xfId="16323"/>
    <cellStyle name="Normal 119 2 7 2" xfId="16324"/>
    <cellStyle name="Normal 119 2 8" xfId="16325"/>
    <cellStyle name="Normal 119 2 9" xfId="16326"/>
    <cellStyle name="Normal 119 3" xfId="16327"/>
    <cellStyle name="Normal 119 3 2" xfId="16328"/>
    <cellStyle name="Normal 119 3 2 2" xfId="16329"/>
    <cellStyle name="Normal 119 3 2 2 2" xfId="16330"/>
    <cellStyle name="Normal 119 3 2 2 3" xfId="16331"/>
    <cellStyle name="Normal 119 3 2 2 4" xfId="16332"/>
    <cellStyle name="Normal 119 3 2 3" xfId="16333"/>
    <cellStyle name="Normal 119 3 2 3 2" xfId="16334"/>
    <cellStyle name="Normal 119 3 2 3 3" xfId="16335"/>
    <cellStyle name="Normal 119 3 2 4" xfId="16336"/>
    <cellStyle name="Normal 119 3 2 4 2" xfId="16337"/>
    <cellStyle name="Normal 119 3 2 5" xfId="16338"/>
    <cellStyle name="Normal 119 3 2 5 2" xfId="16339"/>
    <cellStyle name="Normal 119 3 2 6" xfId="16340"/>
    <cellStyle name="Normal 119 3 2 7" xfId="16341"/>
    <cellStyle name="Normal 119 3 3" xfId="16342"/>
    <cellStyle name="Normal 119 3 3 2" xfId="16343"/>
    <cellStyle name="Normal 119 3 3 3" xfId="16344"/>
    <cellStyle name="Normal 119 3 3 4" xfId="16345"/>
    <cellStyle name="Normal 119 3 4" xfId="16346"/>
    <cellStyle name="Normal 119 3 4 2" xfId="16347"/>
    <cellStyle name="Normal 119 3 4 3" xfId="16348"/>
    <cellStyle name="Normal 119 3 5" xfId="16349"/>
    <cellStyle name="Normal 119 3 5 2" xfId="16350"/>
    <cellStyle name="Normal 119 3 6" xfId="16351"/>
    <cellStyle name="Normal 119 3 6 2" xfId="16352"/>
    <cellStyle name="Normal 119 3 7" xfId="16353"/>
    <cellStyle name="Normal 119 3 8" xfId="16354"/>
    <cellStyle name="Normal 119 4" xfId="16355"/>
    <cellStyle name="Normal 119 4 2" xfId="16356"/>
    <cellStyle name="Normal 119 4 2 2" xfId="16357"/>
    <cellStyle name="Normal 119 4 2 3" xfId="16358"/>
    <cellStyle name="Normal 119 4 2 4" xfId="16359"/>
    <cellStyle name="Normal 119 4 3" xfId="16360"/>
    <cellStyle name="Normal 119 4 3 2" xfId="16361"/>
    <cellStyle name="Normal 119 4 3 3" xfId="16362"/>
    <cellStyle name="Normal 119 4 4" xfId="16363"/>
    <cellStyle name="Normal 119 4 4 2" xfId="16364"/>
    <cellStyle name="Normal 119 4 5" xfId="16365"/>
    <cellStyle name="Normal 119 4 5 2" xfId="16366"/>
    <cellStyle name="Normal 119 4 6" xfId="16367"/>
    <cellStyle name="Normal 119 4 7" xfId="16368"/>
    <cellStyle name="Normal 119 5" xfId="16369"/>
    <cellStyle name="Normal 119 5 2" xfId="16370"/>
    <cellStyle name="Normal 119 5 2 2" xfId="16371"/>
    <cellStyle name="Normal 119 5 2 3" xfId="16372"/>
    <cellStyle name="Normal 119 5 2 4" xfId="16373"/>
    <cellStyle name="Normal 119 5 3" xfId="16374"/>
    <cellStyle name="Normal 119 5 3 2" xfId="16375"/>
    <cellStyle name="Normal 119 5 3 3" xfId="16376"/>
    <cellStyle name="Normal 119 5 4" xfId="16377"/>
    <cellStyle name="Normal 119 5 4 2" xfId="16378"/>
    <cellStyle name="Normal 119 5 5" xfId="16379"/>
    <cellStyle name="Normal 119 5 5 2" xfId="16380"/>
    <cellStyle name="Normal 119 5 6" xfId="16381"/>
    <cellStyle name="Normal 119 5 7" xfId="16382"/>
    <cellStyle name="Normal 119 6" xfId="16383"/>
    <cellStyle name="Normal 119 6 2" xfId="16384"/>
    <cellStyle name="Normal 119 6 2 2" xfId="16385"/>
    <cellStyle name="Normal 119 6 3" xfId="16386"/>
    <cellStyle name="Normal 119 6 4" xfId="16387"/>
    <cellStyle name="Normal 119 7" xfId="16388"/>
    <cellStyle name="Normal 119 7 2" xfId="16389"/>
    <cellStyle name="Normal 119 7 3" xfId="16390"/>
    <cellStyle name="Normal 119 8" xfId="16391"/>
    <cellStyle name="Normal 119 8 2" xfId="16392"/>
    <cellStyle name="Normal 119 9" xfId="16393"/>
    <cellStyle name="Normal 119 9 2" xfId="16394"/>
    <cellStyle name="Normal 12" xfId="696"/>
    <cellStyle name="Normal 12 13" xfId="706"/>
    <cellStyle name="Normal 12 2" xfId="697"/>
    <cellStyle name="Normal 12 2 2" xfId="16395"/>
    <cellStyle name="Normal 120" xfId="16396"/>
    <cellStyle name="Normal 120 10" xfId="16397"/>
    <cellStyle name="Normal 120 11" xfId="16398"/>
    <cellStyle name="Normal 120 2" xfId="16399"/>
    <cellStyle name="Normal 120 2 2" xfId="16400"/>
    <cellStyle name="Normal 120 2 2 2" xfId="16401"/>
    <cellStyle name="Normal 120 2 2 2 2" xfId="16402"/>
    <cellStyle name="Normal 120 2 2 2 3" xfId="16403"/>
    <cellStyle name="Normal 120 2 2 2 4" xfId="16404"/>
    <cellStyle name="Normal 120 2 2 3" xfId="16405"/>
    <cellStyle name="Normal 120 2 2 3 2" xfId="16406"/>
    <cellStyle name="Normal 120 2 2 3 3" xfId="16407"/>
    <cellStyle name="Normal 120 2 2 4" xfId="16408"/>
    <cellStyle name="Normal 120 2 2 4 2" xfId="16409"/>
    <cellStyle name="Normal 120 2 2 5" xfId="16410"/>
    <cellStyle name="Normal 120 2 2 5 2" xfId="16411"/>
    <cellStyle name="Normal 120 2 2 6" xfId="16412"/>
    <cellStyle name="Normal 120 2 2 7" xfId="16413"/>
    <cellStyle name="Normal 120 2 3" xfId="16414"/>
    <cellStyle name="Normal 120 2 3 2" xfId="16415"/>
    <cellStyle name="Normal 120 2 3 2 2" xfId="16416"/>
    <cellStyle name="Normal 120 2 3 2 3" xfId="16417"/>
    <cellStyle name="Normal 120 2 3 2 4" xfId="16418"/>
    <cellStyle name="Normal 120 2 3 3" xfId="16419"/>
    <cellStyle name="Normal 120 2 3 3 2" xfId="16420"/>
    <cellStyle name="Normal 120 2 3 3 3" xfId="16421"/>
    <cellStyle name="Normal 120 2 3 4" xfId="16422"/>
    <cellStyle name="Normal 120 2 3 4 2" xfId="16423"/>
    <cellStyle name="Normal 120 2 3 5" xfId="16424"/>
    <cellStyle name="Normal 120 2 3 5 2" xfId="16425"/>
    <cellStyle name="Normal 120 2 3 6" xfId="16426"/>
    <cellStyle name="Normal 120 2 3 7" xfId="16427"/>
    <cellStyle name="Normal 120 2 4" xfId="16428"/>
    <cellStyle name="Normal 120 2 4 2" xfId="16429"/>
    <cellStyle name="Normal 120 2 4 3" xfId="16430"/>
    <cellStyle name="Normal 120 2 4 4" xfId="16431"/>
    <cellStyle name="Normal 120 2 5" xfId="16432"/>
    <cellStyle name="Normal 120 2 5 2" xfId="16433"/>
    <cellStyle name="Normal 120 2 5 3" xfId="16434"/>
    <cellStyle name="Normal 120 2 6" xfId="16435"/>
    <cellStyle name="Normal 120 2 6 2" xfId="16436"/>
    <cellStyle name="Normal 120 2 7" xfId="16437"/>
    <cellStyle name="Normal 120 2 7 2" xfId="16438"/>
    <cellStyle name="Normal 120 2 8" xfId="16439"/>
    <cellStyle name="Normal 120 2 9" xfId="16440"/>
    <cellStyle name="Normal 120 3" xfId="16441"/>
    <cellStyle name="Normal 120 3 2" xfId="16442"/>
    <cellStyle name="Normal 120 3 2 2" xfId="16443"/>
    <cellStyle name="Normal 120 3 2 2 2" xfId="16444"/>
    <cellStyle name="Normal 120 3 2 2 3" xfId="16445"/>
    <cellStyle name="Normal 120 3 2 2 4" xfId="16446"/>
    <cellStyle name="Normal 120 3 2 3" xfId="16447"/>
    <cellStyle name="Normal 120 3 2 3 2" xfId="16448"/>
    <cellStyle name="Normal 120 3 2 3 3" xfId="16449"/>
    <cellStyle name="Normal 120 3 2 4" xfId="16450"/>
    <cellStyle name="Normal 120 3 2 4 2" xfId="16451"/>
    <cellStyle name="Normal 120 3 2 5" xfId="16452"/>
    <cellStyle name="Normal 120 3 2 5 2" xfId="16453"/>
    <cellStyle name="Normal 120 3 2 6" xfId="16454"/>
    <cellStyle name="Normal 120 3 2 7" xfId="16455"/>
    <cellStyle name="Normal 120 3 3" xfId="16456"/>
    <cellStyle name="Normal 120 3 3 2" xfId="16457"/>
    <cellStyle name="Normal 120 3 3 3" xfId="16458"/>
    <cellStyle name="Normal 120 3 3 4" xfId="16459"/>
    <cellStyle name="Normal 120 3 4" xfId="16460"/>
    <cellStyle name="Normal 120 3 4 2" xfId="16461"/>
    <cellStyle name="Normal 120 3 4 3" xfId="16462"/>
    <cellStyle name="Normal 120 3 5" xfId="16463"/>
    <cellStyle name="Normal 120 3 5 2" xfId="16464"/>
    <cellStyle name="Normal 120 3 6" xfId="16465"/>
    <cellStyle name="Normal 120 3 6 2" xfId="16466"/>
    <cellStyle name="Normal 120 3 7" xfId="16467"/>
    <cellStyle name="Normal 120 3 8" xfId="16468"/>
    <cellStyle name="Normal 120 4" xfId="16469"/>
    <cellStyle name="Normal 120 4 2" xfId="16470"/>
    <cellStyle name="Normal 120 4 2 2" xfId="16471"/>
    <cellStyle name="Normal 120 4 2 3" xfId="16472"/>
    <cellStyle name="Normal 120 4 2 4" xfId="16473"/>
    <cellStyle name="Normal 120 4 3" xfId="16474"/>
    <cellStyle name="Normal 120 4 3 2" xfId="16475"/>
    <cellStyle name="Normal 120 4 3 3" xfId="16476"/>
    <cellStyle name="Normal 120 4 4" xfId="16477"/>
    <cellStyle name="Normal 120 4 4 2" xfId="16478"/>
    <cellStyle name="Normal 120 4 5" xfId="16479"/>
    <cellStyle name="Normal 120 4 5 2" xfId="16480"/>
    <cellStyle name="Normal 120 4 6" xfId="16481"/>
    <cellStyle name="Normal 120 4 7" xfId="16482"/>
    <cellStyle name="Normal 120 5" xfId="16483"/>
    <cellStyle name="Normal 120 5 2" xfId="16484"/>
    <cellStyle name="Normal 120 5 2 2" xfId="16485"/>
    <cellStyle name="Normal 120 5 2 3" xfId="16486"/>
    <cellStyle name="Normal 120 5 2 4" xfId="16487"/>
    <cellStyle name="Normal 120 5 3" xfId="16488"/>
    <cellStyle name="Normal 120 5 3 2" xfId="16489"/>
    <cellStyle name="Normal 120 5 3 3" xfId="16490"/>
    <cellStyle name="Normal 120 5 4" xfId="16491"/>
    <cellStyle name="Normal 120 5 4 2" xfId="16492"/>
    <cellStyle name="Normal 120 5 5" xfId="16493"/>
    <cellStyle name="Normal 120 5 5 2" xfId="16494"/>
    <cellStyle name="Normal 120 5 6" xfId="16495"/>
    <cellStyle name="Normal 120 5 7" xfId="16496"/>
    <cellStyle name="Normal 120 6" xfId="16497"/>
    <cellStyle name="Normal 120 6 2" xfId="16498"/>
    <cellStyle name="Normal 120 6 2 2" xfId="16499"/>
    <cellStyle name="Normal 120 6 3" xfId="16500"/>
    <cellStyle name="Normal 120 6 4" xfId="16501"/>
    <cellStyle name="Normal 120 7" xfId="16502"/>
    <cellStyle name="Normal 120 7 2" xfId="16503"/>
    <cellStyle name="Normal 120 7 3" xfId="16504"/>
    <cellStyle name="Normal 120 8" xfId="16505"/>
    <cellStyle name="Normal 120 8 2" xfId="16506"/>
    <cellStyle name="Normal 120 9" xfId="16507"/>
    <cellStyle name="Normal 120 9 2" xfId="16508"/>
    <cellStyle name="Normal 121" xfId="16509"/>
    <cellStyle name="Normal 121 10" xfId="16510"/>
    <cellStyle name="Normal 121 11" xfId="16511"/>
    <cellStyle name="Normal 121 2" xfId="16512"/>
    <cellStyle name="Normal 121 2 2" xfId="16513"/>
    <cellStyle name="Normal 121 2 2 2" xfId="16514"/>
    <cellStyle name="Normal 121 2 2 2 2" xfId="16515"/>
    <cellStyle name="Normal 121 2 2 2 3" xfId="16516"/>
    <cellStyle name="Normal 121 2 2 2 4" xfId="16517"/>
    <cellStyle name="Normal 121 2 2 3" xfId="16518"/>
    <cellStyle name="Normal 121 2 2 3 2" xfId="16519"/>
    <cellStyle name="Normal 121 2 2 3 3" xfId="16520"/>
    <cellStyle name="Normal 121 2 2 4" xfId="16521"/>
    <cellStyle name="Normal 121 2 2 4 2" xfId="16522"/>
    <cellStyle name="Normal 121 2 2 5" xfId="16523"/>
    <cellStyle name="Normal 121 2 2 5 2" xfId="16524"/>
    <cellStyle name="Normal 121 2 2 6" xfId="16525"/>
    <cellStyle name="Normal 121 2 2 7" xfId="16526"/>
    <cellStyle name="Normal 121 2 3" xfId="16527"/>
    <cellStyle name="Normal 121 2 3 2" xfId="16528"/>
    <cellStyle name="Normal 121 2 3 2 2" xfId="16529"/>
    <cellStyle name="Normal 121 2 3 2 3" xfId="16530"/>
    <cellStyle name="Normal 121 2 3 2 4" xfId="16531"/>
    <cellStyle name="Normal 121 2 3 3" xfId="16532"/>
    <cellStyle name="Normal 121 2 3 3 2" xfId="16533"/>
    <cellStyle name="Normal 121 2 3 3 3" xfId="16534"/>
    <cellStyle name="Normal 121 2 3 4" xfId="16535"/>
    <cellStyle name="Normal 121 2 3 4 2" xfId="16536"/>
    <cellStyle name="Normal 121 2 3 5" xfId="16537"/>
    <cellStyle name="Normal 121 2 3 5 2" xfId="16538"/>
    <cellStyle name="Normal 121 2 3 6" xfId="16539"/>
    <cellStyle name="Normal 121 2 3 7" xfId="16540"/>
    <cellStyle name="Normal 121 2 4" xfId="16541"/>
    <cellStyle name="Normal 121 2 4 2" xfId="16542"/>
    <cellStyle name="Normal 121 2 4 3" xfId="16543"/>
    <cellStyle name="Normal 121 2 4 4" xfId="16544"/>
    <cellStyle name="Normal 121 2 5" xfId="16545"/>
    <cellStyle name="Normal 121 2 5 2" xfId="16546"/>
    <cellStyle name="Normal 121 2 5 3" xfId="16547"/>
    <cellStyle name="Normal 121 2 6" xfId="16548"/>
    <cellStyle name="Normal 121 2 6 2" xfId="16549"/>
    <cellStyle name="Normal 121 2 7" xfId="16550"/>
    <cellStyle name="Normal 121 2 7 2" xfId="16551"/>
    <cellStyle name="Normal 121 2 8" xfId="16552"/>
    <cellStyle name="Normal 121 2 9" xfId="16553"/>
    <cellStyle name="Normal 121 3" xfId="16554"/>
    <cellStyle name="Normal 121 3 2" xfId="16555"/>
    <cellStyle name="Normal 121 3 2 2" xfId="16556"/>
    <cellStyle name="Normal 121 3 2 2 2" xfId="16557"/>
    <cellStyle name="Normal 121 3 2 2 3" xfId="16558"/>
    <cellStyle name="Normal 121 3 2 2 4" xfId="16559"/>
    <cellStyle name="Normal 121 3 2 3" xfId="16560"/>
    <cellStyle name="Normal 121 3 2 3 2" xfId="16561"/>
    <cellStyle name="Normal 121 3 2 3 3" xfId="16562"/>
    <cellStyle name="Normal 121 3 2 4" xfId="16563"/>
    <cellStyle name="Normal 121 3 2 4 2" xfId="16564"/>
    <cellStyle name="Normal 121 3 2 5" xfId="16565"/>
    <cellStyle name="Normal 121 3 2 5 2" xfId="16566"/>
    <cellStyle name="Normal 121 3 2 6" xfId="16567"/>
    <cellStyle name="Normal 121 3 2 7" xfId="16568"/>
    <cellStyle name="Normal 121 3 3" xfId="16569"/>
    <cellStyle name="Normal 121 3 3 2" xfId="16570"/>
    <cellStyle name="Normal 121 3 3 3" xfId="16571"/>
    <cellStyle name="Normal 121 3 3 4" xfId="16572"/>
    <cellStyle name="Normal 121 3 4" xfId="16573"/>
    <cellStyle name="Normal 121 3 4 2" xfId="16574"/>
    <cellStyle name="Normal 121 3 4 3" xfId="16575"/>
    <cellStyle name="Normal 121 3 5" xfId="16576"/>
    <cellStyle name="Normal 121 3 5 2" xfId="16577"/>
    <cellStyle name="Normal 121 3 6" xfId="16578"/>
    <cellStyle name="Normal 121 3 6 2" xfId="16579"/>
    <cellStyle name="Normal 121 3 7" xfId="16580"/>
    <cellStyle name="Normal 121 3 8" xfId="16581"/>
    <cellStyle name="Normal 121 4" xfId="16582"/>
    <cellStyle name="Normal 121 4 2" xfId="16583"/>
    <cellStyle name="Normal 121 4 2 2" xfId="16584"/>
    <cellStyle name="Normal 121 4 2 3" xfId="16585"/>
    <cellStyle name="Normal 121 4 2 4" xfId="16586"/>
    <cellStyle name="Normal 121 4 3" xfId="16587"/>
    <cellStyle name="Normal 121 4 3 2" xfId="16588"/>
    <cellStyle name="Normal 121 4 3 3" xfId="16589"/>
    <cellStyle name="Normal 121 4 4" xfId="16590"/>
    <cellStyle name="Normal 121 4 4 2" xfId="16591"/>
    <cellStyle name="Normal 121 4 5" xfId="16592"/>
    <cellStyle name="Normal 121 4 5 2" xfId="16593"/>
    <cellStyle name="Normal 121 4 6" xfId="16594"/>
    <cellStyle name="Normal 121 4 7" xfId="16595"/>
    <cellStyle name="Normal 121 5" xfId="16596"/>
    <cellStyle name="Normal 121 5 2" xfId="16597"/>
    <cellStyle name="Normal 121 5 2 2" xfId="16598"/>
    <cellStyle name="Normal 121 5 2 3" xfId="16599"/>
    <cellStyle name="Normal 121 5 2 4" xfId="16600"/>
    <cellStyle name="Normal 121 5 3" xfId="16601"/>
    <cellStyle name="Normal 121 5 3 2" xfId="16602"/>
    <cellStyle name="Normal 121 5 3 3" xfId="16603"/>
    <cellStyle name="Normal 121 5 4" xfId="16604"/>
    <cellStyle name="Normal 121 5 4 2" xfId="16605"/>
    <cellStyle name="Normal 121 5 5" xfId="16606"/>
    <cellStyle name="Normal 121 5 5 2" xfId="16607"/>
    <cellStyle name="Normal 121 5 6" xfId="16608"/>
    <cellStyle name="Normal 121 5 7" xfId="16609"/>
    <cellStyle name="Normal 121 6" xfId="16610"/>
    <cellStyle name="Normal 121 6 2" xfId="16611"/>
    <cellStyle name="Normal 121 6 2 2" xfId="16612"/>
    <cellStyle name="Normal 121 6 3" xfId="16613"/>
    <cellStyle name="Normal 121 6 4" xfId="16614"/>
    <cellStyle name="Normal 121 7" xfId="16615"/>
    <cellStyle name="Normal 121 7 2" xfId="16616"/>
    <cellStyle name="Normal 121 7 3" xfId="16617"/>
    <cellStyle name="Normal 121 8" xfId="16618"/>
    <cellStyle name="Normal 121 8 2" xfId="16619"/>
    <cellStyle name="Normal 121 9" xfId="16620"/>
    <cellStyle name="Normal 121 9 2" xfId="16621"/>
    <cellStyle name="Normal 122" xfId="16622"/>
    <cellStyle name="Normal 122 10" xfId="16623"/>
    <cellStyle name="Normal 122 11" xfId="16624"/>
    <cellStyle name="Normal 122 2" xfId="16625"/>
    <cellStyle name="Normal 122 2 2" xfId="16626"/>
    <cellStyle name="Normal 122 2 2 2" xfId="16627"/>
    <cellStyle name="Normal 122 2 2 2 2" xfId="16628"/>
    <cellStyle name="Normal 122 2 2 2 3" xfId="16629"/>
    <cellStyle name="Normal 122 2 2 2 4" xfId="16630"/>
    <cellStyle name="Normal 122 2 2 3" xfId="16631"/>
    <cellStyle name="Normal 122 2 2 3 2" xfId="16632"/>
    <cellStyle name="Normal 122 2 2 3 3" xfId="16633"/>
    <cellStyle name="Normal 122 2 2 4" xfId="16634"/>
    <cellStyle name="Normal 122 2 2 4 2" xfId="16635"/>
    <cellStyle name="Normal 122 2 2 5" xfId="16636"/>
    <cellStyle name="Normal 122 2 2 5 2" xfId="16637"/>
    <cellStyle name="Normal 122 2 2 6" xfId="16638"/>
    <cellStyle name="Normal 122 2 2 7" xfId="16639"/>
    <cellStyle name="Normal 122 2 3" xfId="16640"/>
    <cellStyle name="Normal 122 2 3 2" xfId="16641"/>
    <cellStyle name="Normal 122 2 3 2 2" xfId="16642"/>
    <cellStyle name="Normal 122 2 3 2 3" xfId="16643"/>
    <cellStyle name="Normal 122 2 3 2 4" xfId="16644"/>
    <cellStyle name="Normal 122 2 3 3" xfId="16645"/>
    <cellStyle name="Normal 122 2 3 3 2" xfId="16646"/>
    <cellStyle name="Normal 122 2 3 3 3" xfId="16647"/>
    <cellStyle name="Normal 122 2 3 4" xfId="16648"/>
    <cellStyle name="Normal 122 2 3 4 2" xfId="16649"/>
    <cellStyle name="Normal 122 2 3 5" xfId="16650"/>
    <cellStyle name="Normal 122 2 3 5 2" xfId="16651"/>
    <cellStyle name="Normal 122 2 3 6" xfId="16652"/>
    <cellStyle name="Normal 122 2 3 7" xfId="16653"/>
    <cellStyle name="Normal 122 2 4" xfId="16654"/>
    <cellStyle name="Normal 122 2 4 2" xfId="16655"/>
    <cellStyle name="Normal 122 2 4 3" xfId="16656"/>
    <cellStyle name="Normal 122 2 4 4" xfId="16657"/>
    <cellStyle name="Normal 122 2 5" xfId="16658"/>
    <cellStyle name="Normal 122 2 5 2" xfId="16659"/>
    <cellStyle name="Normal 122 2 5 3" xfId="16660"/>
    <cellStyle name="Normal 122 2 6" xfId="16661"/>
    <cellStyle name="Normal 122 2 6 2" xfId="16662"/>
    <cellStyle name="Normal 122 2 7" xfId="16663"/>
    <cellStyle name="Normal 122 2 7 2" xfId="16664"/>
    <cellStyle name="Normal 122 2 8" xfId="16665"/>
    <cellStyle name="Normal 122 2 9" xfId="16666"/>
    <cellStyle name="Normal 122 3" xfId="16667"/>
    <cellStyle name="Normal 122 3 2" xfId="16668"/>
    <cellStyle name="Normal 122 3 2 2" xfId="16669"/>
    <cellStyle name="Normal 122 3 2 2 2" xfId="16670"/>
    <cellStyle name="Normal 122 3 2 2 3" xfId="16671"/>
    <cellStyle name="Normal 122 3 2 2 4" xfId="16672"/>
    <cellStyle name="Normal 122 3 2 3" xfId="16673"/>
    <cellStyle name="Normal 122 3 2 3 2" xfId="16674"/>
    <cellStyle name="Normal 122 3 2 3 3" xfId="16675"/>
    <cellStyle name="Normal 122 3 2 4" xfId="16676"/>
    <cellStyle name="Normal 122 3 2 4 2" xfId="16677"/>
    <cellStyle name="Normal 122 3 2 5" xfId="16678"/>
    <cellStyle name="Normal 122 3 2 5 2" xfId="16679"/>
    <cellStyle name="Normal 122 3 2 6" xfId="16680"/>
    <cellStyle name="Normal 122 3 2 7" xfId="16681"/>
    <cellStyle name="Normal 122 3 3" xfId="16682"/>
    <cellStyle name="Normal 122 3 3 2" xfId="16683"/>
    <cellStyle name="Normal 122 3 3 3" xfId="16684"/>
    <cellStyle name="Normal 122 3 3 4" xfId="16685"/>
    <cellStyle name="Normal 122 3 4" xfId="16686"/>
    <cellStyle name="Normal 122 3 4 2" xfId="16687"/>
    <cellStyle name="Normal 122 3 4 3" xfId="16688"/>
    <cellStyle name="Normal 122 3 5" xfId="16689"/>
    <cellStyle name="Normal 122 3 5 2" xfId="16690"/>
    <cellStyle name="Normal 122 3 6" xfId="16691"/>
    <cellStyle name="Normal 122 3 6 2" xfId="16692"/>
    <cellStyle name="Normal 122 3 7" xfId="16693"/>
    <cellStyle name="Normal 122 3 8" xfId="16694"/>
    <cellStyle name="Normal 122 4" xfId="16695"/>
    <cellStyle name="Normal 122 4 2" xfId="16696"/>
    <cellStyle name="Normal 122 4 2 2" xfId="16697"/>
    <cellStyle name="Normal 122 4 2 3" xfId="16698"/>
    <cellStyle name="Normal 122 4 2 4" xfId="16699"/>
    <cellStyle name="Normal 122 4 3" xfId="16700"/>
    <cellStyle name="Normal 122 4 3 2" xfId="16701"/>
    <cellStyle name="Normal 122 4 3 3" xfId="16702"/>
    <cellStyle name="Normal 122 4 4" xfId="16703"/>
    <cellStyle name="Normal 122 4 4 2" xfId="16704"/>
    <cellStyle name="Normal 122 4 5" xfId="16705"/>
    <cellStyle name="Normal 122 4 5 2" xfId="16706"/>
    <cellStyle name="Normal 122 4 6" xfId="16707"/>
    <cellStyle name="Normal 122 4 7" xfId="16708"/>
    <cellStyle name="Normal 122 5" xfId="16709"/>
    <cellStyle name="Normal 122 5 2" xfId="16710"/>
    <cellStyle name="Normal 122 5 2 2" xfId="16711"/>
    <cellStyle name="Normal 122 5 2 3" xfId="16712"/>
    <cellStyle name="Normal 122 5 2 4" xfId="16713"/>
    <cellStyle name="Normal 122 5 3" xfId="16714"/>
    <cellStyle name="Normal 122 5 3 2" xfId="16715"/>
    <cellStyle name="Normal 122 5 3 3" xfId="16716"/>
    <cellStyle name="Normal 122 5 4" xfId="16717"/>
    <cellStyle name="Normal 122 5 4 2" xfId="16718"/>
    <cellStyle name="Normal 122 5 5" xfId="16719"/>
    <cellStyle name="Normal 122 5 5 2" xfId="16720"/>
    <cellStyle name="Normal 122 5 6" xfId="16721"/>
    <cellStyle name="Normal 122 5 7" xfId="16722"/>
    <cellStyle name="Normal 122 6" xfId="16723"/>
    <cellStyle name="Normal 122 6 2" xfId="16724"/>
    <cellStyle name="Normal 122 6 2 2" xfId="16725"/>
    <cellStyle name="Normal 122 6 3" xfId="16726"/>
    <cellStyle name="Normal 122 6 4" xfId="16727"/>
    <cellStyle name="Normal 122 7" xfId="16728"/>
    <cellStyle name="Normal 122 7 2" xfId="16729"/>
    <cellStyle name="Normal 122 7 3" xfId="16730"/>
    <cellStyle name="Normal 122 8" xfId="16731"/>
    <cellStyle name="Normal 122 8 2" xfId="16732"/>
    <cellStyle name="Normal 122 9" xfId="16733"/>
    <cellStyle name="Normal 122 9 2" xfId="16734"/>
    <cellStyle name="Normal 123" xfId="16735"/>
    <cellStyle name="Normal 123 10" xfId="16736"/>
    <cellStyle name="Normal 123 11" xfId="16737"/>
    <cellStyle name="Normal 123 2" xfId="16738"/>
    <cellStyle name="Normal 123 2 2" xfId="16739"/>
    <cellStyle name="Normal 123 2 2 2" xfId="16740"/>
    <cellStyle name="Normal 123 2 2 2 2" xfId="16741"/>
    <cellStyle name="Normal 123 2 2 2 3" xfId="16742"/>
    <cellStyle name="Normal 123 2 2 2 4" xfId="16743"/>
    <cellStyle name="Normal 123 2 2 3" xfId="16744"/>
    <cellStyle name="Normal 123 2 2 3 2" xfId="16745"/>
    <cellStyle name="Normal 123 2 2 3 3" xfId="16746"/>
    <cellStyle name="Normal 123 2 2 4" xfId="16747"/>
    <cellStyle name="Normal 123 2 2 4 2" xfId="16748"/>
    <cellStyle name="Normal 123 2 2 5" xfId="16749"/>
    <cellStyle name="Normal 123 2 2 5 2" xfId="16750"/>
    <cellStyle name="Normal 123 2 2 6" xfId="16751"/>
    <cellStyle name="Normal 123 2 2 7" xfId="16752"/>
    <cellStyle name="Normal 123 2 3" xfId="16753"/>
    <cellStyle name="Normal 123 2 3 2" xfId="16754"/>
    <cellStyle name="Normal 123 2 3 2 2" xfId="16755"/>
    <cellStyle name="Normal 123 2 3 2 3" xfId="16756"/>
    <cellStyle name="Normal 123 2 3 2 4" xfId="16757"/>
    <cellStyle name="Normal 123 2 3 3" xfId="16758"/>
    <cellStyle name="Normal 123 2 3 3 2" xfId="16759"/>
    <cellStyle name="Normal 123 2 3 3 3" xfId="16760"/>
    <cellStyle name="Normal 123 2 3 4" xfId="16761"/>
    <cellStyle name="Normal 123 2 3 4 2" xfId="16762"/>
    <cellStyle name="Normal 123 2 3 5" xfId="16763"/>
    <cellStyle name="Normal 123 2 3 5 2" xfId="16764"/>
    <cellStyle name="Normal 123 2 3 6" xfId="16765"/>
    <cellStyle name="Normal 123 2 3 7" xfId="16766"/>
    <cellStyle name="Normal 123 2 4" xfId="16767"/>
    <cellStyle name="Normal 123 2 4 2" xfId="16768"/>
    <cellStyle name="Normal 123 2 4 3" xfId="16769"/>
    <cellStyle name="Normal 123 2 4 4" xfId="16770"/>
    <cellStyle name="Normal 123 2 5" xfId="16771"/>
    <cellStyle name="Normal 123 2 5 2" xfId="16772"/>
    <cellStyle name="Normal 123 2 5 3" xfId="16773"/>
    <cellStyle name="Normal 123 2 6" xfId="16774"/>
    <cellStyle name="Normal 123 2 6 2" xfId="16775"/>
    <cellStyle name="Normal 123 2 7" xfId="16776"/>
    <cellStyle name="Normal 123 2 7 2" xfId="16777"/>
    <cellStyle name="Normal 123 2 8" xfId="16778"/>
    <cellStyle name="Normal 123 2 9" xfId="16779"/>
    <cellStyle name="Normal 123 3" xfId="16780"/>
    <cellStyle name="Normal 123 3 2" xfId="16781"/>
    <cellStyle name="Normal 123 3 2 2" xfId="16782"/>
    <cellStyle name="Normal 123 3 2 2 2" xfId="16783"/>
    <cellStyle name="Normal 123 3 2 2 3" xfId="16784"/>
    <cellStyle name="Normal 123 3 2 2 4" xfId="16785"/>
    <cellStyle name="Normal 123 3 2 3" xfId="16786"/>
    <cellStyle name="Normal 123 3 2 3 2" xfId="16787"/>
    <cellStyle name="Normal 123 3 2 3 3" xfId="16788"/>
    <cellStyle name="Normal 123 3 2 4" xfId="16789"/>
    <cellStyle name="Normal 123 3 2 4 2" xfId="16790"/>
    <cellStyle name="Normal 123 3 2 5" xfId="16791"/>
    <cellStyle name="Normal 123 3 2 5 2" xfId="16792"/>
    <cellStyle name="Normal 123 3 2 6" xfId="16793"/>
    <cellStyle name="Normal 123 3 2 7" xfId="16794"/>
    <cellStyle name="Normal 123 3 3" xfId="16795"/>
    <cellStyle name="Normal 123 3 3 2" xfId="16796"/>
    <cellStyle name="Normal 123 3 3 3" xfId="16797"/>
    <cellStyle name="Normal 123 3 3 4" xfId="16798"/>
    <cellStyle name="Normal 123 3 4" xfId="16799"/>
    <cellStyle name="Normal 123 3 4 2" xfId="16800"/>
    <cellStyle name="Normal 123 3 4 3" xfId="16801"/>
    <cellStyle name="Normal 123 3 5" xfId="16802"/>
    <cellStyle name="Normal 123 3 5 2" xfId="16803"/>
    <cellStyle name="Normal 123 3 6" xfId="16804"/>
    <cellStyle name="Normal 123 3 6 2" xfId="16805"/>
    <cellStyle name="Normal 123 3 7" xfId="16806"/>
    <cellStyle name="Normal 123 3 8" xfId="16807"/>
    <cellStyle name="Normal 123 4" xfId="16808"/>
    <cellStyle name="Normal 123 4 2" xfId="16809"/>
    <cellStyle name="Normal 123 4 2 2" xfId="16810"/>
    <cellStyle name="Normal 123 4 2 3" xfId="16811"/>
    <cellStyle name="Normal 123 4 2 4" xfId="16812"/>
    <cellStyle name="Normal 123 4 3" xfId="16813"/>
    <cellStyle name="Normal 123 4 3 2" xfId="16814"/>
    <cellStyle name="Normal 123 4 3 3" xfId="16815"/>
    <cellStyle name="Normal 123 4 4" xfId="16816"/>
    <cellStyle name="Normal 123 4 4 2" xfId="16817"/>
    <cellStyle name="Normal 123 4 5" xfId="16818"/>
    <cellStyle name="Normal 123 4 5 2" xfId="16819"/>
    <cellStyle name="Normal 123 4 6" xfId="16820"/>
    <cellStyle name="Normal 123 4 7" xfId="16821"/>
    <cellStyle name="Normal 123 5" xfId="16822"/>
    <cellStyle name="Normal 123 5 2" xfId="16823"/>
    <cellStyle name="Normal 123 5 2 2" xfId="16824"/>
    <cellStyle name="Normal 123 5 2 3" xfId="16825"/>
    <cellStyle name="Normal 123 5 2 4" xfId="16826"/>
    <cellStyle name="Normal 123 5 3" xfId="16827"/>
    <cellStyle name="Normal 123 5 3 2" xfId="16828"/>
    <cellStyle name="Normal 123 5 3 3" xfId="16829"/>
    <cellStyle name="Normal 123 5 4" xfId="16830"/>
    <cellStyle name="Normal 123 5 4 2" xfId="16831"/>
    <cellStyle name="Normal 123 5 5" xfId="16832"/>
    <cellStyle name="Normal 123 5 5 2" xfId="16833"/>
    <cellStyle name="Normal 123 5 6" xfId="16834"/>
    <cellStyle name="Normal 123 5 7" xfId="16835"/>
    <cellStyle name="Normal 123 6" xfId="16836"/>
    <cellStyle name="Normal 123 6 2" xfId="16837"/>
    <cellStyle name="Normal 123 6 2 2" xfId="16838"/>
    <cellStyle name="Normal 123 6 3" xfId="16839"/>
    <cellStyle name="Normal 123 6 4" xfId="16840"/>
    <cellStyle name="Normal 123 7" xfId="16841"/>
    <cellStyle name="Normal 123 7 2" xfId="16842"/>
    <cellStyle name="Normal 123 7 3" xfId="16843"/>
    <cellStyle name="Normal 123 8" xfId="16844"/>
    <cellStyle name="Normal 123 8 2" xfId="16845"/>
    <cellStyle name="Normal 123 9" xfId="16846"/>
    <cellStyle name="Normal 123 9 2" xfId="16847"/>
    <cellStyle name="Normal 124" xfId="16848"/>
    <cellStyle name="Normal 124 10" xfId="16849"/>
    <cellStyle name="Normal 124 11" xfId="16850"/>
    <cellStyle name="Normal 124 2" xfId="16851"/>
    <cellStyle name="Normal 124 2 2" xfId="16852"/>
    <cellStyle name="Normal 124 2 2 2" xfId="16853"/>
    <cellStyle name="Normal 124 2 2 2 2" xfId="16854"/>
    <cellStyle name="Normal 124 2 2 2 3" xfId="16855"/>
    <cellStyle name="Normal 124 2 2 2 4" xfId="16856"/>
    <cellStyle name="Normal 124 2 2 3" xfId="16857"/>
    <cellStyle name="Normal 124 2 2 3 2" xfId="16858"/>
    <cellStyle name="Normal 124 2 2 3 3" xfId="16859"/>
    <cellStyle name="Normal 124 2 2 4" xfId="16860"/>
    <cellStyle name="Normal 124 2 2 4 2" xfId="16861"/>
    <cellStyle name="Normal 124 2 2 5" xfId="16862"/>
    <cellStyle name="Normal 124 2 2 5 2" xfId="16863"/>
    <cellStyle name="Normal 124 2 2 6" xfId="16864"/>
    <cellStyle name="Normal 124 2 2 7" xfId="16865"/>
    <cellStyle name="Normal 124 2 3" xfId="16866"/>
    <cellStyle name="Normal 124 2 3 2" xfId="16867"/>
    <cellStyle name="Normal 124 2 3 2 2" xfId="16868"/>
    <cellStyle name="Normal 124 2 3 2 3" xfId="16869"/>
    <cellStyle name="Normal 124 2 3 2 4" xfId="16870"/>
    <cellStyle name="Normal 124 2 3 3" xfId="16871"/>
    <cellStyle name="Normal 124 2 3 3 2" xfId="16872"/>
    <cellStyle name="Normal 124 2 3 3 3" xfId="16873"/>
    <cellStyle name="Normal 124 2 3 4" xfId="16874"/>
    <cellStyle name="Normal 124 2 3 4 2" xfId="16875"/>
    <cellStyle name="Normal 124 2 3 5" xfId="16876"/>
    <cellStyle name="Normal 124 2 3 5 2" xfId="16877"/>
    <cellStyle name="Normal 124 2 3 6" xfId="16878"/>
    <cellStyle name="Normal 124 2 3 7" xfId="16879"/>
    <cellStyle name="Normal 124 2 4" xfId="16880"/>
    <cellStyle name="Normal 124 2 4 2" xfId="16881"/>
    <cellStyle name="Normal 124 2 4 3" xfId="16882"/>
    <cellStyle name="Normal 124 2 4 4" xfId="16883"/>
    <cellStyle name="Normal 124 2 5" xfId="16884"/>
    <cellStyle name="Normal 124 2 5 2" xfId="16885"/>
    <cellStyle name="Normal 124 2 5 3" xfId="16886"/>
    <cellStyle name="Normal 124 2 6" xfId="16887"/>
    <cellStyle name="Normal 124 2 6 2" xfId="16888"/>
    <cellStyle name="Normal 124 2 7" xfId="16889"/>
    <cellStyle name="Normal 124 2 7 2" xfId="16890"/>
    <cellStyle name="Normal 124 2 8" xfId="16891"/>
    <cellStyle name="Normal 124 2 9" xfId="16892"/>
    <cellStyle name="Normal 124 3" xfId="16893"/>
    <cellStyle name="Normal 124 3 2" xfId="16894"/>
    <cellStyle name="Normal 124 3 2 2" xfId="16895"/>
    <cellStyle name="Normal 124 3 2 2 2" xfId="16896"/>
    <cellStyle name="Normal 124 3 2 2 3" xfId="16897"/>
    <cellStyle name="Normal 124 3 2 2 4" xfId="16898"/>
    <cellStyle name="Normal 124 3 2 3" xfId="16899"/>
    <cellStyle name="Normal 124 3 2 3 2" xfId="16900"/>
    <cellStyle name="Normal 124 3 2 3 3" xfId="16901"/>
    <cellStyle name="Normal 124 3 2 4" xfId="16902"/>
    <cellStyle name="Normal 124 3 2 4 2" xfId="16903"/>
    <cellStyle name="Normal 124 3 2 5" xfId="16904"/>
    <cellStyle name="Normal 124 3 2 5 2" xfId="16905"/>
    <cellStyle name="Normal 124 3 2 6" xfId="16906"/>
    <cellStyle name="Normal 124 3 2 7" xfId="16907"/>
    <cellStyle name="Normal 124 3 3" xfId="16908"/>
    <cellStyle name="Normal 124 3 3 2" xfId="16909"/>
    <cellStyle name="Normal 124 3 3 3" xfId="16910"/>
    <cellStyle name="Normal 124 3 3 4" xfId="16911"/>
    <cellStyle name="Normal 124 3 4" xfId="16912"/>
    <cellStyle name="Normal 124 3 4 2" xfId="16913"/>
    <cellStyle name="Normal 124 3 4 3" xfId="16914"/>
    <cellStyle name="Normal 124 3 5" xfId="16915"/>
    <cellStyle name="Normal 124 3 5 2" xfId="16916"/>
    <cellStyle name="Normal 124 3 6" xfId="16917"/>
    <cellStyle name="Normal 124 3 6 2" xfId="16918"/>
    <cellStyle name="Normal 124 3 7" xfId="16919"/>
    <cellStyle name="Normal 124 3 8" xfId="16920"/>
    <cellStyle name="Normal 124 4" xfId="16921"/>
    <cellStyle name="Normal 124 4 2" xfId="16922"/>
    <cellStyle name="Normal 124 4 2 2" xfId="16923"/>
    <cellStyle name="Normal 124 4 2 3" xfId="16924"/>
    <cellStyle name="Normal 124 4 2 4" xfId="16925"/>
    <cellStyle name="Normal 124 4 3" xfId="16926"/>
    <cellStyle name="Normal 124 4 3 2" xfId="16927"/>
    <cellStyle name="Normal 124 4 3 3" xfId="16928"/>
    <cellStyle name="Normal 124 4 4" xfId="16929"/>
    <cellStyle name="Normal 124 4 4 2" xfId="16930"/>
    <cellStyle name="Normal 124 4 5" xfId="16931"/>
    <cellStyle name="Normal 124 4 5 2" xfId="16932"/>
    <cellStyle name="Normal 124 4 6" xfId="16933"/>
    <cellStyle name="Normal 124 4 7" xfId="16934"/>
    <cellStyle name="Normal 124 5" xfId="16935"/>
    <cellStyle name="Normal 124 5 2" xfId="16936"/>
    <cellStyle name="Normal 124 5 2 2" xfId="16937"/>
    <cellStyle name="Normal 124 5 2 3" xfId="16938"/>
    <cellStyle name="Normal 124 5 2 4" xfId="16939"/>
    <cellStyle name="Normal 124 5 3" xfId="16940"/>
    <cellStyle name="Normal 124 5 3 2" xfId="16941"/>
    <cellStyle name="Normal 124 5 3 3" xfId="16942"/>
    <cellStyle name="Normal 124 5 4" xfId="16943"/>
    <cellStyle name="Normal 124 5 4 2" xfId="16944"/>
    <cellStyle name="Normal 124 5 5" xfId="16945"/>
    <cellStyle name="Normal 124 5 5 2" xfId="16946"/>
    <cellStyle name="Normal 124 5 6" xfId="16947"/>
    <cellStyle name="Normal 124 5 7" xfId="16948"/>
    <cellStyle name="Normal 124 6" xfId="16949"/>
    <cellStyle name="Normal 124 6 2" xfId="16950"/>
    <cellStyle name="Normal 124 6 2 2" xfId="16951"/>
    <cellStyle name="Normal 124 6 3" xfId="16952"/>
    <cellStyle name="Normal 124 6 4" xfId="16953"/>
    <cellStyle name="Normal 124 7" xfId="16954"/>
    <cellStyle name="Normal 124 7 2" xfId="16955"/>
    <cellStyle name="Normal 124 7 3" xfId="16956"/>
    <cellStyle name="Normal 124 8" xfId="16957"/>
    <cellStyle name="Normal 124 8 2" xfId="16958"/>
    <cellStyle name="Normal 124 9" xfId="16959"/>
    <cellStyle name="Normal 124 9 2" xfId="16960"/>
    <cellStyle name="Normal 125" xfId="16961"/>
    <cellStyle name="Normal 125 10" xfId="16962"/>
    <cellStyle name="Normal 125 11" xfId="16963"/>
    <cellStyle name="Normal 125 2" xfId="16964"/>
    <cellStyle name="Normal 125 2 2" xfId="16965"/>
    <cellStyle name="Normal 125 2 2 2" xfId="16966"/>
    <cellStyle name="Normal 125 2 2 2 2" xfId="16967"/>
    <cellStyle name="Normal 125 2 2 2 3" xfId="16968"/>
    <cellStyle name="Normal 125 2 2 2 4" xfId="16969"/>
    <cellStyle name="Normal 125 2 2 3" xfId="16970"/>
    <cellStyle name="Normal 125 2 2 3 2" xfId="16971"/>
    <cellStyle name="Normal 125 2 2 3 3" xfId="16972"/>
    <cellStyle name="Normal 125 2 2 4" xfId="16973"/>
    <cellStyle name="Normal 125 2 2 4 2" xfId="16974"/>
    <cellStyle name="Normal 125 2 2 5" xfId="16975"/>
    <cellStyle name="Normal 125 2 2 5 2" xfId="16976"/>
    <cellStyle name="Normal 125 2 2 6" xfId="16977"/>
    <cellStyle name="Normal 125 2 2 7" xfId="16978"/>
    <cellStyle name="Normal 125 2 3" xfId="16979"/>
    <cellStyle name="Normal 125 2 3 2" xfId="16980"/>
    <cellStyle name="Normal 125 2 3 2 2" xfId="16981"/>
    <cellStyle name="Normal 125 2 3 2 3" xfId="16982"/>
    <cellStyle name="Normal 125 2 3 2 4" xfId="16983"/>
    <cellStyle name="Normal 125 2 3 3" xfId="16984"/>
    <cellStyle name="Normal 125 2 3 3 2" xfId="16985"/>
    <cellStyle name="Normal 125 2 3 3 3" xfId="16986"/>
    <cellStyle name="Normal 125 2 3 4" xfId="16987"/>
    <cellStyle name="Normal 125 2 3 4 2" xfId="16988"/>
    <cellStyle name="Normal 125 2 3 5" xfId="16989"/>
    <cellStyle name="Normal 125 2 3 5 2" xfId="16990"/>
    <cellStyle name="Normal 125 2 3 6" xfId="16991"/>
    <cellStyle name="Normal 125 2 3 7" xfId="16992"/>
    <cellStyle name="Normal 125 2 4" xfId="16993"/>
    <cellStyle name="Normal 125 2 4 2" xfId="16994"/>
    <cellStyle name="Normal 125 2 4 3" xfId="16995"/>
    <cellStyle name="Normal 125 2 4 4" xfId="16996"/>
    <cellStyle name="Normal 125 2 5" xfId="16997"/>
    <cellStyle name="Normal 125 2 5 2" xfId="16998"/>
    <cellStyle name="Normal 125 2 5 3" xfId="16999"/>
    <cellStyle name="Normal 125 2 6" xfId="17000"/>
    <cellStyle name="Normal 125 2 6 2" xfId="17001"/>
    <cellStyle name="Normal 125 2 7" xfId="17002"/>
    <cellStyle name="Normal 125 2 7 2" xfId="17003"/>
    <cellStyle name="Normal 125 2 8" xfId="17004"/>
    <cellStyle name="Normal 125 2 9" xfId="17005"/>
    <cellStyle name="Normal 125 3" xfId="17006"/>
    <cellStyle name="Normal 125 3 2" xfId="17007"/>
    <cellStyle name="Normal 125 3 2 2" xfId="17008"/>
    <cellStyle name="Normal 125 3 2 2 2" xfId="17009"/>
    <cellStyle name="Normal 125 3 2 2 3" xfId="17010"/>
    <cellStyle name="Normal 125 3 2 2 4" xfId="17011"/>
    <cellStyle name="Normal 125 3 2 3" xfId="17012"/>
    <cellStyle name="Normal 125 3 2 3 2" xfId="17013"/>
    <cellStyle name="Normal 125 3 2 3 3" xfId="17014"/>
    <cellStyle name="Normal 125 3 2 4" xfId="17015"/>
    <cellStyle name="Normal 125 3 2 4 2" xfId="17016"/>
    <cellStyle name="Normal 125 3 2 5" xfId="17017"/>
    <cellStyle name="Normal 125 3 2 5 2" xfId="17018"/>
    <cellStyle name="Normal 125 3 2 6" xfId="17019"/>
    <cellStyle name="Normal 125 3 2 7" xfId="17020"/>
    <cellStyle name="Normal 125 3 3" xfId="17021"/>
    <cellStyle name="Normal 125 3 3 2" xfId="17022"/>
    <cellStyle name="Normal 125 3 3 3" xfId="17023"/>
    <cellStyle name="Normal 125 3 3 4" xfId="17024"/>
    <cellStyle name="Normal 125 3 4" xfId="17025"/>
    <cellStyle name="Normal 125 3 4 2" xfId="17026"/>
    <cellStyle name="Normal 125 3 4 3" xfId="17027"/>
    <cellStyle name="Normal 125 3 5" xfId="17028"/>
    <cellStyle name="Normal 125 3 5 2" xfId="17029"/>
    <cellStyle name="Normal 125 3 6" xfId="17030"/>
    <cellStyle name="Normal 125 3 6 2" xfId="17031"/>
    <cellStyle name="Normal 125 3 7" xfId="17032"/>
    <cellStyle name="Normal 125 3 8" xfId="17033"/>
    <cellStyle name="Normal 125 4" xfId="17034"/>
    <cellStyle name="Normal 125 4 2" xfId="17035"/>
    <cellStyle name="Normal 125 4 2 2" xfId="17036"/>
    <cellStyle name="Normal 125 4 2 3" xfId="17037"/>
    <cellStyle name="Normal 125 4 2 4" xfId="17038"/>
    <cellStyle name="Normal 125 4 3" xfId="17039"/>
    <cellStyle name="Normal 125 4 3 2" xfId="17040"/>
    <cellStyle name="Normal 125 4 3 3" xfId="17041"/>
    <cellStyle name="Normal 125 4 4" xfId="17042"/>
    <cellStyle name="Normal 125 4 4 2" xfId="17043"/>
    <cellStyle name="Normal 125 4 5" xfId="17044"/>
    <cellStyle name="Normal 125 4 5 2" xfId="17045"/>
    <cellStyle name="Normal 125 4 6" xfId="17046"/>
    <cellStyle name="Normal 125 4 7" xfId="17047"/>
    <cellStyle name="Normal 125 5" xfId="17048"/>
    <cellStyle name="Normal 125 5 2" xfId="17049"/>
    <cellStyle name="Normal 125 5 2 2" xfId="17050"/>
    <cellStyle name="Normal 125 5 2 3" xfId="17051"/>
    <cellStyle name="Normal 125 5 2 4" xfId="17052"/>
    <cellStyle name="Normal 125 5 3" xfId="17053"/>
    <cellStyle name="Normal 125 5 3 2" xfId="17054"/>
    <cellStyle name="Normal 125 5 3 3" xfId="17055"/>
    <cellStyle name="Normal 125 5 4" xfId="17056"/>
    <cellStyle name="Normal 125 5 4 2" xfId="17057"/>
    <cellStyle name="Normal 125 5 5" xfId="17058"/>
    <cellStyle name="Normal 125 5 5 2" xfId="17059"/>
    <cellStyle name="Normal 125 5 6" xfId="17060"/>
    <cellStyle name="Normal 125 5 7" xfId="17061"/>
    <cellStyle name="Normal 125 6" xfId="17062"/>
    <cellStyle name="Normal 125 6 2" xfId="17063"/>
    <cellStyle name="Normal 125 6 2 2" xfId="17064"/>
    <cellStyle name="Normal 125 6 3" xfId="17065"/>
    <cellStyle name="Normal 125 6 4" xfId="17066"/>
    <cellStyle name="Normal 125 7" xfId="17067"/>
    <cellStyle name="Normal 125 7 2" xfId="17068"/>
    <cellStyle name="Normal 125 7 3" xfId="17069"/>
    <cellStyle name="Normal 125 8" xfId="17070"/>
    <cellStyle name="Normal 125 8 2" xfId="17071"/>
    <cellStyle name="Normal 125 9" xfId="17072"/>
    <cellStyle name="Normal 125 9 2" xfId="17073"/>
    <cellStyle name="Normal 126" xfId="17074"/>
    <cellStyle name="Normal 126 10" xfId="17075"/>
    <cellStyle name="Normal 126 11" xfId="17076"/>
    <cellStyle name="Normal 126 2" xfId="17077"/>
    <cellStyle name="Normal 126 2 2" xfId="17078"/>
    <cellStyle name="Normal 126 2 2 2" xfId="17079"/>
    <cellStyle name="Normal 126 2 2 2 2" xfId="17080"/>
    <cellStyle name="Normal 126 2 2 2 3" xfId="17081"/>
    <cellStyle name="Normal 126 2 2 2 4" xfId="17082"/>
    <cellStyle name="Normal 126 2 2 3" xfId="17083"/>
    <cellStyle name="Normal 126 2 2 3 2" xfId="17084"/>
    <cellStyle name="Normal 126 2 2 3 3" xfId="17085"/>
    <cellStyle name="Normal 126 2 2 4" xfId="17086"/>
    <cellStyle name="Normal 126 2 2 4 2" xfId="17087"/>
    <cellStyle name="Normal 126 2 2 5" xfId="17088"/>
    <cellStyle name="Normal 126 2 2 5 2" xfId="17089"/>
    <cellStyle name="Normal 126 2 2 6" xfId="17090"/>
    <cellStyle name="Normal 126 2 2 7" xfId="17091"/>
    <cellStyle name="Normal 126 2 3" xfId="17092"/>
    <cellStyle name="Normal 126 2 3 2" xfId="17093"/>
    <cellStyle name="Normal 126 2 3 2 2" xfId="17094"/>
    <cellStyle name="Normal 126 2 3 2 3" xfId="17095"/>
    <cellStyle name="Normal 126 2 3 2 4" xfId="17096"/>
    <cellStyle name="Normal 126 2 3 3" xfId="17097"/>
    <cellStyle name="Normal 126 2 3 3 2" xfId="17098"/>
    <cellStyle name="Normal 126 2 3 3 3" xfId="17099"/>
    <cellStyle name="Normal 126 2 3 4" xfId="17100"/>
    <cellStyle name="Normal 126 2 3 4 2" xfId="17101"/>
    <cellStyle name="Normal 126 2 3 5" xfId="17102"/>
    <cellStyle name="Normal 126 2 3 5 2" xfId="17103"/>
    <cellStyle name="Normal 126 2 3 6" xfId="17104"/>
    <cellStyle name="Normal 126 2 3 7" xfId="17105"/>
    <cellStyle name="Normal 126 2 4" xfId="17106"/>
    <cellStyle name="Normal 126 2 4 2" xfId="17107"/>
    <cellStyle name="Normal 126 2 4 3" xfId="17108"/>
    <cellStyle name="Normal 126 2 4 4" xfId="17109"/>
    <cellStyle name="Normal 126 2 5" xfId="17110"/>
    <cellStyle name="Normal 126 2 5 2" xfId="17111"/>
    <cellStyle name="Normal 126 2 5 3" xfId="17112"/>
    <cellStyle name="Normal 126 2 6" xfId="17113"/>
    <cellStyle name="Normal 126 2 6 2" xfId="17114"/>
    <cellStyle name="Normal 126 2 7" xfId="17115"/>
    <cellStyle name="Normal 126 2 7 2" xfId="17116"/>
    <cellStyle name="Normal 126 2 8" xfId="17117"/>
    <cellStyle name="Normal 126 2 9" xfId="17118"/>
    <cellStyle name="Normal 126 3" xfId="17119"/>
    <cellStyle name="Normal 126 3 2" xfId="17120"/>
    <cellStyle name="Normal 126 3 2 2" xfId="17121"/>
    <cellStyle name="Normal 126 3 2 2 2" xfId="17122"/>
    <cellStyle name="Normal 126 3 2 2 3" xfId="17123"/>
    <cellStyle name="Normal 126 3 2 2 4" xfId="17124"/>
    <cellStyle name="Normal 126 3 2 3" xfId="17125"/>
    <cellStyle name="Normal 126 3 2 3 2" xfId="17126"/>
    <cellStyle name="Normal 126 3 2 3 3" xfId="17127"/>
    <cellStyle name="Normal 126 3 2 4" xfId="17128"/>
    <cellStyle name="Normal 126 3 2 4 2" xfId="17129"/>
    <cellStyle name="Normal 126 3 2 5" xfId="17130"/>
    <cellStyle name="Normal 126 3 2 5 2" xfId="17131"/>
    <cellStyle name="Normal 126 3 2 6" xfId="17132"/>
    <cellStyle name="Normal 126 3 2 7" xfId="17133"/>
    <cellStyle name="Normal 126 3 3" xfId="17134"/>
    <cellStyle name="Normal 126 3 3 2" xfId="17135"/>
    <cellStyle name="Normal 126 3 3 3" xfId="17136"/>
    <cellStyle name="Normal 126 3 3 4" xfId="17137"/>
    <cellStyle name="Normal 126 3 4" xfId="17138"/>
    <cellStyle name="Normal 126 3 4 2" xfId="17139"/>
    <cellStyle name="Normal 126 3 4 3" xfId="17140"/>
    <cellStyle name="Normal 126 3 5" xfId="17141"/>
    <cellStyle name="Normal 126 3 5 2" xfId="17142"/>
    <cellStyle name="Normal 126 3 6" xfId="17143"/>
    <cellStyle name="Normal 126 3 6 2" xfId="17144"/>
    <cellStyle name="Normal 126 3 7" xfId="17145"/>
    <cellStyle name="Normal 126 3 8" xfId="17146"/>
    <cellStyle name="Normal 126 4" xfId="17147"/>
    <cellStyle name="Normal 126 4 2" xfId="17148"/>
    <cellStyle name="Normal 126 4 2 2" xfId="17149"/>
    <cellStyle name="Normal 126 4 2 3" xfId="17150"/>
    <cellStyle name="Normal 126 4 2 4" xfId="17151"/>
    <cellStyle name="Normal 126 4 3" xfId="17152"/>
    <cellStyle name="Normal 126 4 3 2" xfId="17153"/>
    <cellStyle name="Normal 126 4 3 3" xfId="17154"/>
    <cellStyle name="Normal 126 4 4" xfId="17155"/>
    <cellStyle name="Normal 126 4 4 2" xfId="17156"/>
    <cellStyle name="Normal 126 4 5" xfId="17157"/>
    <cellStyle name="Normal 126 4 5 2" xfId="17158"/>
    <cellStyle name="Normal 126 4 6" xfId="17159"/>
    <cellStyle name="Normal 126 4 7" xfId="17160"/>
    <cellStyle name="Normal 126 5" xfId="17161"/>
    <cellStyle name="Normal 126 5 2" xfId="17162"/>
    <cellStyle name="Normal 126 5 2 2" xfId="17163"/>
    <cellStyle name="Normal 126 5 2 3" xfId="17164"/>
    <cellStyle name="Normal 126 5 2 4" xfId="17165"/>
    <cellStyle name="Normal 126 5 3" xfId="17166"/>
    <cellStyle name="Normal 126 5 3 2" xfId="17167"/>
    <cellStyle name="Normal 126 5 3 3" xfId="17168"/>
    <cellStyle name="Normal 126 5 4" xfId="17169"/>
    <cellStyle name="Normal 126 5 4 2" xfId="17170"/>
    <cellStyle name="Normal 126 5 5" xfId="17171"/>
    <cellStyle name="Normal 126 5 5 2" xfId="17172"/>
    <cellStyle name="Normal 126 5 6" xfId="17173"/>
    <cellStyle name="Normal 126 5 7" xfId="17174"/>
    <cellStyle name="Normal 126 6" xfId="17175"/>
    <cellStyle name="Normal 126 6 2" xfId="17176"/>
    <cellStyle name="Normal 126 6 2 2" xfId="17177"/>
    <cellStyle name="Normal 126 6 3" xfId="17178"/>
    <cellStyle name="Normal 126 6 4" xfId="17179"/>
    <cellStyle name="Normal 126 7" xfId="17180"/>
    <cellStyle name="Normal 126 7 2" xfId="17181"/>
    <cellStyle name="Normal 126 7 3" xfId="17182"/>
    <cellStyle name="Normal 126 8" xfId="17183"/>
    <cellStyle name="Normal 126 8 2" xfId="17184"/>
    <cellStyle name="Normal 126 9" xfId="17185"/>
    <cellStyle name="Normal 126 9 2" xfId="17186"/>
    <cellStyle name="Normal 127" xfId="17187"/>
    <cellStyle name="Normal 127 10" xfId="17188"/>
    <cellStyle name="Normal 127 11" xfId="17189"/>
    <cellStyle name="Normal 127 2" xfId="17190"/>
    <cellStyle name="Normal 127 2 2" xfId="17191"/>
    <cellStyle name="Normal 127 2 2 2" xfId="17192"/>
    <cellStyle name="Normal 127 2 2 2 2" xfId="17193"/>
    <cellStyle name="Normal 127 2 2 2 3" xfId="17194"/>
    <cellStyle name="Normal 127 2 2 2 4" xfId="17195"/>
    <cellStyle name="Normal 127 2 2 3" xfId="17196"/>
    <cellStyle name="Normal 127 2 2 3 2" xfId="17197"/>
    <cellStyle name="Normal 127 2 2 3 3" xfId="17198"/>
    <cellStyle name="Normal 127 2 2 4" xfId="17199"/>
    <cellStyle name="Normal 127 2 2 4 2" xfId="17200"/>
    <cellStyle name="Normal 127 2 2 5" xfId="17201"/>
    <cellStyle name="Normal 127 2 2 5 2" xfId="17202"/>
    <cellStyle name="Normal 127 2 2 6" xfId="17203"/>
    <cellStyle name="Normal 127 2 2 7" xfId="17204"/>
    <cellStyle name="Normal 127 2 3" xfId="17205"/>
    <cellStyle name="Normal 127 2 3 2" xfId="17206"/>
    <cellStyle name="Normal 127 2 3 2 2" xfId="17207"/>
    <cellStyle name="Normal 127 2 3 2 3" xfId="17208"/>
    <cellStyle name="Normal 127 2 3 2 4" xfId="17209"/>
    <cellStyle name="Normal 127 2 3 3" xfId="17210"/>
    <cellStyle name="Normal 127 2 3 3 2" xfId="17211"/>
    <cellStyle name="Normal 127 2 3 3 3" xfId="17212"/>
    <cellStyle name="Normal 127 2 3 4" xfId="17213"/>
    <cellStyle name="Normal 127 2 3 4 2" xfId="17214"/>
    <cellStyle name="Normal 127 2 3 5" xfId="17215"/>
    <cellStyle name="Normal 127 2 3 5 2" xfId="17216"/>
    <cellStyle name="Normal 127 2 3 6" xfId="17217"/>
    <cellStyle name="Normal 127 2 3 7" xfId="17218"/>
    <cellStyle name="Normal 127 2 4" xfId="17219"/>
    <cellStyle name="Normal 127 2 4 2" xfId="17220"/>
    <cellStyle name="Normal 127 2 4 3" xfId="17221"/>
    <cellStyle name="Normal 127 2 4 4" xfId="17222"/>
    <cellStyle name="Normal 127 2 5" xfId="17223"/>
    <cellStyle name="Normal 127 2 5 2" xfId="17224"/>
    <cellStyle name="Normal 127 2 5 3" xfId="17225"/>
    <cellStyle name="Normal 127 2 6" xfId="17226"/>
    <cellStyle name="Normal 127 2 6 2" xfId="17227"/>
    <cellStyle name="Normal 127 2 7" xfId="17228"/>
    <cellStyle name="Normal 127 2 7 2" xfId="17229"/>
    <cellStyle name="Normal 127 2 8" xfId="17230"/>
    <cellStyle name="Normal 127 2 9" xfId="17231"/>
    <cellStyle name="Normal 127 3" xfId="17232"/>
    <cellStyle name="Normal 127 3 2" xfId="17233"/>
    <cellStyle name="Normal 127 3 2 2" xfId="17234"/>
    <cellStyle name="Normal 127 3 2 2 2" xfId="17235"/>
    <cellStyle name="Normal 127 3 2 2 3" xfId="17236"/>
    <cellStyle name="Normal 127 3 2 2 4" xfId="17237"/>
    <cellStyle name="Normal 127 3 2 3" xfId="17238"/>
    <cellStyle name="Normal 127 3 2 3 2" xfId="17239"/>
    <cellStyle name="Normal 127 3 2 3 3" xfId="17240"/>
    <cellStyle name="Normal 127 3 2 4" xfId="17241"/>
    <cellStyle name="Normal 127 3 2 4 2" xfId="17242"/>
    <cellStyle name="Normal 127 3 2 5" xfId="17243"/>
    <cellStyle name="Normal 127 3 2 5 2" xfId="17244"/>
    <cellStyle name="Normal 127 3 2 6" xfId="17245"/>
    <cellStyle name="Normal 127 3 2 7" xfId="17246"/>
    <cellStyle name="Normal 127 3 3" xfId="17247"/>
    <cellStyle name="Normal 127 3 3 2" xfId="17248"/>
    <cellStyle name="Normal 127 3 3 3" xfId="17249"/>
    <cellStyle name="Normal 127 3 3 4" xfId="17250"/>
    <cellStyle name="Normal 127 3 4" xfId="17251"/>
    <cellStyle name="Normal 127 3 4 2" xfId="17252"/>
    <cellStyle name="Normal 127 3 4 3" xfId="17253"/>
    <cellStyle name="Normal 127 3 5" xfId="17254"/>
    <cellStyle name="Normal 127 3 5 2" xfId="17255"/>
    <cellStyle name="Normal 127 3 6" xfId="17256"/>
    <cellStyle name="Normal 127 3 6 2" xfId="17257"/>
    <cellStyle name="Normal 127 3 7" xfId="17258"/>
    <cellStyle name="Normal 127 3 8" xfId="17259"/>
    <cellStyle name="Normal 127 4" xfId="17260"/>
    <cellStyle name="Normal 127 4 2" xfId="17261"/>
    <cellStyle name="Normal 127 4 2 2" xfId="17262"/>
    <cellStyle name="Normal 127 4 2 3" xfId="17263"/>
    <cellStyle name="Normal 127 4 2 4" xfId="17264"/>
    <cellStyle name="Normal 127 4 3" xfId="17265"/>
    <cellStyle name="Normal 127 4 3 2" xfId="17266"/>
    <cellStyle name="Normal 127 4 3 3" xfId="17267"/>
    <cellStyle name="Normal 127 4 4" xfId="17268"/>
    <cellStyle name="Normal 127 4 4 2" xfId="17269"/>
    <cellStyle name="Normal 127 4 5" xfId="17270"/>
    <cellStyle name="Normal 127 4 5 2" xfId="17271"/>
    <cellStyle name="Normal 127 4 6" xfId="17272"/>
    <cellStyle name="Normal 127 4 7" xfId="17273"/>
    <cellStyle name="Normal 127 5" xfId="17274"/>
    <cellStyle name="Normal 127 5 2" xfId="17275"/>
    <cellStyle name="Normal 127 5 2 2" xfId="17276"/>
    <cellStyle name="Normal 127 5 2 3" xfId="17277"/>
    <cellStyle name="Normal 127 5 2 4" xfId="17278"/>
    <cellStyle name="Normal 127 5 3" xfId="17279"/>
    <cellStyle name="Normal 127 5 3 2" xfId="17280"/>
    <cellStyle name="Normal 127 5 3 3" xfId="17281"/>
    <cellStyle name="Normal 127 5 4" xfId="17282"/>
    <cellStyle name="Normal 127 5 4 2" xfId="17283"/>
    <cellStyle name="Normal 127 5 5" xfId="17284"/>
    <cellStyle name="Normal 127 5 5 2" xfId="17285"/>
    <cellStyle name="Normal 127 5 6" xfId="17286"/>
    <cellStyle name="Normal 127 5 7" xfId="17287"/>
    <cellStyle name="Normal 127 6" xfId="17288"/>
    <cellStyle name="Normal 127 6 2" xfId="17289"/>
    <cellStyle name="Normal 127 6 2 2" xfId="17290"/>
    <cellStyle name="Normal 127 6 3" xfId="17291"/>
    <cellStyle name="Normal 127 6 4" xfId="17292"/>
    <cellStyle name="Normal 127 7" xfId="17293"/>
    <cellStyle name="Normal 127 7 2" xfId="17294"/>
    <cellStyle name="Normal 127 7 3" xfId="17295"/>
    <cellStyle name="Normal 127 8" xfId="17296"/>
    <cellStyle name="Normal 127 8 2" xfId="17297"/>
    <cellStyle name="Normal 127 9" xfId="17298"/>
    <cellStyle name="Normal 127 9 2" xfId="17299"/>
    <cellStyle name="Normal 128" xfId="17300"/>
    <cellStyle name="Normal 128 10" xfId="17301"/>
    <cellStyle name="Normal 128 11" xfId="17302"/>
    <cellStyle name="Normal 128 2" xfId="17303"/>
    <cellStyle name="Normal 128 2 2" xfId="17304"/>
    <cellStyle name="Normal 128 2 2 2" xfId="17305"/>
    <cellStyle name="Normal 128 2 2 2 2" xfId="17306"/>
    <cellStyle name="Normal 128 2 2 2 3" xfId="17307"/>
    <cellStyle name="Normal 128 2 2 2 4" xfId="17308"/>
    <cellStyle name="Normal 128 2 2 3" xfId="17309"/>
    <cellStyle name="Normal 128 2 2 3 2" xfId="17310"/>
    <cellStyle name="Normal 128 2 2 3 3" xfId="17311"/>
    <cellStyle name="Normal 128 2 2 4" xfId="17312"/>
    <cellStyle name="Normal 128 2 2 4 2" xfId="17313"/>
    <cellStyle name="Normal 128 2 2 5" xfId="17314"/>
    <cellStyle name="Normal 128 2 2 5 2" xfId="17315"/>
    <cellStyle name="Normal 128 2 2 6" xfId="17316"/>
    <cellStyle name="Normal 128 2 2 7" xfId="17317"/>
    <cellStyle name="Normal 128 2 3" xfId="17318"/>
    <cellStyle name="Normal 128 2 3 2" xfId="17319"/>
    <cellStyle name="Normal 128 2 3 2 2" xfId="17320"/>
    <cellStyle name="Normal 128 2 3 2 3" xfId="17321"/>
    <cellStyle name="Normal 128 2 3 2 4" xfId="17322"/>
    <cellStyle name="Normal 128 2 3 3" xfId="17323"/>
    <cellStyle name="Normal 128 2 3 3 2" xfId="17324"/>
    <cellStyle name="Normal 128 2 3 3 3" xfId="17325"/>
    <cellStyle name="Normal 128 2 3 4" xfId="17326"/>
    <cellStyle name="Normal 128 2 3 4 2" xfId="17327"/>
    <cellStyle name="Normal 128 2 3 5" xfId="17328"/>
    <cellStyle name="Normal 128 2 3 5 2" xfId="17329"/>
    <cellStyle name="Normal 128 2 3 6" xfId="17330"/>
    <cellStyle name="Normal 128 2 3 7" xfId="17331"/>
    <cellStyle name="Normal 128 2 4" xfId="17332"/>
    <cellStyle name="Normal 128 2 4 2" xfId="17333"/>
    <cellStyle name="Normal 128 2 4 3" xfId="17334"/>
    <cellStyle name="Normal 128 2 4 4" xfId="17335"/>
    <cellStyle name="Normal 128 2 5" xfId="17336"/>
    <cellStyle name="Normal 128 2 5 2" xfId="17337"/>
    <cellStyle name="Normal 128 2 5 3" xfId="17338"/>
    <cellStyle name="Normal 128 2 6" xfId="17339"/>
    <cellStyle name="Normal 128 2 6 2" xfId="17340"/>
    <cellStyle name="Normal 128 2 7" xfId="17341"/>
    <cellStyle name="Normal 128 2 7 2" xfId="17342"/>
    <cellStyle name="Normal 128 2 8" xfId="17343"/>
    <cellStyle name="Normal 128 2 9" xfId="17344"/>
    <cellStyle name="Normal 128 3" xfId="17345"/>
    <cellStyle name="Normal 128 3 2" xfId="17346"/>
    <cellStyle name="Normal 128 3 2 2" xfId="17347"/>
    <cellStyle name="Normal 128 3 2 2 2" xfId="17348"/>
    <cellStyle name="Normal 128 3 2 2 3" xfId="17349"/>
    <cellStyle name="Normal 128 3 2 2 4" xfId="17350"/>
    <cellStyle name="Normal 128 3 2 3" xfId="17351"/>
    <cellStyle name="Normal 128 3 2 3 2" xfId="17352"/>
    <cellStyle name="Normal 128 3 2 3 3" xfId="17353"/>
    <cellStyle name="Normal 128 3 2 4" xfId="17354"/>
    <cellStyle name="Normal 128 3 2 4 2" xfId="17355"/>
    <cellStyle name="Normal 128 3 2 5" xfId="17356"/>
    <cellStyle name="Normal 128 3 2 5 2" xfId="17357"/>
    <cellStyle name="Normal 128 3 2 6" xfId="17358"/>
    <cellStyle name="Normal 128 3 2 7" xfId="17359"/>
    <cellStyle name="Normal 128 3 3" xfId="17360"/>
    <cellStyle name="Normal 128 3 3 2" xfId="17361"/>
    <cellStyle name="Normal 128 3 3 3" xfId="17362"/>
    <cellStyle name="Normal 128 3 3 4" xfId="17363"/>
    <cellStyle name="Normal 128 3 4" xfId="17364"/>
    <cellStyle name="Normal 128 3 4 2" xfId="17365"/>
    <cellStyle name="Normal 128 3 4 3" xfId="17366"/>
    <cellStyle name="Normal 128 3 5" xfId="17367"/>
    <cellStyle name="Normal 128 3 5 2" xfId="17368"/>
    <cellStyle name="Normal 128 3 6" xfId="17369"/>
    <cellStyle name="Normal 128 3 6 2" xfId="17370"/>
    <cellStyle name="Normal 128 3 7" xfId="17371"/>
    <cellStyle name="Normal 128 3 8" xfId="17372"/>
    <cellStyle name="Normal 128 4" xfId="17373"/>
    <cellStyle name="Normal 128 4 2" xfId="17374"/>
    <cellStyle name="Normal 128 4 2 2" xfId="17375"/>
    <cellStyle name="Normal 128 4 2 3" xfId="17376"/>
    <cellStyle name="Normal 128 4 2 4" xfId="17377"/>
    <cellStyle name="Normal 128 4 3" xfId="17378"/>
    <cellStyle name="Normal 128 4 3 2" xfId="17379"/>
    <cellStyle name="Normal 128 4 3 3" xfId="17380"/>
    <cellStyle name="Normal 128 4 4" xfId="17381"/>
    <cellStyle name="Normal 128 4 4 2" xfId="17382"/>
    <cellStyle name="Normal 128 4 5" xfId="17383"/>
    <cellStyle name="Normal 128 4 5 2" xfId="17384"/>
    <cellStyle name="Normal 128 4 6" xfId="17385"/>
    <cellStyle name="Normal 128 4 7" xfId="17386"/>
    <cellStyle name="Normal 128 5" xfId="17387"/>
    <cellStyle name="Normal 128 5 2" xfId="17388"/>
    <cellStyle name="Normal 128 5 2 2" xfId="17389"/>
    <cellStyle name="Normal 128 5 2 3" xfId="17390"/>
    <cellStyle name="Normal 128 5 2 4" xfId="17391"/>
    <cellStyle name="Normal 128 5 3" xfId="17392"/>
    <cellStyle name="Normal 128 5 3 2" xfId="17393"/>
    <cellStyle name="Normal 128 5 3 3" xfId="17394"/>
    <cellStyle name="Normal 128 5 4" xfId="17395"/>
    <cellStyle name="Normal 128 5 4 2" xfId="17396"/>
    <cellStyle name="Normal 128 5 5" xfId="17397"/>
    <cellStyle name="Normal 128 5 5 2" xfId="17398"/>
    <cellStyle name="Normal 128 5 6" xfId="17399"/>
    <cellStyle name="Normal 128 5 7" xfId="17400"/>
    <cellStyle name="Normal 128 6" xfId="17401"/>
    <cellStyle name="Normal 128 6 2" xfId="17402"/>
    <cellStyle name="Normal 128 6 2 2" xfId="17403"/>
    <cellStyle name="Normal 128 6 3" xfId="17404"/>
    <cellStyle name="Normal 128 6 4" xfId="17405"/>
    <cellStyle name="Normal 128 7" xfId="17406"/>
    <cellStyle name="Normal 128 7 2" xfId="17407"/>
    <cellStyle name="Normal 128 7 3" xfId="17408"/>
    <cellStyle name="Normal 128 8" xfId="17409"/>
    <cellStyle name="Normal 128 8 2" xfId="17410"/>
    <cellStyle name="Normal 128 9" xfId="17411"/>
    <cellStyle name="Normal 128 9 2" xfId="17412"/>
    <cellStyle name="Normal 129" xfId="17413"/>
    <cellStyle name="Normal 129 10" xfId="17414"/>
    <cellStyle name="Normal 129 11" xfId="17415"/>
    <cellStyle name="Normal 129 2" xfId="17416"/>
    <cellStyle name="Normal 129 2 2" xfId="17417"/>
    <cellStyle name="Normal 129 2 2 2" xfId="17418"/>
    <cellStyle name="Normal 129 2 2 2 2" xfId="17419"/>
    <cellStyle name="Normal 129 2 2 2 3" xfId="17420"/>
    <cellStyle name="Normal 129 2 2 2 4" xfId="17421"/>
    <cellStyle name="Normal 129 2 2 3" xfId="17422"/>
    <cellStyle name="Normal 129 2 2 3 2" xfId="17423"/>
    <cellStyle name="Normal 129 2 2 3 3" xfId="17424"/>
    <cellStyle name="Normal 129 2 2 4" xfId="17425"/>
    <cellStyle name="Normal 129 2 2 4 2" xfId="17426"/>
    <cellStyle name="Normal 129 2 2 5" xfId="17427"/>
    <cellStyle name="Normal 129 2 2 5 2" xfId="17428"/>
    <cellStyle name="Normal 129 2 2 6" xfId="17429"/>
    <cellStyle name="Normal 129 2 2 7" xfId="17430"/>
    <cellStyle name="Normal 129 2 3" xfId="17431"/>
    <cellStyle name="Normal 129 2 3 2" xfId="17432"/>
    <cellStyle name="Normal 129 2 3 2 2" xfId="17433"/>
    <cellStyle name="Normal 129 2 3 2 3" xfId="17434"/>
    <cellStyle name="Normal 129 2 3 2 4" xfId="17435"/>
    <cellStyle name="Normal 129 2 3 3" xfId="17436"/>
    <cellStyle name="Normal 129 2 3 3 2" xfId="17437"/>
    <cellStyle name="Normal 129 2 3 3 3" xfId="17438"/>
    <cellStyle name="Normal 129 2 3 4" xfId="17439"/>
    <cellStyle name="Normal 129 2 3 4 2" xfId="17440"/>
    <cellStyle name="Normal 129 2 3 5" xfId="17441"/>
    <cellStyle name="Normal 129 2 3 5 2" xfId="17442"/>
    <cellStyle name="Normal 129 2 3 6" xfId="17443"/>
    <cellStyle name="Normal 129 2 3 7" xfId="17444"/>
    <cellStyle name="Normal 129 2 4" xfId="17445"/>
    <cellStyle name="Normal 129 2 4 2" xfId="17446"/>
    <cellStyle name="Normal 129 2 4 3" xfId="17447"/>
    <cellStyle name="Normal 129 2 4 4" xfId="17448"/>
    <cellStyle name="Normal 129 2 5" xfId="17449"/>
    <cellStyle name="Normal 129 2 5 2" xfId="17450"/>
    <cellStyle name="Normal 129 2 5 3" xfId="17451"/>
    <cellStyle name="Normal 129 2 6" xfId="17452"/>
    <cellStyle name="Normal 129 2 6 2" xfId="17453"/>
    <cellStyle name="Normal 129 2 7" xfId="17454"/>
    <cellStyle name="Normal 129 2 7 2" xfId="17455"/>
    <cellStyle name="Normal 129 2 8" xfId="17456"/>
    <cellStyle name="Normal 129 2 9" xfId="17457"/>
    <cellStyle name="Normal 129 3" xfId="17458"/>
    <cellStyle name="Normal 129 3 2" xfId="17459"/>
    <cellStyle name="Normal 129 3 2 2" xfId="17460"/>
    <cellStyle name="Normal 129 3 2 2 2" xfId="17461"/>
    <cellStyle name="Normal 129 3 2 2 3" xfId="17462"/>
    <cellStyle name="Normal 129 3 2 2 4" xfId="17463"/>
    <cellStyle name="Normal 129 3 2 3" xfId="17464"/>
    <cellStyle name="Normal 129 3 2 3 2" xfId="17465"/>
    <cellStyle name="Normal 129 3 2 3 3" xfId="17466"/>
    <cellStyle name="Normal 129 3 2 4" xfId="17467"/>
    <cellStyle name="Normal 129 3 2 4 2" xfId="17468"/>
    <cellStyle name="Normal 129 3 2 5" xfId="17469"/>
    <cellStyle name="Normal 129 3 2 5 2" xfId="17470"/>
    <cellStyle name="Normal 129 3 2 6" xfId="17471"/>
    <cellStyle name="Normal 129 3 2 7" xfId="17472"/>
    <cellStyle name="Normal 129 3 3" xfId="17473"/>
    <cellStyle name="Normal 129 3 3 2" xfId="17474"/>
    <cellStyle name="Normal 129 3 3 3" xfId="17475"/>
    <cellStyle name="Normal 129 3 3 4" xfId="17476"/>
    <cellStyle name="Normal 129 3 4" xfId="17477"/>
    <cellStyle name="Normal 129 3 4 2" xfId="17478"/>
    <cellStyle name="Normal 129 3 4 3" xfId="17479"/>
    <cellStyle name="Normal 129 3 5" xfId="17480"/>
    <cellStyle name="Normal 129 3 5 2" xfId="17481"/>
    <cellStyle name="Normal 129 3 6" xfId="17482"/>
    <cellStyle name="Normal 129 3 6 2" xfId="17483"/>
    <cellStyle name="Normal 129 3 7" xfId="17484"/>
    <cellStyle name="Normal 129 3 8" xfId="17485"/>
    <cellStyle name="Normal 129 4" xfId="17486"/>
    <cellStyle name="Normal 129 4 2" xfId="17487"/>
    <cellStyle name="Normal 129 4 2 2" xfId="17488"/>
    <cellStyle name="Normal 129 4 2 3" xfId="17489"/>
    <cellStyle name="Normal 129 4 2 4" xfId="17490"/>
    <cellStyle name="Normal 129 4 3" xfId="17491"/>
    <cellStyle name="Normal 129 4 3 2" xfId="17492"/>
    <cellStyle name="Normal 129 4 3 3" xfId="17493"/>
    <cellStyle name="Normal 129 4 4" xfId="17494"/>
    <cellStyle name="Normal 129 4 4 2" xfId="17495"/>
    <cellStyle name="Normal 129 4 5" xfId="17496"/>
    <cellStyle name="Normal 129 4 5 2" xfId="17497"/>
    <cellStyle name="Normal 129 4 6" xfId="17498"/>
    <cellStyle name="Normal 129 4 7" xfId="17499"/>
    <cellStyle name="Normal 129 5" xfId="17500"/>
    <cellStyle name="Normal 129 5 2" xfId="17501"/>
    <cellStyle name="Normal 129 5 2 2" xfId="17502"/>
    <cellStyle name="Normal 129 5 2 3" xfId="17503"/>
    <cellStyle name="Normal 129 5 2 4" xfId="17504"/>
    <cellStyle name="Normal 129 5 3" xfId="17505"/>
    <cellStyle name="Normal 129 5 3 2" xfId="17506"/>
    <cellStyle name="Normal 129 5 3 3" xfId="17507"/>
    <cellStyle name="Normal 129 5 4" xfId="17508"/>
    <cellStyle name="Normal 129 5 4 2" xfId="17509"/>
    <cellStyle name="Normal 129 5 5" xfId="17510"/>
    <cellStyle name="Normal 129 5 5 2" xfId="17511"/>
    <cellStyle name="Normal 129 5 6" xfId="17512"/>
    <cellStyle name="Normal 129 5 7" xfId="17513"/>
    <cellStyle name="Normal 129 6" xfId="17514"/>
    <cellStyle name="Normal 129 6 2" xfId="17515"/>
    <cellStyle name="Normal 129 6 2 2" xfId="17516"/>
    <cellStyle name="Normal 129 6 3" xfId="17517"/>
    <cellStyle name="Normal 129 6 4" xfId="17518"/>
    <cellStyle name="Normal 129 7" xfId="17519"/>
    <cellStyle name="Normal 129 7 2" xfId="17520"/>
    <cellStyle name="Normal 129 7 3" xfId="17521"/>
    <cellStyle name="Normal 129 8" xfId="17522"/>
    <cellStyle name="Normal 129 8 2" xfId="17523"/>
    <cellStyle name="Normal 129 9" xfId="17524"/>
    <cellStyle name="Normal 129 9 2" xfId="17525"/>
    <cellStyle name="Normal 13" xfId="695"/>
    <cellStyle name="Normal 13 2" xfId="17526"/>
    <cellStyle name="Normal 130" xfId="17527"/>
    <cellStyle name="Normal 130 10" xfId="17528"/>
    <cellStyle name="Normal 130 11" xfId="17529"/>
    <cellStyle name="Normal 130 2" xfId="17530"/>
    <cellStyle name="Normal 130 2 2" xfId="17531"/>
    <cellStyle name="Normal 130 2 2 2" xfId="17532"/>
    <cellStyle name="Normal 130 2 2 2 2" xfId="17533"/>
    <cellStyle name="Normal 130 2 2 2 3" xfId="17534"/>
    <cellStyle name="Normal 130 2 2 2 4" xfId="17535"/>
    <cellStyle name="Normal 130 2 2 3" xfId="17536"/>
    <cellStyle name="Normal 130 2 2 3 2" xfId="17537"/>
    <cellStyle name="Normal 130 2 2 3 3" xfId="17538"/>
    <cellStyle name="Normal 130 2 2 4" xfId="17539"/>
    <cellStyle name="Normal 130 2 2 4 2" xfId="17540"/>
    <cellStyle name="Normal 130 2 2 5" xfId="17541"/>
    <cellStyle name="Normal 130 2 2 5 2" xfId="17542"/>
    <cellStyle name="Normal 130 2 2 6" xfId="17543"/>
    <cellStyle name="Normal 130 2 2 7" xfId="17544"/>
    <cellStyle name="Normal 130 2 3" xfId="17545"/>
    <cellStyle name="Normal 130 2 3 2" xfId="17546"/>
    <cellStyle name="Normal 130 2 3 2 2" xfId="17547"/>
    <cellStyle name="Normal 130 2 3 2 3" xfId="17548"/>
    <cellStyle name="Normal 130 2 3 2 4" xfId="17549"/>
    <cellStyle name="Normal 130 2 3 3" xfId="17550"/>
    <cellStyle name="Normal 130 2 3 3 2" xfId="17551"/>
    <cellStyle name="Normal 130 2 3 3 3" xfId="17552"/>
    <cellStyle name="Normal 130 2 3 4" xfId="17553"/>
    <cellStyle name="Normal 130 2 3 4 2" xfId="17554"/>
    <cellStyle name="Normal 130 2 3 5" xfId="17555"/>
    <cellStyle name="Normal 130 2 3 5 2" xfId="17556"/>
    <cellStyle name="Normal 130 2 3 6" xfId="17557"/>
    <cellStyle name="Normal 130 2 3 7" xfId="17558"/>
    <cellStyle name="Normal 130 2 4" xfId="17559"/>
    <cellStyle name="Normal 130 2 4 2" xfId="17560"/>
    <cellStyle name="Normal 130 2 4 3" xfId="17561"/>
    <cellStyle name="Normal 130 2 4 4" xfId="17562"/>
    <cellStyle name="Normal 130 2 5" xfId="17563"/>
    <cellStyle name="Normal 130 2 5 2" xfId="17564"/>
    <cellStyle name="Normal 130 2 5 3" xfId="17565"/>
    <cellStyle name="Normal 130 2 6" xfId="17566"/>
    <cellStyle name="Normal 130 2 6 2" xfId="17567"/>
    <cellStyle name="Normal 130 2 7" xfId="17568"/>
    <cellStyle name="Normal 130 2 7 2" xfId="17569"/>
    <cellStyle name="Normal 130 2 8" xfId="17570"/>
    <cellStyle name="Normal 130 2 9" xfId="17571"/>
    <cellStyle name="Normal 130 3" xfId="17572"/>
    <cellStyle name="Normal 130 3 2" xfId="17573"/>
    <cellStyle name="Normal 130 3 2 2" xfId="17574"/>
    <cellStyle name="Normal 130 3 2 2 2" xfId="17575"/>
    <cellStyle name="Normal 130 3 2 2 3" xfId="17576"/>
    <cellStyle name="Normal 130 3 2 2 4" xfId="17577"/>
    <cellStyle name="Normal 130 3 2 3" xfId="17578"/>
    <cellStyle name="Normal 130 3 2 3 2" xfId="17579"/>
    <cellStyle name="Normal 130 3 2 3 3" xfId="17580"/>
    <cellStyle name="Normal 130 3 2 4" xfId="17581"/>
    <cellStyle name="Normal 130 3 2 4 2" xfId="17582"/>
    <cellStyle name="Normal 130 3 2 5" xfId="17583"/>
    <cellStyle name="Normal 130 3 2 5 2" xfId="17584"/>
    <cellStyle name="Normal 130 3 2 6" xfId="17585"/>
    <cellStyle name="Normal 130 3 2 7" xfId="17586"/>
    <cellStyle name="Normal 130 3 3" xfId="17587"/>
    <cellStyle name="Normal 130 3 3 2" xfId="17588"/>
    <cellStyle name="Normal 130 3 3 3" xfId="17589"/>
    <cellStyle name="Normal 130 3 3 4" xfId="17590"/>
    <cellStyle name="Normal 130 3 4" xfId="17591"/>
    <cellStyle name="Normal 130 3 4 2" xfId="17592"/>
    <cellStyle name="Normal 130 3 4 3" xfId="17593"/>
    <cellStyle name="Normal 130 3 5" xfId="17594"/>
    <cellStyle name="Normal 130 3 5 2" xfId="17595"/>
    <cellStyle name="Normal 130 3 6" xfId="17596"/>
    <cellStyle name="Normal 130 3 6 2" xfId="17597"/>
    <cellStyle name="Normal 130 3 7" xfId="17598"/>
    <cellStyle name="Normal 130 3 8" xfId="17599"/>
    <cellStyle name="Normal 130 4" xfId="17600"/>
    <cellStyle name="Normal 130 4 2" xfId="17601"/>
    <cellStyle name="Normal 130 4 2 2" xfId="17602"/>
    <cellStyle name="Normal 130 4 2 3" xfId="17603"/>
    <cellStyle name="Normal 130 4 2 4" xfId="17604"/>
    <cellStyle name="Normal 130 4 3" xfId="17605"/>
    <cellStyle name="Normal 130 4 3 2" xfId="17606"/>
    <cellStyle name="Normal 130 4 3 3" xfId="17607"/>
    <cellStyle name="Normal 130 4 4" xfId="17608"/>
    <cellStyle name="Normal 130 4 4 2" xfId="17609"/>
    <cellStyle name="Normal 130 4 5" xfId="17610"/>
    <cellStyle name="Normal 130 4 5 2" xfId="17611"/>
    <cellStyle name="Normal 130 4 6" xfId="17612"/>
    <cellStyle name="Normal 130 4 7" xfId="17613"/>
    <cellStyle name="Normal 130 5" xfId="17614"/>
    <cellStyle name="Normal 130 5 2" xfId="17615"/>
    <cellStyle name="Normal 130 5 2 2" xfId="17616"/>
    <cellStyle name="Normal 130 5 2 3" xfId="17617"/>
    <cellStyle name="Normal 130 5 2 4" xfId="17618"/>
    <cellStyle name="Normal 130 5 3" xfId="17619"/>
    <cellStyle name="Normal 130 5 3 2" xfId="17620"/>
    <cellStyle name="Normal 130 5 3 3" xfId="17621"/>
    <cellStyle name="Normal 130 5 4" xfId="17622"/>
    <cellStyle name="Normal 130 5 4 2" xfId="17623"/>
    <cellStyle name="Normal 130 5 5" xfId="17624"/>
    <cellStyle name="Normal 130 5 5 2" xfId="17625"/>
    <cellStyle name="Normal 130 5 6" xfId="17626"/>
    <cellStyle name="Normal 130 5 7" xfId="17627"/>
    <cellStyle name="Normal 130 6" xfId="17628"/>
    <cellStyle name="Normal 130 6 2" xfId="17629"/>
    <cellStyle name="Normal 130 6 2 2" xfId="17630"/>
    <cellStyle name="Normal 130 6 3" xfId="17631"/>
    <cellStyle name="Normal 130 6 4" xfId="17632"/>
    <cellStyle name="Normal 130 7" xfId="17633"/>
    <cellStyle name="Normal 130 7 2" xfId="17634"/>
    <cellStyle name="Normal 130 7 3" xfId="17635"/>
    <cellStyle name="Normal 130 8" xfId="17636"/>
    <cellStyle name="Normal 130 8 2" xfId="17637"/>
    <cellStyle name="Normal 130 9" xfId="17638"/>
    <cellStyle name="Normal 130 9 2" xfId="17639"/>
    <cellStyle name="Normal 131" xfId="17640"/>
    <cellStyle name="Normal 131 10" xfId="17641"/>
    <cellStyle name="Normal 131 11" xfId="17642"/>
    <cellStyle name="Normal 131 2" xfId="17643"/>
    <cellStyle name="Normal 131 2 2" xfId="17644"/>
    <cellStyle name="Normal 131 2 2 2" xfId="17645"/>
    <cellStyle name="Normal 131 2 2 2 2" xfId="17646"/>
    <cellStyle name="Normal 131 2 2 2 3" xfId="17647"/>
    <cellStyle name="Normal 131 2 2 2 4" xfId="17648"/>
    <cellStyle name="Normal 131 2 2 3" xfId="17649"/>
    <cellStyle name="Normal 131 2 2 3 2" xfId="17650"/>
    <cellStyle name="Normal 131 2 2 3 3" xfId="17651"/>
    <cellStyle name="Normal 131 2 2 4" xfId="17652"/>
    <cellStyle name="Normal 131 2 2 4 2" xfId="17653"/>
    <cellStyle name="Normal 131 2 2 5" xfId="17654"/>
    <cellStyle name="Normal 131 2 2 5 2" xfId="17655"/>
    <cellStyle name="Normal 131 2 2 6" xfId="17656"/>
    <cellStyle name="Normal 131 2 2 7" xfId="17657"/>
    <cellStyle name="Normal 131 2 3" xfId="17658"/>
    <cellStyle name="Normal 131 2 3 2" xfId="17659"/>
    <cellStyle name="Normal 131 2 3 2 2" xfId="17660"/>
    <cellStyle name="Normal 131 2 3 2 3" xfId="17661"/>
    <cellStyle name="Normal 131 2 3 2 4" xfId="17662"/>
    <cellStyle name="Normal 131 2 3 3" xfId="17663"/>
    <cellStyle name="Normal 131 2 3 3 2" xfId="17664"/>
    <cellStyle name="Normal 131 2 3 3 3" xfId="17665"/>
    <cellStyle name="Normal 131 2 3 4" xfId="17666"/>
    <cellStyle name="Normal 131 2 3 4 2" xfId="17667"/>
    <cellStyle name="Normal 131 2 3 5" xfId="17668"/>
    <cellStyle name="Normal 131 2 3 5 2" xfId="17669"/>
    <cellStyle name="Normal 131 2 3 6" xfId="17670"/>
    <cellStyle name="Normal 131 2 3 7" xfId="17671"/>
    <cellStyle name="Normal 131 2 4" xfId="17672"/>
    <cellStyle name="Normal 131 2 4 2" xfId="17673"/>
    <cellStyle name="Normal 131 2 4 3" xfId="17674"/>
    <cellStyle name="Normal 131 2 4 4" xfId="17675"/>
    <cellStyle name="Normal 131 2 5" xfId="17676"/>
    <cellStyle name="Normal 131 2 5 2" xfId="17677"/>
    <cellStyle name="Normal 131 2 5 3" xfId="17678"/>
    <cellStyle name="Normal 131 2 6" xfId="17679"/>
    <cellStyle name="Normal 131 2 6 2" xfId="17680"/>
    <cellStyle name="Normal 131 2 7" xfId="17681"/>
    <cellStyle name="Normal 131 2 7 2" xfId="17682"/>
    <cellStyle name="Normal 131 2 8" xfId="17683"/>
    <cellStyle name="Normal 131 2 9" xfId="17684"/>
    <cellStyle name="Normal 131 3" xfId="17685"/>
    <cellStyle name="Normal 131 3 2" xfId="17686"/>
    <cellStyle name="Normal 131 3 2 2" xfId="17687"/>
    <cellStyle name="Normal 131 3 2 2 2" xfId="17688"/>
    <cellStyle name="Normal 131 3 2 2 3" xfId="17689"/>
    <cellStyle name="Normal 131 3 2 2 4" xfId="17690"/>
    <cellStyle name="Normal 131 3 2 3" xfId="17691"/>
    <cellStyle name="Normal 131 3 2 3 2" xfId="17692"/>
    <cellStyle name="Normal 131 3 2 3 3" xfId="17693"/>
    <cellStyle name="Normal 131 3 2 4" xfId="17694"/>
    <cellStyle name="Normal 131 3 2 4 2" xfId="17695"/>
    <cellStyle name="Normal 131 3 2 5" xfId="17696"/>
    <cellStyle name="Normal 131 3 2 5 2" xfId="17697"/>
    <cellStyle name="Normal 131 3 2 6" xfId="17698"/>
    <cellStyle name="Normal 131 3 2 7" xfId="17699"/>
    <cellStyle name="Normal 131 3 3" xfId="17700"/>
    <cellStyle name="Normal 131 3 3 2" xfId="17701"/>
    <cellStyle name="Normal 131 3 3 3" xfId="17702"/>
    <cellStyle name="Normal 131 3 3 4" xfId="17703"/>
    <cellStyle name="Normal 131 3 4" xfId="17704"/>
    <cellStyle name="Normal 131 3 4 2" xfId="17705"/>
    <cellStyle name="Normal 131 3 4 3" xfId="17706"/>
    <cellStyle name="Normal 131 3 5" xfId="17707"/>
    <cellStyle name="Normal 131 3 5 2" xfId="17708"/>
    <cellStyle name="Normal 131 3 6" xfId="17709"/>
    <cellStyle name="Normal 131 3 6 2" xfId="17710"/>
    <cellStyle name="Normal 131 3 7" xfId="17711"/>
    <cellStyle name="Normal 131 3 8" xfId="17712"/>
    <cellStyle name="Normal 131 4" xfId="17713"/>
    <cellStyle name="Normal 131 4 2" xfId="17714"/>
    <cellStyle name="Normal 131 4 2 2" xfId="17715"/>
    <cellStyle name="Normal 131 4 2 3" xfId="17716"/>
    <cellStyle name="Normal 131 4 2 4" xfId="17717"/>
    <cellStyle name="Normal 131 4 3" xfId="17718"/>
    <cellStyle name="Normal 131 4 3 2" xfId="17719"/>
    <cellStyle name="Normal 131 4 3 3" xfId="17720"/>
    <cellStyle name="Normal 131 4 4" xfId="17721"/>
    <cellStyle name="Normal 131 4 4 2" xfId="17722"/>
    <cellStyle name="Normal 131 4 5" xfId="17723"/>
    <cellStyle name="Normal 131 4 5 2" xfId="17724"/>
    <cellStyle name="Normal 131 4 6" xfId="17725"/>
    <cellStyle name="Normal 131 4 7" xfId="17726"/>
    <cellStyle name="Normal 131 5" xfId="17727"/>
    <cellStyle name="Normal 131 5 2" xfId="17728"/>
    <cellStyle name="Normal 131 5 2 2" xfId="17729"/>
    <cellStyle name="Normal 131 5 2 3" xfId="17730"/>
    <cellStyle name="Normal 131 5 2 4" xfId="17731"/>
    <cellStyle name="Normal 131 5 3" xfId="17732"/>
    <cellStyle name="Normal 131 5 3 2" xfId="17733"/>
    <cellStyle name="Normal 131 5 3 3" xfId="17734"/>
    <cellStyle name="Normal 131 5 4" xfId="17735"/>
    <cellStyle name="Normal 131 5 4 2" xfId="17736"/>
    <cellStyle name="Normal 131 5 5" xfId="17737"/>
    <cellStyle name="Normal 131 5 5 2" xfId="17738"/>
    <cellStyle name="Normal 131 5 6" xfId="17739"/>
    <cellStyle name="Normal 131 5 7" xfId="17740"/>
    <cellStyle name="Normal 131 6" xfId="17741"/>
    <cellStyle name="Normal 131 6 2" xfId="17742"/>
    <cellStyle name="Normal 131 6 2 2" xfId="17743"/>
    <cellStyle name="Normal 131 6 3" xfId="17744"/>
    <cellStyle name="Normal 131 6 4" xfId="17745"/>
    <cellStyle name="Normal 131 7" xfId="17746"/>
    <cellStyle name="Normal 131 7 2" xfId="17747"/>
    <cellStyle name="Normal 131 7 3" xfId="17748"/>
    <cellStyle name="Normal 131 8" xfId="17749"/>
    <cellStyle name="Normal 131 8 2" xfId="17750"/>
    <cellStyle name="Normal 131 9" xfId="17751"/>
    <cellStyle name="Normal 131 9 2" xfId="17752"/>
    <cellStyle name="Normal 132" xfId="17753"/>
    <cellStyle name="Normal 132 10" xfId="17754"/>
    <cellStyle name="Normal 132 11" xfId="17755"/>
    <cellStyle name="Normal 132 2" xfId="17756"/>
    <cellStyle name="Normal 132 2 2" xfId="17757"/>
    <cellStyle name="Normal 132 2 2 2" xfId="17758"/>
    <cellStyle name="Normal 132 2 2 2 2" xfId="17759"/>
    <cellStyle name="Normal 132 2 2 2 3" xfId="17760"/>
    <cellStyle name="Normal 132 2 2 2 4" xfId="17761"/>
    <cellStyle name="Normal 132 2 2 3" xfId="17762"/>
    <cellStyle name="Normal 132 2 2 3 2" xfId="17763"/>
    <cellStyle name="Normal 132 2 2 3 3" xfId="17764"/>
    <cellStyle name="Normal 132 2 2 4" xfId="17765"/>
    <cellStyle name="Normal 132 2 2 4 2" xfId="17766"/>
    <cellStyle name="Normal 132 2 2 5" xfId="17767"/>
    <cellStyle name="Normal 132 2 2 5 2" xfId="17768"/>
    <cellStyle name="Normal 132 2 2 6" xfId="17769"/>
    <cellStyle name="Normal 132 2 2 7" xfId="17770"/>
    <cellStyle name="Normal 132 2 3" xfId="17771"/>
    <cellStyle name="Normal 132 2 3 2" xfId="17772"/>
    <cellStyle name="Normal 132 2 3 2 2" xfId="17773"/>
    <cellStyle name="Normal 132 2 3 2 3" xfId="17774"/>
    <cellStyle name="Normal 132 2 3 2 4" xfId="17775"/>
    <cellStyle name="Normal 132 2 3 3" xfId="17776"/>
    <cellStyle name="Normal 132 2 3 3 2" xfId="17777"/>
    <cellStyle name="Normal 132 2 3 3 3" xfId="17778"/>
    <cellStyle name="Normal 132 2 3 4" xfId="17779"/>
    <cellStyle name="Normal 132 2 3 4 2" xfId="17780"/>
    <cellStyle name="Normal 132 2 3 5" xfId="17781"/>
    <cellStyle name="Normal 132 2 3 5 2" xfId="17782"/>
    <cellStyle name="Normal 132 2 3 6" xfId="17783"/>
    <cellStyle name="Normal 132 2 3 7" xfId="17784"/>
    <cellStyle name="Normal 132 2 4" xfId="17785"/>
    <cellStyle name="Normal 132 2 4 2" xfId="17786"/>
    <cellStyle name="Normal 132 2 4 3" xfId="17787"/>
    <cellStyle name="Normal 132 2 4 4" xfId="17788"/>
    <cellStyle name="Normal 132 2 5" xfId="17789"/>
    <cellStyle name="Normal 132 2 5 2" xfId="17790"/>
    <cellStyle name="Normal 132 2 5 3" xfId="17791"/>
    <cellStyle name="Normal 132 2 6" xfId="17792"/>
    <cellStyle name="Normal 132 2 6 2" xfId="17793"/>
    <cellStyle name="Normal 132 2 7" xfId="17794"/>
    <cellStyle name="Normal 132 2 7 2" xfId="17795"/>
    <cellStyle name="Normal 132 2 8" xfId="17796"/>
    <cellStyle name="Normal 132 2 9" xfId="17797"/>
    <cellStyle name="Normal 132 3" xfId="17798"/>
    <cellStyle name="Normal 132 3 2" xfId="17799"/>
    <cellStyle name="Normal 132 3 2 2" xfId="17800"/>
    <cellStyle name="Normal 132 3 2 2 2" xfId="17801"/>
    <cellStyle name="Normal 132 3 2 2 3" xfId="17802"/>
    <cellStyle name="Normal 132 3 2 2 4" xfId="17803"/>
    <cellStyle name="Normal 132 3 2 3" xfId="17804"/>
    <cellStyle name="Normal 132 3 2 3 2" xfId="17805"/>
    <cellStyle name="Normal 132 3 2 3 3" xfId="17806"/>
    <cellStyle name="Normal 132 3 2 4" xfId="17807"/>
    <cellStyle name="Normal 132 3 2 4 2" xfId="17808"/>
    <cellStyle name="Normal 132 3 2 5" xfId="17809"/>
    <cellStyle name="Normal 132 3 2 5 2" xfId="17810"/>
    <cellStyle name="Normal 132 3 2 6" xfId="17811"/>
    <cellStyle name="Normal 132 3 2 7" xfId="17812"/>
    <cellStyle name="Normal 132 3 3" xfId="17813"/>
    <cellStyle name="Normal 132 3 3 2" xfId="17814"/>
    <cellStyle name="Normal 132 3 3 3" xfId="17815"/>
    <cellStyle name="Normal 132 3 3 4" xfId="17816"/>
    <cellStyle name="Normal 132 3 4" xfId="17817"/>
    <cellStyle name="Normal 132 3 4 2" xfId="17818"/>
    <cellStyle name="Normal 132 3 4 3" xfId="17819"/>
    <cellStyle name="Normal 132 3 5" xfId="17820"/>
    <cellStyle name="Normal 132 3 5 2" xfId="17821"/>
    <cellStyle name="Normal 132 3 6" xfId="17822"/>
    <cellStyle name="Normal 132 3 6 2" xfId="17823"/>
    <cellStyle name="Normal 132 3 7" xfId="17824"/>
    <cellStyle name="Normal 132 3 8" xfId="17825"/>
    <cellStyle name="Normal 132 4" xfId="17826"/>
    <cellStyle name="Normal 132 4 2" xfId="17827"/>
    <cellStyle name="Normal 132 4 2 2" xfId="17828"/>
    <cellStyle name="Normal 132 4 2 3" xfId="17829"/>
    <cellStyle name="Normal 132 4 2 4" xfId="17830"/>
    <cellStyle name="Normal 132 4 3" xfId="17831"/>
    <cellStyle name="Normal 132 4 3 2" xfId="17832"/>
    <cellStyle name="Normal 132 4 3 3" xfId="17833"/>
    <cellStyle name="Normal 132 4 4" xfId="17834"/>
    <cellStyle name="Normal 132 4 4 2" xfId="17835"/>
    <cellStyle name="Normal 132 4 5" xfId="17836"/>
    <cellStyle name="Normal 132 4 5 2" xfId="17837"/>
    <cellStyle name="Normal 132 4 6" xfId="17838"/>
    <cellStyle name="Normal 132 4 7" xfId="17839"/>
    <cellStyle name="Normal 132 5" xfId="17840"/>
    <cellStyle name="Normal 132 5 2" xfId="17841"/>
    <cellStyle name="Normal 132 5 2 2" xfId="17842"/>
    <cellStyle name="Normal 132 5 2 3" xfId="17843"/>
    <cellStyle name="Normal 132 5 2 4" xfId="17844"/>
    <cellStyle name="Normal 132 5 3" xfId="17845"/>
    <cellStyle name="Normal 132 5 3 2" xfId="17846"/>
    <cellStyle name="Normal 132 5 3 3" xfId="17847"/>
    <cellStyle name="Normal 132 5 4" xfId="17848"/>
    <cellStyle name="Normal 132 5 4 2" xfId="17849"/>
    <cellStyle name="Normal 132 5 5" xfId="17850"/>
    <cellStyle name="Normal 132 5 5 2" xfId="17851"/>
    <cellStyle name="Normal 132 5 6" xfId="17852"/>
    <cellStyle name="Normal 132 5 7" xfId="17853"/>
    <cellStyle name="Normal 132 6" xfId="17854"/>
    <cellStyle name="Normal 132 6 2" xfId="17855"/>
    <cellStyle name="Normal 132 6 2 2" xfId="17856"/>
    <cellStyle name="Normal 132 6 3" xfId="17857"/>
    <cellStyle name="Normal 132 6 4" xfId="17858"/>
    <cellStyle name="Normal 132 7" xfId="17859"/>
    <cellStyle name="Normal 132 7 2" xfId="17860"/>
    <cellStyle name="Normal 132 7 3" xfId="17861"/>
    <cellStyle name="Normal 132 8" xfId="17862"/>
    <cellStyle name="Normal 132 8 2" xfId="17863"/>
    <cellStyle name="Normal 132 9" xfId="17864"/>
    <cellStyle name="Normal 132 9 2" xfId="17865"/>
    <cellStyle name="Normal 133" xfId="17866"/>
    <cellStyle name="Normal 133 10" xfId="17867"/>
    <cellStyle name="Normal 133 11" xfId="17868"/>
    <cellStyle name="Normal 133 2" xfId="17869"/>
    <cellStyle name="Normal 133 2 2" xfId="17870"/>
    <cellStyle name="Normal 133 2 2 2" xfId="17871"/>
    <cellStyle name="Normal 133 2 2 2 2" xfId="17872"/>
    <cellStyle name="Normal 133 2 2 2 3" xfId="17873"/>
    <cellStyle name="Normal 133 2 2 2 4" xfId="17874"/>
    <cellStyle name="Normal 133 2 2 3" xfId="17875"/>
    <cellStyle name="Normal 133 2 2 3 2" xfId="17876"/>
    <cellStyle name="Normal 133 2 2 3 3" xfId="17877"/>
    <cellStyle name="Normal 133 2 2 4" xfId="17878"/>
    <cellStyle name="Normal 133 2 2 4 2" xfId="17879"/>
    <cellStyle name="Normal 133 2 2 5" xfId="17880"/>
    <cellStyle name="Normal 133 2 2 5 2" xfId="17881"/>
    <cellStyle name="Normal 133 2 2 6" xfId="17882"/>
    <cellStyle name="Normal 133 2 2 7" xfId="17883"/>
    <cellStyle name="Normal 133 2 3" xfId="17884"/>
    <cellStyle name="Normal 133 2 3 2" xfId="17885"/>
    <cellStyle name="Normal 133 2 3 2 2" xfId="17886"/>
    <cellStyle name="Normal 133 2 3 2 3" xfId="17887"/>
    <cellStyle name="Normal 133 2 3 2 4" xfId="17888"/>
    <cellStyle name="Normal 133 2 3 3" xfId="17889"/>
    <cellStyle name="Normal 133 2 3 3 2" xfId="17890"/>
    <cellStyle name="Normal 133 2 3 3 3" xfId="17891"/>
    <cellStyle name="Normal 133 2 3 4" xfId="17892"/>
    <cellStyle name="Normal 133 2 3 4 2" xfId="17893"/>
    <cellStyle name="Normal 133 2 3 5" xfId="17894"/>
    <cellStyle name="Normal 133 2 3 5 2" xfId="17895"/>
    <cellStyle name="Normal 133 2 3 6" xfId="17896"/>
    <cellStyle name="Normal 133 2 3 7" xfId="17897"/>
    <cellStyle name="Normal 133 2 4" xfId="17898"/>
    <cellStyle name="Normal 133 2 4 2" xfId="17899"/>
    <cellStyle name="Normal 133 2 4 3" xfId="17900"/>
    <cellStyle name="Normal 133 2 4 4" xfId="17901"/>
    <cellStyle name="Normal 133 2 5" xfId="17902"/>
    <cellStyle name="Normal 133 2 5 2" xfId="17903"/>
    <cellStyle name="Normal 133 2 5 3" xfId="17904"/>
    <cellStyle name="Normal 133 2 6" xfId="17905"/>
    <cellStyle name="Normal 133 2 6 2" xfId="17906"/>
    <cellStyle name="Normal 133 2 7" xfId="17907"/>
    <cellStyle name="Normal 133 2 7 2" xfId="17908"/>
    <cellStyle name="Normal 133 2 8" xfId="17909"/>
    <cellStyle name="Normal 133 2 9" xfId="17910"/>
    <cellStyle name="Normal 133 3" xfId="17911"/>
    <cellStyle name="Normal 133 3 2" xfId="17912"/>
    <cellStyle name="Normal 133 3 2 2" xfId="17913"/>
    <cellStyle name="Normal 133 3 2 2 2" xfId="17914"/>
    <cellStyle name="Normal 133 3 2 2 3" xfId="17915"/>
    <cellStyle name="Normal 133 3 2 2 4" xfId="17916"/>
    <cellStyle name="Normal 133 3 2 3" xfId="17917"/>
    <cellStyle name="Normal 133 3 2 3 2" xfId="17918"/>
    <cellStyle name="Normal 133 3 2 3 3" xfId="17919"/>
    <cellStyle name="Normal 133 3 2 4" xfId="17920"/>
    <cellStyle name="Normal 133 3 2 4 2" xfId="17921"/>
    <cellStyle name="Normal 133 3 2 5" xfId="17922"/>
    <cellStyle name="Normal 133 3 2 5 2" xfId="17923"/>
    <cellStyle name="Normal 133 3 2 6" xfId="17924"/>
    <cellStyle name="Normal 133 3 2 7" xfId="17925"/>
    <cellStyle name="Normal 133 3 3" xfId="17926"/>
    <cellStyle name="Normal 133 3 3 2" xfId="17927"/>
    <cellStyle name="Normal 133 3 3 3" xfId="17928"/>
    <cellStyle name="Normal 133 3 3 4" xfId="17929"/>
    <cellStyle name="Normal 133 3 4" xfId="17930"/>
    <cellStyle name="Normal 133 3 4 2" xfId="17931"/>
    <cellStyle name="Normal 133 3 4 3" xfId="17932"/>
    <cellStyle name="Normal 133 3 5" xfId="17933"/>
    <cellStyle name="Normal 133 3 5 2" xfId="17934"/>
    <cellStyle name="Normal 133 3 6" xfId="17935"/>
    <cellStyle name="Normal 133 3 6 2" xfId="17936"/>
    <cellStyle name="Normal 133 3 7" xfId="17937"/>
    <cellStyle name="Normal 133 3 8" xfId="17938"/>
    <cellStyle name="Normal 133 4" xfId="17939"/>
    <cellStyle name="Normal 133 4 2" xfId="17940"/>
    <cellStyle name="Normal 133 4 2 2" xfId="17941"/>
    <cellStyle name="Normal 133 4 2 3" xfId="17942"/>
    <cellStyle name="Normal 133 4 2 4" xfId="17943"/>
    <cellStyle name="Normal 133 4 3" xfId="17944"/>
    <cellStyle name="Normal 133 4 3 2" xfId="17945"/>
    <cellStyle name="Normal 133 4 3 3" xfId="17946"/>
    <cellStyle name="Normal 133 4 4" xfId="17947"/>
    <cellStyle name="Normal 133 4 4 2" xfId="17948"/>
    <cellStyle name="Normal 133 4 5" xfId="17949"/>
    <cellStyle name="Normal 133 4 5 2" xfId="17950"/>
    <cellStyle name="Normal 133 4 6" xfId="17951"/>
    <cellStyle name="Normal 133 4 7" xfId="17952"/>
    <cellStyle name="Normal 133 5" xfId="17953"/>
    <cellStyle name="Normal 133 5 2" xfId="17954"/>
    <cellStyle name="Normal 133 5 2 2" xfId="17955"/>
    <cellStyle name="Normal 133 5 2 3" xfId="17956"/>
    <cellStyle name="Normal 133 5 2 4" xfId="17957"/>
    <cellStyle name="Normal 133 5 3" xfId="17958"/>
    <cellStyle name="Normal 133 5 3 2" xfId="17959"/>
    <cellStyle name="Normal 133 5 3 3" xfId="17960"/>
    <cellStyle name="Normal 133 5 4" xfId="17961"/>
    <cellStyle name="Normal 133 5 4 2" xfId="17962"/>
    <cellStyle name="Normal 133 5 5" xfId="17963"/>
    <cellStyle name="Normal 133 5 5 2" xfId="17964"/>
    <cellStyle name="Normal 133 5 6" xfId="17965"/>
    <cellStyle name="Normal 133 5 7" xfId="17966"/>
    <cellStyle name="Normal 133 6" xfId="17967"/>
    <cellStyle name="Normal 133 6 2" xfId="17968"/>
    <cellStyle name="Normal 133 6 2 2" xfId="17969"/>
    <cellStyle name="Normal 133 6 3" xfId="17970"/>
    <cellStyle name="Normal 133 6 4" xfId="17971"/>
    <cellStyle name="Normal 133 7" xfId="17972"/>
    <cellStyle name="Normal 133 7 2" xfId="17973"/>
    <cellStyle name="Normal 133 7 3" xfId="17974"/>
    <cellStyle name="Normal 133 8" xfId="17975"/>
    <cellStyle name="Normal 133 8 2" xfId="17976"/>
    <cellStyle name="Normal 133 9" xfId="17977"/>
    <cellStyle name="Normal 133 9 2" xfId="17978"/>
    <cellStyle name="Normal 134" xfId="17979"/>
    <cellStyle name="Normal 134 10" xfId="17980"/>
    <cellStyle name="Normal 134 11" xfId="17981"/>
    <cellStyle name="Normal 134 2" xfId="17982"/>
    <cellStyle name="Normal 134 2 2" xfId="17983"/>
    <cellStyle name="Normal 134 2 2 2" xfId="17984"/>
    <cellStyle name="Normal 134 2 2 2 2" xfId="17985"/>
    <cellStyle name="Normal 134 2 2 2 3" xfId="17986"/>
    <cellStyle name="Normal 134 2 2 2 4" xfId="17987"/>
    <cellStyle name="Normal 134 2 2 3" xfId="17988"/>
    <cellStyle name="Normal 134 2 2 3 2" xfId="17989"/>
    <cellStyle name="Normal 134 2 2 3 3" xfId="17990"/>
    <cellStyle name="Normal 134 2 2 4" xfId="17991"/>
    <cellStyle name="Normal 134 2 2 4 2" xfId="17992"/>
    <cellStyle name="Normal 134 2 2 5" xfId="17993"/>
    <cellStyle name="Normal 134 2 2 5 2" xfId="17994"/>
    <cellStyle name="Normal 134 2 2 6" xfId="17995"/>
    <cellStyle name="Normal 134 2 2 7" xfId="17996"/>
    <cellStyle name="Normal 134 2 3" xfId="17997"/>
    <cellStyle name="Normal 134 2 3 2" xfId="17998"/>
    <cellStyle name="Normal 134 2 3 2 2" xfId="17999"/>
    <cellStyle name="Normal 134 2 3 2 3" xfId="18000"/>
    <cellStyle name="Normal 134 2 3 2 4" xfId="18001"/>
    <cellStyle name="Normal 134 2 3 3" xfId="18002"/>
    <cellStyle name="Normal 134 2 3 3 2" xfId="18003"/>
    <cellStyle name="Normal 134 2 3 3 3" xfId="18004"/>
    <cellStyle name="Normal 134 2 3 4" xfId="18005"/>
    <cellStyle name="Normal 134 2 3 4 2" xfId="18006"/>
    <cellStyle name="Normal 134 2 3 5" xfId="18007"/>
    <cellStyle name="Normal 134 2 3 5 2" xfId="18008"/>
    <cellStyle name="Normal 134 2 3 6" xfId="18009"/>
    <cellStyle name="Normal 134 2 3 7" xfId="18010"/>
    <cellStyle name="Normal 134 2 4" xfId="18011"/>
    <cellStyle name="Normal 134 2 4 2" xfId="18012"/>
    <cellStyle name="Normal 134 2 4 3" xfId="18013"/>
    <cellStyle name="Normal 134 2 4 4" xfId="18014"/>
    <cellStyle name="Normal 134 2 5" xfId="18015"/>
    <cellStyle name="Normal 134 2 5 2" xfId="18016"/>
    <cellStyle name="Normal 134 2 5 3" xfId="18017"/>
    <cellStyle name="Normal 134 2 6" xfId="18018"/>
    <cellStyle name="Normal 134 2 6 2" xfId="18019"/>
    <cellStyle name="Normal 134 2 7" xfId="18020"/>
    <cellStyle name="Normal 134 2 7 2" xfId="18021"/>
    <cellStyle name="Normal 134 2 8" xfId="18022"/>
    <cellStyle name="Normal 134 2 9" xfId="18023"/>
    <cellStyle name="Normal 134 3" xfId="18024"/>
    <cellStyle name="Normal 134 3 2" xfId="18025"/>
    <cellStyle name="Normal 134 3 2 2" xfId="18026"/>
    <cellStyle name="Normal 134 3 2 2 2" xfId="18027"/>
    <cellStyle name="Normal 134 3 2 2 3" xfId="18028"/>
    <cellStyle name="Normal 134 3 2 2 4" xfId="18029"/>
    <cellStyle name="Normal 134 3 2 3" xfId="18030"/>
    <cellStyle name="Normal 134 3 2 3 2" xfId="18031"/>
    <cellStyle name="Normal 134 3 2 3 3" xfId="18032"/>
    <cellStyle name="Normal 134 3 2 4" xfId="18033"/>
    <cellStyle name="Normal 134 3 2 4 2" xfId="18034"/>
    <cellStyle name="Normal 134 3 2 5" xfId="18035"/>
    <cellStyle name="Normal 134 3 2 5 2" xfId="18036"/>
    <cellStyle name="Normal 134 3 2 6" xfId="18037"/>
    <cellStyle name="Normal 134 3 2 7" xfId="18038"/>
    <cellStyle name="Normal 134 3 3" xfId="18039"/>
    <cellStyle name="Normal 134 3 3 2" xfId="18040"/>
    <cellStyle name="Normal 134 3 3 3" xfId="18041"/>
    <cellStyle name="Normal 134 3 3 4" xfId="18042"/>
    <cellStyle name="Normal 134 3 4" xfId="18043"/>
    <cellStyle name="Normal 134 3 4 2" xfId="18044"/>
    <cellStyle name="Normal 134 3 4 3" xfId="18045"/>
    <cellStyle name="Normal 134 3 5" xfId="18046"/>
    <cellStyle name="Normal 134 3 5 2" xfId="18047"/>
    <cellStyle name="Normal 134 3 6" xfId="18048"/>
    <cellStyle name="Normal 134 3 6 2" xfId="18049"/>
    <cellStyle name="Normal 134 3 7" xfId="18050"/>
    <cellStyle name="Normal 134 3 8" xfId="18051"/>
    <cellStyle name="Normal 134 4" xfId="18052"/>
    <cellStyle name="Normal 134 4 2" xfId="18053"/>
    <cellStyle name="Normal 134 4 2 2" xfId="18054"/>
    <cellStyle name="Normal 134 4 2 3" xfId="18055"/>
    <cellStyle name="Normal 134 4 2 4" xfId="18056"/>
    <cellStyle name="Normal 134 4 3" xfId="18057"/>
    <cellStyle name="Normal 134 4 3 2" xfId="18058"/>
    <cellStyle name="Normal 134 4 3 3" xfId="18059"/>
    <cellStyle name="Normal 134 4 4" xfId="18060"/>
    <cellStyle name="Normal 134 4 4 2" xfId="18061"/>
    <cellStyle name="Normal 134 4 5" xfId="18062"/>
    <cellStyle name="Normal 134 4 5 2" xfId="18063"/>
    <cellStyle name="Normal 134 4 6" xfId="18064"/>
    <cellStyle name="Normal 134 4 7" xfId="18065"/>
    <cellStyle name="Normal 134 5" xfId="18066"/>
    <cellStyle name="Normal 134 5 2" xfId="18067"/>
    <cellStyle name="Normal 134 5 2 2" xfId="18068"/>
    <cellStyle name="Normal 134 5 2 3" xfId="18069"/>
    <cellStyle name="Normal 134 5 2 4" xfId="18070"/>
    <cellStyle name="Normal 134 5 3" xfId="18071"/>
    <cellStyle name="Normal 134 5 3 2" xfId="18072"/>
    <cellStyle name="Normal 134 5 3 3" xfId="18073"/>
    <cellStyle name="Normal 134 5 4" xfId="18074"/>
    <cellStyle name="Normal 134 5 4 2" xfId="18075"/>
    <cellStyle name="Normal 134 5 5" xfId="18076"/>
    <cellStyle name="Normal 134 5 5 2" xfId="18077"/>
    <cellStyle name="Normal 134 5 6" xfId="18078"/>
    <cellStyle name="Normal 134 5 7" xfId="18079"/>
    <cellStyle name="Normal 134 6" xfId="18080"/>
    <cellStyle name="Normal 134 6 2" xfId="18081"/>
    <cellStyle name="Normal 134 6 2 2" xfId="18082"/>
    <cellStyle name="Normal 134 6 3" xfId="18083"/>
    <cellStyle name="Normal 134 6 4" xfId="18084"/>
    <cellStyle name="Normal 134 7" xfId="18085"/>
    <cellStyle name="Normal 134 7 2" xfId="18086"/>
    <cellStyle name="Normal 134 7 3" xfId="18087"/>
    <cellStyle name="Normal 134 8" xfId="18088"/>
    <cellStyle name="Normal 134 8 2" xfId="18089"/>
    <cellStyle name="Normal 134 9" xfId="18090"/>
    <cellStyle name="Normal 134 9 2" xfId="18091"/>
    <cellStyle name="Normal 135" xfId="18092"/>
    <cellStyle name="Normal 135 10" xfId="18093"/>
    <cellStyle name="Normal 135 11" xfId="18094"/>
    <cellStyle name="Normal 135 2" xfId="18095"/>
    <cellStyle name="Normal 135 2 2" xfId="18096"/>
    <cellStyle name="Normal 135 2 2 2" xfId="18097"/>
    <cellStyle name="Normal 135 2 2 2 2" xfId="18098"/>
    <cellStyle name="Normal 135 2 2 2 3" xfId="18099"/>
    <cellStyle name="Normal 135 2 2 2 4" xfId="18100"/>
    <cellStyle name="Normal 135 2 2 3" xfId="18101"/>
    <cellStyle name="Normal 135 2 2 3 2" xfId="18102"/>
    <cellStyle name="Normal 135 2 2 3 3" xfId="18103"/>
    <cellStyle name="Normal 135 2 2 4" xfId="18104"/>
    <cellStyle name="Normal 135 2 2 4 2" xfId="18105"/>
    <cellStyle name="Normal 135 2 2 5" xfId="18106"/>
    <cellStyle name="Normal 135 2 2 5 2" xfId="18107"/>
    <cellStyle name="Normal 135 2 2 6" xfId="18108"/>
    <cellStyle name="Normal 135 2 2 7" xfId="18109"/>
    <cellStyle name="Normal 135 2 3" xfId="18110"/>
    <cellStyle name="Normal 135 2 3 2" xfId="18111"/>
    <cellStyle name="Normal 135 2 3 2 2" xfId="18112"/>
    <cellStyle name="Normal 135 2 3 2 3" xfId="18113"/>
    <cellStyle name="Normal 135 2 3 2 4" xfId="18114"/>
    <cellStyle name="Normal 135 2 3 3" xfId="18115"/>
    <cellStyle name="Normal 135 2 3 3 2" xfId="18116"/>
    <cellStyle name="Normal 135 2 3 3 3" xfId="18117"/>
    <cellStyle name="Normal 135 2 3 4" xfId="18118"/>
    <cellStyle name="Normal 135 2 3 4 2" xfId="18119"/>
    <cellStyle name="Normal 135 2 3 5" xfId="18120"/>
    <cellStyle name="Normal 135 2 3 5 2" xfId="18121"/>
    <cellStyle name="Normal 135 2 3 6" xfId="18122"/>
    <cellStyle name="Normal 135 2 3 7" xfId="18123"/>
    <cellStyle name="Normal 135 2 4" xfId="18124"/>
    <cellStyle name="Normal 135 2 4 2" xfId="18125"/>
    <cellStyle name="Normal 135 2 4 3" xfId="18126"/>
    <cellStyle name="Normal 135 2 4 4" xfId="18127"/>
    <cellStyle name="Normal 135 2 5" xfId="18128"/>
    <cellStyle name="Normal 135 2 5 2" xfId="18129"/>
    <cellStyle name="Normal 135 2 5 3" xfId="18130"/>
    <cellStyle name="Normal 135 2 6" xfId="18131"/>
    <cellStyle name="Normal 135 2 6 2" xfId="18132"/>
    <cellStyle name="Normal 135 2 7" xfId="18133"/>
    <cellStyle name="Normal 135 2 7 2" xfId="18134"/>
    <cellStyle name="Normal 135 2 8" xfId="18135"/>
    <cellStyle name="Normal 135 2 9" xfId="18136"/>
    <cellStyle name="Normal 135 3" xfId="18137"/>
    <cellStyle name="Normal 135 3 2" xfId="18138"/>
    <cellStyle name="Normal 135 3 2 2" xfId="18139"/>
    <cellStyle name="Normal 135 3 2 2 2" xfId="18140"/>
    <cellStyle name="Normal 135 3 2 2 3" xfId="18141"/>
    <cellStyle name="Normal 135 3 2 2 4" xfId="18142"/>
    <cellStyle name="Normal 135 3 2 3" xfId="18143"/>
    <cellStyle name="Normal 135 3 2 3 2" xfId="18144"/>
    <cellStyle name="Normal 135 3 2 3 3" xfId="18145"/>
    <cellStyle name="Normal 135 3 2 4" xfId="18146"/>
    <cellStyle name="Normal 135 3 2 4 2" xfId="18147"/>
    <cellStyle name="Normal 135 3 2 5" xfId="18148"/>
    <cellStyle name="Normal 135 3 2 5 2" xfId="18149"/>
    <cellStyle name="Normal 135 3 2 6" xfId="18150"/>
    <cellStyle name="Normal 135 3 2 7" xfId="18151"/>
    <cellStyle name="Normal 135 3 3" xfId="18152"/>
    <cellStyle name="Normal 135 3 3 2" xfId="18153"/>
    <cellStyle name="Normal 135 3 3 3" xfId="18154"/>
    <cellStyle name="Normal 135 3 3 4" xfId="18155"/>
    <cellStyle name="Normal 135 3 4" xfId="18156"/>
    <cellStyle name="Normal 135 3 4 2" xfId="18157"/>
    <cellStyle name="Normal 135 3 4 3" xfId="18158"/>
    <cellStyle name="Normal 135 3 5" xfId="18159"/>
    <cellStyle name="Normal 135 3 5 2" xfId="18160"/>
    <cellStyle name="Normal 135 3 6" xfId="18161"/>
    <cellStyle name="Normal 135 3 6 2" xfId="18162"/>
    <cellStyle name="Normal 135 3 7" xfId="18163"/>
    <cellStyle name="Normal 135 3 8" xfId="18164"/>
    <cellStyle name="Normal 135 4" xfId="18165"/>
    <cellStyle name="Normal 135 4 2" xfId="18166"/>
    <cellStyle name="Normal 135 4 2 2" xfId="18167"/>
    <cellStyle name="Normal 135 4 2 3" xfId="18168"/>
    <cellStyle name="Normal 135 4 2 4" xfId="18169"/>
    <cellStyle name="Normal 135 4 3" xfId="18170"/>
    <cellStyle name="Normal 135 4 3 2" xfId="18171"/>
    <cellStyle name="Normal 135 4 3 3" xfId="18172"/>
    <cellStyle name="Normal 135 4 4" xfId="18173"/>
    <cellStyle name="Normal 135 4 4 2" xfId="18174"/>
    <cellStyle name="Normal 135 4 5" xfId="18175"/>
    <cellStyle name="Normal 135 4 5 2" xfId="18176"/>
    <cellStyle name="Normal 135 4 6" xfId="18177"/>
    <cellStyle name="Normal 135 4 7" xfId="18178"/>
    <cellStyle name="Normal 135 5" xfId="18179"/>
    <cellStyle name="Normal 135 5 2" xfId="18180"/>
    <cellStyle name="Normal 135 5 2 2" xfId="18181"/>
    <cellStyle name="Normal 135 5 2 3" xfId="18182"/>
    <cellStyle name="Normal 135 5 2 4" xfId="18183"/>
    <cellStyle name="Normal 135 5 3" xfId="18184"/>
    <cellStyle name="Normal 135 5 3 2" xfId="18185"/>
    <cellStyle name="Normal 135 5 3 3" xfId="18186"/>
    <cellStyle name="Normal 135 5 4" xfId="18187"/>
    <cellStyle name="Normal 135 5 4 2" xfId="18188"/>
    <cellStyle name="Normal 135 5 5" xfId="18189"/>
    <cellStyle name="Normal 135 5 5 2" xfId="18190"/>
    <cellStyle name="Normal 135 5 6" xfId="18191"/>
    <cellStyle name="Normal 135 5 7" xfId="18192"/>
    <cellStyle name="Normal 135 6" xfId="18193"/>
    <cellStyle name="Normal 135 6 2" xfId="18194"/>
    <cellStyle name="Normal 135 6 2 2" xfId="18195"/>
    <cellStyle name="Normal 135 6 3" xfId="18196"/>
    <cellStyle name="Normal 135 6 4" xfId="18197"/>
    <cellStyle name="Normal 135 7" xfId="18198"/>
    <cellStyle name="Normal 135 7 2" xfId="18199"/>
    <cellStyle name="Normal 135 7 3" xfId="18200"/>
    <cellStyle name="Normal 135 8" xfId="18201"/>
    <cellStyle name="Normal 135 8 2" xfId="18202"/>
    <cellStyle name="Normal 135 9" xfId="18203"/>
    <cellStyle name="Normal 135 9 2" xfId="18204"/>
    <cellStyle name="Normal 136" xfId="18205"/>
    <cellStyle name="Normal 136 10" xfId="18206"/>
    <cellStyle name="Normal 136 2" xfId="18207"/>
    <cellStyle name="Normal 136 3" xfId="18208"/>
    <cellStyle name="Normal 136 3 2" xfId="18209"/>
    <cellStyle name="Normal 136 3 2 2" xfId="18210"/>
    <cellStyle name="Normal 136 3 2 2 2" xfId="18211"/>
    <cellStyle name="Normal 136 3 2 2 3" xfId="18212"/>
    <cellStyle name="Normal 136 3 2 2 4" xfId="18213"/>
    <cellStyle name="Normal 136 3 2 3" xfId="18214"/>
    <cellStyle name="Normal 136 3 2 3 2" xfId="18215"/>
    <cellStyle name="Normal 136 3 2 3 3" xfId="18216"/>
    <cellStyle name="Normal 136 3 2 4" xfId="18217"/>
    <cellStyle name="Normal 136 3 2 4 2" xfId="18218"/>
    <cellStyle name="Normal 136 3 2 5" xfId="18219"/>
    <cellStyle name="Normal 136 3 2 5 2" xfId="18220"/>
    <cellStyle name="Normal 136 3 2 6" xfId="18221"/>
    <cellStyle name="Normal 136 3 2 7" xfId="18222"/>
    <cellStyle name="Normal 136 3 3" xfId="18223"/>
    <cellStyle name="Normal 136 3 3 2" xfId="18224"/>
    <cellStyle name="Normal 136 3 3 3" xfId="18225"/>
    <cellStyle name="Normal 136 3 3 4" xfId="18226"/>
    <cellStyle name="Normal 136 3 4" xfId="18227"/>
    <cellStyle name="Normal 136 3 4 2" xfId="18228"/>
    <cellStyle name="Normal 136 3 4 3" xfId="18229"/>
    <cellStyle name="Normal 136 3 5" xfId="18230"/>
    <cellStyle name="Normal 136 3 5 2" xfId="18231"/>
    <cellStyle name="Normal 136 3 6" xfId="18232"/>
    <cellStyle name="Normal 136 3 6 2" xfId="18233"/>
    <cellStyle name="Normal 136 3 7" xfId="18234"/>
    <cellStyle name="Normal 136 3 8" xfId="18235"/>
    <cellStyle name="Normal 136 4" xfId="18236"/>
    <cellStyle name="Normal 136 4 2" xfId="18237"/>
    <cellStyle name="Normal 136 4 2 2" xfId="18238"/>
    <cellStyle name="Normal 136 4 2 3" xfId="18239"/>
    <cellStyle name="Normal 136 4 2 4" xfId="18240"/>
    <cellStyle name="Normal 136 4 3" xfId="18241"/>
    <cellStyle name="Normal 136 4 3 2" xfId="18242"/>
    <cellStyle name="Normal 136 4 3 3" xfId="18243"/>
    <cellStyle name="Normal 136 4 4" xfId="18244"/>
    <cellStyle name="Normal 136 4 4 2" xfId="18245"/>
    <cellStyle name="Normal 136 4 5" xfId="18246"/>
    <cellStyle name="Normal 136 4 5 2" xfId="18247"/>
    <cellStyle name="Normal 136 4 6" xfId="18248"/>
    <cellStyle name="Normal 136 4 7" xfId="18249"/>
    <cellStyle name="Normal 136 5" xfId="18250"/>
    <cellStyle name="Normal 136 5 2" xfId="18251"/>
    <cellStyle name="Normal 136 5 2 2" xfId="18252"/>
    <cellStyle name="Normal 136 5 2 3" xfId="18253"/>
    <cellStyle name="Normal 136 5 2 4" xfId="18254"/>
    <cellStyle name="Normal 136 5 3" xfId="18255"/>
    <cellStyle name="Normal 136 5 3 2" xfId="18256"/>
    <cellStyle name="Normal 136 5 3 3" xfId="18257"/>
    <cellStyle name="Normal 136 5 4" xfId="18258"/>
    <cellStyle name="Normal 136 5 4 2" xfId="18259"/>
    <cellStyle name="Normal 136 5 5" xfId="18260"/>
    <cellStyle name="Normal 136 5 5 2" xfId="18261"/>
    <cellStyle name="Normal 136 5 6" xfId="18262"/>
    <cellStyle name="Normal 136 5 7" xfId="18263"/>
    <cellStyle name="Normal 136 6" xfId="18264"/>
    <cellStyle name="Normal 136 6 2" xfId="18265"/>
    <cellStyle name="Normal 136 6 3" xfId="18266"/>
    <cellStyle name="Normal 136 6 4" xfId="18267"/>
    <cellStyle name="Normal 136 7" xfId="18268"/>
    <cellStyle name="Normal 136 7 2" xfId="18269"/>
    <cellStyle name="Normal 136 7 3" xfId="18270"/>
    <cellStyle name="Normal 136 8" xfId="18271"/>
    <cellStyle name="Normal 136 8 2" xfId="18272"/>
    <cellStyle name="Normal 136 9" xfId="18273"/>
    <cellStyle name="Normal 136 9 2" xfId="18274"/>
    <cellStyle name="Normal 137" xfId="18275"/>
    <cellStyle name="Normal 137 10" xfId="18276"/>
    <cellStyle name="Normal 137 2" xfId="18277"/>
    <cellStyle name="Normal 137 3" xfId="18278"/>
    <cellStyle name="Normal 137 3 2" xfId="18279"/>
    <cellStyle name="Normal 137 3 2 2" xfId="18280"/>
    <cellStyle name="Normal 137 3 2 2 2" xfId="18281"/>
    <cellStyle name="Normal 137 3 2 2 3" xfId="18282"/>
    <cellStyle name="Normal 137 3 2 2 4" xfId="18283"/>
    <cellStyle name="Normal 137 3 2 3" xfId="18284"/>
    <cellStyle name="Normal 137 3 2 3 2" xfId="18285"/>
    <cellStyle name="Normal 137 3 2 3 3" xfId="18286"/>
    <cellStyle name="Normal 137 3 2 4" xfId="18287"/>
    <cellStyle name="Normal 137 3 2 4 2" xfId="18288"/>
    <cellStyle name="Normal 137 3 2 5" xfId="18289"/>
    <cellStyle name="Normal 137 3 2 5 2" xfId="18290"/>
    <cellStyle name="Normal 137 3 2 6" xfId="18291"/>
    <cellStyle name="Normal 137 3 2 7" xfId="18292"/>
    <cellStyle name="Normal 137 3 3" xfId="18293"/>
    <cellStyle name="Normal 137 3 3 2" xfId="18294"/>
    <cellStyle name="Normal 137 3 3 3" xfId="18295"/>
    <cellStyle name="Normal 137 3 3 4" xfId="18296"/>
    <cellStyle name="Normal 137 3 4" xfId="18297"/>
    <cellStyle name="Normal 137 3 4 2" xfId="18298"/>
    <cellStyle name="Normal 137 3 4 3" xfId="18299"/>
    <cellStyle name="Normal 137 3 5" xfId="18300"/>
    <cellStyle name="Normal 137 3 5 2" xfId="18301"/>
    <cellStyle name="Normal 137 3 6" xfId="18302"/>
    <cellStyle name="Normal 137 3 6 2" xfId="18303"/>
    <cellStyle name="Normal 137 3 7" xfId="18304"/>
    <cellStyle name="Normal 137 3 8" xfId="18305"/>
    <cellStyle name="Normal 137 4" xfId="18306"/>
    <cellStyle name="Normal 137 4 2" xfId="18307"/>
    <cellStyle name="Normal 137 4 2 2" xfId="18308"/>
    <cellStyle name="Normal 137 4 2 3" xfId="18309"/>
    <cellStyle name="Normal 137 4 2 4" xfId="18310"/>
    <cellStyle name="Normal 137 4 3" xfId="18311"/>
    <cellStyle name="Normal 137 4 3 2" xfId="18312"/>
    <cellStyle name="Normal 137 4 3 3" xfId="18313"/>
    <cellStyle name="Normal 137 4 4" xfId="18314"/>
    <cellStyle name="Normal 137 4 4 2" xfId="18315"/>
    <cellStyle name="Normal 137 4 5" xfId="18316"/>
    <cellStyle name="Normal 137 4 5 2" xfId="18317"/>
    <cellStyle name="Normal 137 4 6" xfId="18318"/>
    <cellStyle name="Normal 137 4 7" xfId="18319"/>
    <cellStyle name="Normal 137 5" xfId="18320"/>
    <cellStyle name="Normal 137 5 2" xfId="18321"/>
    <cellStyle name="Normal 137 5 2 2" xfId="18322"/>
    <cellStyle name="Normal 137 5 2 3" xfId="18323"/>
    <cellStyle name="Normal 137 5 2 4" xfId="18324"/>
    <cellStyle name="Normal 137 5 3" xfId="18325"/>
    <cellStyle name="Normal 137 5 3 2" xfId="18326"/>
    <cellStyle name="Normal 137 5 3 3" xfId="18327"/>
    <cellStyle name="Normal 137 5 4" xfId="18328"/>
    <cellStyle name="Normal 137 5 4 2" xfId="18329"/>
    <cellStyle name="Normal 137 5 5" xfId="18330"/>
    <cellStyle name="Normal 137 5 5 2" xfId="18331"/>
    <cellStyle name="Normal 137 5 6" xfId="18332"/>
    <cellStyle name="Normal 137 5 7" xfId="18333"/>
    <cellStyle name="Normal 137 6" xfId="18334"/>
    <cellStyle name="Normal 137 6 2" xfId="18335"/>
    <cellStyle name="Normal 137 6 3" xfId="18336"/>
    <cellStyle name="Normal 137 6 4" xfId="18337"/>
    <cellStyle name="Normal 137 7" xfId="18338"/>
    <cellStyle name="Normal 137 7 2" xfId="18339"/>
    <cellStyle name="Normal 137 7 3" xfId="18340"/>
    <cellStyle name="Normal 137 8" xfId="18341"/>
    <cellStyle name="Normal 137 8 2" xfId="18342"/>
    <cellStyle name="Normal 137 9" xfId="18343"/>
    <cellStyle name="Normal 137 9 2" xfId="18344"/>
    <cellStyle name="Normal 138" xfId="18345"/>
    <cellStyle name="Normal 138 10" xfId="18346"/>
    <cellStyle name="Normal 138 2" xfId="18347"/>
    <cellStyle name="Normal 138 3" xfId="18348"/>
    <cellStyle name="Normal 138 3 2" xfId="18349"/>
    <cellStyle name="Normal 138 3 2 2" xfId="18350"/>
    <cellStyle name="Normal 138 3 2 2 2" xfId="18351"/>
    <cellStyle name="Normal 138 3 2 2 3" xfId="18352"/>
    <cellStyle name="Normal 138 3 2 2 4" xfId="18353"/>
    <cellStyle name="Normal 138 3 2 3" xfId="18354"/>
    <cellStyle name="Normal 138 3 2 3 2" xfId="18355"/>
    <cellStyle name="Normal 138 3 2 3 3" xfId="18356"/>
    <cellStyle name="Normal 138 3 2 4" xfId="18357"/>
    <cellStyle name="Normal 138 3 2 4 2" xfId="18358"/>
    <cellStyle name="Normal 138 3 2 5" xfId="18359"/>
    <cellStyle name="Normal 138 3 2 5 2" xfId="18360"/>
    <cellStyle name="Normal 138 3 2 6" xfId="18361"/>
    <cellStyle name="Normal 138 3 2 7" xfId="18362"/>
    <cellStyle name="Normal 138 3 3" xfId="18363"/>
    <cellStyle name="Normal 138 3 3 2" xfId="18364"/>
    <cellStyle name="Normal 138 3 3 3" xfId="18365"/>
    <cellStyle name="Normal 138 3 3 4" xfId="18366"/>
    <cellStyle name="Normal 138 3 4" xfId="18367"/>
    <cellStyle name="Normal 138 3 4 2" xfId="18368"/>
    <cellStyle name="Normal 138 3 4 3" xfId="18369"/>
    <cellStyle name="Normal 138 3 5" xfId="18370"/>
    <cellStyle name="Normal 138 3 5 2" xfId="18371"/>
    <cellStyle name="Normal 138 3 6" xfId="18372"/>
    <cellStyle name="Normal 138 3 6 2" xfId="18373"/>
    <cellStyle name="Normal 138 3 7" xfId="18374"/>
    <cellStyle name="Normal 138 3 8" xfId="18375"/>
    <cellStyle name="Normal 138 4" xfId="18376"/>
    <cellStyle name="Normal 138 4 2" xfId="18377"/>
    <cellStyle name="Normal 138 4 2 2" xfId="18378"/>
    <cellStyle name="Normal 138 4 2 3" xfId="18379"/>
    <cellStyle name="Normal 138 4 2 4" xfId="18380"/>
    <cellStyle name="Normal 138 4 3" xfId="18381"/>
    <cellStyle name="Normal 138 4 3 2" xfId="18382"/>
    <cellStyle name="Normal 138 4 3 3" xfId="18383"/>
    <cellStyle name="Normal 138 4 4" xfId="18384"/>
    <cellStyle name="Normal 138 4 4 2" xfId="18385"/>
    <cellStyle name="Normal 138 4 5" xfId="18386"/>
    <cellStyle name="Normal 138 4 5 2" xfId="18387"/>
    <cellStyle name="Normal 138 4 6" xfId="18388"/>
    <cellStyle name="Normal 138 4 7" xfId="18389"/>
    <cellStyle name="Normal 138 5" xfId="18390"/>
    <cellStyle name="Normal 138 5 2" xfId="18391"/>
    <cellStyle name="Normal 138 5 2 2" xfId="18392"/>
    <cellStyle name="Normal 138 5 2 3" xfId="18393"/>
    <cellStyle name="Normal 138 5 2 4" xfId="18394"/>
    <cellStyle name="Normal 138 5 3" xfId="18395"/>
    <cellStyle name="Normal 138 5 3 2" xfId="18396"/>
    <cellStyle name="Normal 138 5 3 3" xfId="18397"/>
    <cellStyle name="Normal 138 5 4" xfId="18398"/>
    <cellStyle name="Normal 138 5 4 2" xfId="18399"/>
    <cellStyle name="Normal 138 5 5" xfId="18400"/>
    <cellStyle name="Normal 138 5 5 2" xfId="18401"/>
    <cellStyle name="Normal 138 5 6" xfId="18402"/>
    <cellStyle name="Normal 138 5 7" xfId="18403"/>
    <cellStyle name="Normal 138 6" xfId="18404"/>
    <cellStyle name="Normal 138 6 2" xfId="18405"/>
    <cellStyle name="Normal 138 6 3" xfId="18406"/>
    <cellStyle name="Normal 138 6 4" xfId="18407"/>
    <cellStyle name="Normal 138 7" xfId="18408"/>
    <cellStyle name="Normal 138 7 2" xfId="18409"/>
    <cellStyle name="Normal 138 7 3" xfId="18410"/>
    <cellStyle name="Normal 138 8" xfId="18411"/>
    <cellStyle name="Normal 138 8 2" xfId="18412"/>
    <cellStyle name="Normal 138 9" xfId="18413"/>
    <cellStyle name="Normal 138 9 2" xfId="18414"/>
    <cellStyle name="Normal 139" xfId="18415"/>
    <cellStyle name="Normal 139 10" xfId="18416"/>
    <cellStyle name="Normal 139 2" xfId="18417"/>
    <cellStyle name="Normal 139 3" xfId="18418"/>
    <cellStyle name="Normal 139 3 2" xfId="18419"/>
    <cellStyle name="Normal 139 3 2 2" xfId="18420"/>
    <cellStyle name="Normal 139 3 2 2 2" xfId="18421"/>
    <cellStyle name="Normal 139 3 2 2 3" xfId="18422"/>
    <cellStyle name="Normal 139 3 2 2 4" xfId="18423"/>
    <cellStyle name="Normal 139 3 2 3" xfId="18424"/>
    <cellStyle name="Normal 139 3 2 3 2" xfId="18425"/>
    <cellStyle name="Normal 139 3 2 3 3" xfId="18426"/>
    <cellStyle name="Normal 139 3 2 4" xfId="18427"/>
    <cellStyle name="Normal 139 3 2 4 2" xfId="18428"/>
    <cellStyle name="Normal 139 3 2 5" xfId="18429"/>
    <cellStyle name="Normal 139 3 2 5 2" xfId="18430"/>
    <cellStyle name="Normal 139 3 2 6" xfId="18431"/>
    <cellStyle name="Normal 139 3 2 7" xfId="18432"/>
    <cellStyle name="Normal 139 3 3" xfId="18433"/>
    <cellStyle name="Normal 139 3 3 2" xfId="18434"/>
    <cellStyle name="Normal 139 3 3 3" xfId="18435"/>
    <cellStyle name="Normal 139 3 3 4" xfId="18436"/>
    <cellStyle name="Normal 139 3 4" xfId="18437"/>
    <cellStyle name="Normal 139 3 4 2" xfId="18438"/>
    <cellStyle name="Normal 139 3 4 3" xfId="18439"/>
    <cellStyle name="Normal 139 3 5" xfId="18440"/>
    <cellStyle name="Normal 139 3 5 2" xfId="18441"/>
    <cellStyle name="Normal 139 3 6" xfId="18442"/>
    <cellStyle name="Normal 139 3 6 2" xfId="18443"/>
    <cellStyle name="Normal 139 3 7" xfId="18444"/>
    <cellStyle name="Normal 139 3 8" xfId="18445"/>
    <cellStyle name="Normal 139 4" xfId="18446"/>
    <cellStyle name="Normal 139 4 2" xfId="18447"/>
    <cellStyle name="Normal 139 4 2 2" xfId="18448"/>
    <cellStyle name="Normal 139 4 2 3" xfId="18449"/>
    <cellStyle name="Normal 139 4 2 4" xfId="18450"/>
    <cellStyle name="Normal 139 4 3" xfId="18451"/>
    <cellStyle name="Normal 139 4 3 2" xfId="18452"/>
    <cellStyle name="Normal 139 4 3 3" xfId="18453"/>
    <cellStyle name="Normal 139 4 4" xfId="18454"/>
    <cellStyle name="Normal 139 4 4 2" xfId="18455"/>
    <cellStyle name="Normal 139 4 5" xfId="18456"/>
    <cellStyle name="Normal 139 4 5 2" xfId="18457"/>
    <cellStyle name="Normal 139 4 6" xfId="18458"/>
    <cellStyle name="Normal 139 4 7" xfId="18459"/>
    <cellStyle name="Normal 139 5" xfId="18460"/>
    <cellStyle name="Normal 139 5 2" xfId="18461"/>
    <cellStyle name="Normal 139 5 2 2" xfId="18462"/>
    <cellStyle name="Normal 139 5 2 3" xfId="18463"/>
    <cellStyle name="Normal 139 5 2 4" xfId="18464"/>
    <cellStyle name="Normal 139 5 3" xfId="18465"/>
    <cellStyle name="Normal 139 5 3 2" xfId="18466"/>
    <cellStyle name="Normal 139 5 3 3" xfId="18467"/>
    <cellStyle name="Normal 139 5 4" xfId="18468"/>
    <cellStyle name="Normal 139 5 4 2" xfId="18469"/>
    <cellStyle name="Normal 139 5 5" xfId="18470"/>
    <cellStyle name="Normal 139 5 5 2" xfId="18471"/>
    <cellStyle name="Normal 139 5 6" xfId="18472"/>
    <cellStyle name="Normal 139 5 7" xfId="18473"/>
    <cellStyle name="Normal 139 6" xfId="18474"/>
    <cellStyle name="Normal 139 6 2" xfId="18475"/>
    <cellStyle name="Normal 139 6 3" xfId="18476"/>
    <cellStyle name="Normal 139 6 4" xfId="18477"/>
    <cellStyle name="Normal 139 7" xfId="18478"/>
    <cellStyle name="Normal 139 7 2" xfId="18479"/>
    <cellStyle name="Normal 139 7 3" xfId="18480"/>
    <cellStyle name="Normal 139 8" xfId="18481"/>
    <cellStyle name="Normal 139 8 2" xfId="18482"/>
    <cellStyle name="Normal 139 9" xfId="18483"/>
    <cellStyle name="Normal 139 9 2" xfId="18484"/>
    <cellStyle name="Normal 14" xfId="18485"/>
    <cellStyle name="Normal 14 2" xfId="18486"/>
    <cellStyle name="Normal 14 2 2" xfId="18487"/>
    <cellStyle name="Normal 140" xfId="18488"/>
    <cellStyle name="Normal 140 10" xfId="18489"/>
    <cellStyle name="Normal 140 2" xfId="18490"/>
    <cellStyle name="Normal 140 3" xfId="18491"/>
    <cellStyle name="Normal 140 3 2" xfId="18492"/>
    <cellStyle name="Normal 140 3 2 2" xfId="18493"/>
    <cellStyle name="Normal 140 3 2 2 2" xfId="18494"/>
    <cellStyle name="Normal 140 3 2 2 3" xfId="18495"/>
    <cellStyle name="Normal 140 3 2 2 4" xfId="18496"/>
    <cellStyle name="Normal 140 3 2 3" xfId="18497"/>
    <cellStyle name="Normal 140 3 2 3 2" xfId="18498"/>
    <cellStyle name="Normal 140 3 2 3 3" xfId="18499"/>
    <cellStyle name="Normal 140 3 2 4" xfId="18500"/>
    <cellStyle name="Normal 140 3 2 4 2" xfId="18501"/>
    <cellStyle name="Normal 140 3 2 5" xfId="18502"/>
    <cellStyle name="Normal 140 3 2 5 2" xfId="18503"/>
    <cellStyle name="Normal 140 3 2 6" xfId="18504"/>
    <cellStyle name="Normal 140 3 2 7" xfId="18505"/>
    <cellStyle name="Normal 140 3 3" xfId="18506"/>
    <cellStyle name="Normal 140 3 3 2" xfId="18507"/>
    <cellStyle name="Normal 140 3 3 3" xfId="18508"/>
    <cellStyle name="Normal 140 3 3 4" xfId="18509"/>
    <cellStyle name="Normal 140 3 4" xfId="18510"/>
    <cellStyle name="Normal 140 3 4 2" xfId="18511"/>
    <cellStyle name="Normal 140 3 4 3" xfId="18512"/>
    <cellStyle name="Normal 140 3 5" xfId="18513"/>
    <cellStyle name="Normal 140 3 5 2" xfId="18514"/>
    <cellStyle name="Normal 140 3 6" xfId="18515"/>
    <cellStyle name="Normal 140 3 6 2" xfId="18516"/>
    <cellStyle name="Normal 140 3 7" xfId="18517"/>
    <cellStyle name="Normal 140 3 8" xfId="18518"/>
    <cellStyle name="Normal 140 4" xfId="18519"/>
    <cellStyle name="Normal 140 4 2" xfId="18520"/>
    <cellStyle name="Normal 140 4 2 2" xfId="18521"/>
    <cellStyle name="Normal 140 4 2 3" xfId="18522"/>
    <cellStyle name="Normal 140 4 2 4" xfId="18523"/>
    <cellStyle name="Normal 140 4 3" xfId="18524"/>
    <cellStyle name="Normal 140 4 3 2" xfId="18525"/>
    <cellStyle name="Normal 140 4 3 3" xfId="18526"/>
    <cellStyle name="Normal 140 4 4" xfId="18527"/>
    <cellStyle name="Normal 140 4 4 2" xfId="18528"/>
    <cellStyle name="Normal 140 4 5" xfId="18529"/>
    <cellStyle name="Normal 140 4 5 2" xfId="18530"/>
    <cellStyle name="Normal 140 4 6" xfId="18531"/>
    <cellStyle name="Normal 140 4 7" xfId="18532"/>
    <cellStyle name="Normal 140 5" xfId="18533"/>
    <cellStyle name="Normal 140 5 2" xfId="18534"/>
    <cellStyle name="Normal 140 5 2 2" xfId="18535"/>
    <cellStyle name="Normal 140 5 2 3" xfId="18536"/>
    <cellStyle name="Normal 140 5 2 4" xfId="18537"/>
    <cellStyle name="Normal 140 5 3" xfId="18538"/>
    <cellStyle name="Normal 140 5 3 2" xfId="18539"/>
    <cellStyle name="Normal 140 5 3 3" xfId="18540"/>
    <cellStyle name="Normal 140 5 4" xfId="18541"/>
    <cellStyle name="Normal 140 5 4 2" xfId="18542"/>
    <cellStyle name="Normal 140 5 5" xfId="18543"/>
    <cellStyle name="Normal 140 5 5 2" xfId="18544"/>
    <cellStyle name="Normal 140 5 6" xfId="18545"/>
    <cellStyle name="Normal 140 5 7" xfId="18546"/>
    <cellStyle name="Normal 140 6" xfId="18547"/>
    <cellStyle name="Normal 140 6 2" xfId="18548"/>
    <cellStyle name="Normal 140 6 3" xfId="18549"/>
    <cellStyle name="Normal 140 6 4" xfId="18550"/>
    <cellStyle name="Normal 140 7" xfId="18551"/>
    <cellStyle name="Normal 140 7 2" xfId="18552"/>
    <cellStyle name="Normal 140 7 3" xfId="18553"/>
    <cellStyle name="Normal 140 8" xfId="18554"/>
    <cellStyle name="Normal 140 8 2" xfId="18555"/>
    <cellStyle name="Normal 140 9" xfId="18556"/>
    <cellStyle name="Normal 140 9 2" xfId="18557"/>
    <cellStyle name="Normal 141" xfId="18558"/>
    <cellStyle name="Normal 141 10" xfId="18559"/>
    <cellStyle name="Normal 141 2" xfId="18560"/>
    <cellStyle name="Normal 141 3" xfId="18561"/>
    <cellStyle name="Normal 141 3 2" xfId="18562"/>
    <cellStyle name="Normal 141 3 2 2" xfId="18563"/>
    <cellStyle name="Normal 141 3 2 2 2" xfId="18564"/>
    <cellStyle name="Normal 141 3 2 2 3" xfId="18565"/>
    <cellStyle name="Normal 141 3 2 2 4" xfId="18566"/>
    <cellStyle name="Normal 141 3 2 3" xfId="18567"/>
    <cellStyle name="Normal 141 3 2 3 2" xfId="18568"/>
    <cellStyle name="Normal 141 3 2 3 3" xfId="18569"/>
    <cellStyle name="Normal 141 3 2 4" xfId="18570"/>
    <cellStyle name="Normal 141 3 2 4 2" xfId="18571"/>
    <cellStyle name="Normal 141 3 2 5" xfId="18572"/>
    <cellStyle name="Normal 141 3 2 5 2" xfId="18573"/>
    <cellStyle name="Normal 141 3 2 6" xfId="18574"/>
    <cellStyle name="Normal 141 3 2 7" xfId="18575"/>
    <cellStyle name="Normal 141 3 3" xfId="18576"/>
    <cellStyle name="Normal 141 3 3 2" xfId="18577"/>
    <cellStyle name="Normal 141 3 3 3" xfId="18578"/>
    <cellStyle name="Normal 141 3 3 4" xfId="18579"/>
    <cellStyle name="Normal 141 3 4" xfId="18580"/>
    <cellStyle name="Normal 141 3 4 2" xfId="18581"/>
    <cellStyle name="Normal 141 3 4 3" xfId="18582"/>
    <cellStyle name="Normal 141 3 5" xfId="18583"/>
    <cellStyle name="Normal 141 3 5 2" xfId="18584"/>
    <cellStyle name="Normal 141 3 6" xfId="18585"/>
    <cellStyle name="Normal 141 3 6 2" xfId="18586"/>
    <cellStyle name="Normal 141 3 7" xfId="18587"/>
    <cellStyle name="Normal 141 3 8" xfId="18588"/>
    <cellStyle name="Normal 141 4" xfId="18589"/>
    <cellStyle name="Normal 141 4 2" xfId="18590"/>
    <cellStyle name="Normal 141 4 2 2" xfId="18591"/>
    <cellStyle name="Normal 141 4 2 3" xfId="18592"/>
    <cellStyle name="Normal 141 4 2 4" xfId="18593"/>
    <cellStyle name="Normal 141 4 3" xfId="18594"/>
    <cellStyle name="Normal 141 4 3 2" xfId="18595"/>
    <cellStyle name="Normal 141 4 3 3" xfId="18596"/>
    <cellStyle name="Normal 141 4 4" xfId="18597"/>
    <cellStyle name="Normal 141 4 4 2" xfId="18598"/>
    <cellStyle name="Normal 141 4 5" xfId="18599"/>
    <cellStyle name="Normal 141 4 5 2" xfId="18600"/>
    <cellStyle name="Normal 141 4 6" xfId="18601"/>
    <cellStyle name="Normal 141 4 7" xfId="18602"/>
    <cellStyle name="Normal 141 5" xfId="18603"/>
    <cellStyle name="Normal 141 5 2" xfId="18604"/>
    <cellStyle name="Normal 141 5 2 2" xfId="18605"/>
    <cellStyle name="Normal 141 5 2 3" xfId="18606"/>
    <cellStyle name="Normal 141 5 2 4" xfId="18607"/>
    <cellStyle name="Normal 141 5 3" xfId="18608"/>
    <cellStyle name="Normal 141 5 3 2" xfId="18609"/>
    <cellStyle name="Normal 141 5 3 3" xfId="18610"/>
    <cellStyle name="Normal 141 5 4" xfId="18611"/>
    <cellStyle name="Normal 141 5 4 2" xfId="18612"/>
    <cellStyle name="Normal 141 5 5" xfId="18613"/>
    <cellStyle name="Normal 141 5 5 2" xfId="18614"/>
    <cellStyle name="Normal 141 5 6" xfId="18615"/>
    <cellStyle name="Normal 141 5 7" xfId="18616"/>
    <cellStyle name="Normal 141 6" xfId="18617"/>
    <cellStyle name="Normal 141 6 2" xfId="18618"/>
    <cellStyle name="Normal 141 6 3" xfId="18619"/>
    <cellStyle name="Normal 141 6 4" xfId="18620"/>
    <cellStyle name="Normal 141 7" xfId="18621"/>
    <cellStyle name="Normal 141 7 2" xfId="18622"/>
    <cellStyle name="Normal 141 7 3" xfId="18623"/>
    <cellStyle name="Normal 141 8" xfId="18624"/>
    <cellStyle name="Normal 141 8 2" xfId="18625"/>
    <cellStyle name="Normal 141 9" xfId="18626"/>
    <cellStyle name="Normal 141 9 2" xfId="18627"/>
    <cellStyle name="Normal 142" xfId="18628"/>
    <cellStyle name="Normal 142 10" xfId="18629"/>
    <cellStyle name="Normal 142 2" xfId="18630"/>
    <cellStyle name="Normal 142 3" xfId="18631"/>
    <cellStyle name="Normal 142 3 2" xfId="18632"/>
    <cellStyle name="Normal 142 3 2 2" xfId="18633"/>
    <cellStyle name="Normal 142 3 2 2 2" xfId="18634"/>
    <cellStyle name="Normal 142 3 2 2 3" xfId="18635"/>
    <cellStyle name="Normal 142 3 2 2 4" xfId="18636"/>
    <cellStyle name="Normal 142 3 2 3" xfId="18637"/>
    <cellStyle name="Normal 142 3 2 3 2" xfId="18638"/>
    <cellStyle name="Normal 142 3 2 3 3" xfId="18639"/>
    <cellStyle name="Normal 142 3 2 4" xfId="18640"/>
    <cellStyle name="Normal 142 3 2 4 2" xfId="18641"/>
    <cellStyle name="Normal 142 3 2 5" xfId="18642"/>
    <cellStyle name="Normal 142 3 2 5 2" xfId="18643"/>
    <cellStyle name="Normal 142 3 2 6" xfId="18644"/>
    <cellStyle name="Normal 142 3 2 7" xfId="18645"/>
    <cellStyle name="Normal 142 3 3" xfId="18646"/>
    <cellStyle name="Normal 142 3 3 2" xfId="18647"/>
    <cellStyle name="Normal 142 3 3 3" xfId="18648"/>
    <cellStyle name="Normal 142 3 3 4" xfId="18649"/>
    <cellStyle name="Normal 142 3 4" xfId="18650"/>
    <cellStyle name="Normal 142 3 4 2" xfId="18651"/>
    <cellStyle name="Normal 142 3 4 3" xfId="18652"/>
    <cellStyle name="Normal 142 3 5" xfId="18653"/>
    <cellStyle name="Normal 142 3 5 2" xfId="18654"/>
    <cellStyle name="Normal 142 3 6" xfId="18655"/>
    <cellStyle name="Normal 142 3 6 2" xfId="18656"/>
    <cellStyle name="Normal 142 3 7" xfId="18657"/>
    <cellStyle name="Normal 142 3 8" xfId="18658"/>
    <cellStyle name="Normal 142 4" xfId="18659"/>
    <cellStyle name="Normal 142 4 2" xfId="18660"/>
    <cellStyle name="Normal 142 4 2 2" xfId="18661"/>
    <cellStyle name="Normal 142 4 2 3" xfId="18662"/>
    <cellStyle name="Normal 142 4 2 4" xfId="18663"/>
    <cellStyle name="Normal 142 4 3" xfId="18664"/>
    <cellStyle name="Normal 142 4 3 2" xfId="18665"/>
    <cellStyle name="Normal 142 4 3 3" xfId="18666"/>
    <cellStyle name="Normal 142 4 4" xfId="18667"/>
    <cellStyle name="Normal 142 4 4 2" xfId="18668"/>
    <cellStyle name="Normal 142 4 5" xfId="18669"/>
    <cellStyle name="Normal 142 4 5 2" xfId="18670"/>
    <cellStyle name="Normal 142 4 6" xfId="18671"/>
    <cellStyle name="Normal 142 4 7" xfId="18672"/>
    <cellStyle name="Normal 142 5" xfId="18673"/>
    <cellStyle name="Normal 142 5 2" xfId="18674"/>
    <cellStyle name="Normal 142 5 2 2" xfId="18675"/>
    <cellStyle name="Normal 142 5 2 3" xfId="18676"/>
    <cellStyle name="Normal 142 5 2 4" xfId="18677"/>
    <cellStyle name="Normal 142 5 3" xfId="18678"/>
    <cellStyle name="Normal 142 5 3 2" xfId="18679"/>
    <cellStyle name="Normal 142 5 3 3" xfId="18680"/>
    <cellStyle name="Normal 142 5 4" xfId="18681"/>
    <cellStyle name="Normal 142 5 4 2" xfId="18682"/>
    <cellStyle name="Normal 142 5 5" xfId="18683"/>
    <cellStyle name="Normal 142 5 5 2" xfId="18684"/>
    <cellStyle name="Normal 142 5 6" xfId="18685"/>
    <cellStyle name="Normal 142 5 7" xfId="18686"/>
    <cellStyle name="Normal 142 6" xfId="18687"/>
    <cellStyle name="Normal 142 6 2" xfId="18688"/>
    <cellStyle name="Normal 142 6 3" xfId="18689"/>
    <cellStyle name="Normal 142 6 4" xfId="18690"/>
    <cellStyle name="Normal 142 7" xfId="18691"/>
    <cellStyle name="Normal 142 7 2" xfId="18692"/>
    <cellStyle name="Normal 142 7 3" xfId="18693"/>
    <cellStyle name="Normal 142 8" xfId="18694"/>
    <cellStyle name="Normal 142 8 2" xfId="18695"/>
    <cellStyle name="Normal 142 9" xfId="18696"/>
    <cellStyle name="Normal 142 9 2" xfId="18697"/>
    <cellStyle name="Normal 143" xfId="18698"/>
    <cellStyle name="Normal 143 10" xfId="18699"/>
    <cellStyle name="Normal 143 2" xfId="18700"/>
    <cellStyle name="Normal 143 3" xfId="18701"/>
    <cellStyle name="Normal 143 3 2" xfId="18702"/>
    <cellStyle name="Normal 143 3 2 2" xfId="18703"/>
    <cellStyle name="Normal 143 3 2 2 2" xfId="18704"/>
    <cellStyle name="Normal 143 3 2 2 3" xfId="18705"/>
    <cellStyle name="Normal 143 3 2 2 4" xfId="18706"/>
    <cellStyle name="Normal 143 3 2 3" xfId="18707"/>
    <cellStyle name="Normal 143 3 2 3 2" xfId="18708"/>
    <cellStyle name="Normal 143 3 2 3 3" xfId="18709"/>
    <cellStyle name="Normal 143 3 2 4" xfId="18710"/>
    <cellStyle name="Normal 143 3 2 4 2" xfId="18711"/>
    <cellStyle name="Normal 143 3 2 5" xfId="18712"/>
    <cellStyle name="Normal 143 3 2 5 2" xfId="18713"/>
    <cellStyle name="Normal 143 3 2 6" xfId="18714"/>
    <cellStyle name="Normal 143 3 2 7" xfId="18715"/>
    <cellStyle name="Normal 143 3 3" xfId="18716"/>
    <cellStyle name="Normal 143 3 3 2" xfId="18717"/>
    <cellStyle name="Normal 143 3 3 3" xfId="18718"/>
    <cellStyle name="Normal 143 3 3 4" xfId="18719"/>
    <cellStyle name="Normal 143 3 4" xfId="18720"/>
    <cellStyle name="Normal 143 3 4 2" xfId="18721"/>
    <cellStyle name="Normal 143 3 4 3" xfId="18722"/>
    <cellStyle name="Normal 143 3 5" xfId="18723"/>
    <cellStyle name="Normal 143 3 5 2" xfId="18724"/>
    <cellStyle name="Normal 143 3 6" xfId="18725"/>
    <cellStyle name="Normal 143 3 6 2" xfId="18726"/>
    <cellStyle name="Normal 143 3 7" xfId="18727"/>
    <cellStyle name="Normal 143 3 8" xfId="18728"/>
    <cellStyle name="Normal 143 4" xfId="18729"/>
    <cellStyle name="Normal 143 4 2" xfId="18730"/>
    <cellStyle name="Normal 143 4 2 2" xfId="18731"/>
    <cellStyle name="Normal 143 4 2 3" xfId="18732"/>
    <cellStyle name="Normal 143 4 2 4" xfId="18733"/>
    <cellStyle name="Normal 143 4 3" xfId="18734"/>
    <cellStyle name="Normal 143 4 3 2" xfId="18735"/>
    <cellStyle name="Normal 143 4 3 3" xfId="18736"/>
    <cellStyle name="Normal 143 4 4" xfId="18737"/>
    <cellStyle name="Normal 143 4 4 2" xfId="18738"/>
    <cellStyle name="Normal 143 4 5" xfId="18739"/>
    <cellStyle name="Normal 143 4 5 2" xfId="18740"/>
    <cellStyle name="Normal 143 4 6" xfId="18741"/>
    <cellStyle name="Normal 143 4 7" xfId="18742"/>
    <cellStyle name="Normal 143 5" xfId="18743"/>
    <cellStyle name="Normal 143 5 2" xfId="18744"/>
    <cellStyle name="Normal 143 5 2 2" xfId="18745"/>
    <cellStyle name="Normal 143 5 2 3" xfId="18746"/>
    <cellStyle name="Normal 143 5 2 4" xfId="18747"/>
    <cellStyle name="Normal 143 5 3" xfId="18748"/>
    <cellStyle name="Normal 143 5 3 2" xfId="18749"/>
    <cellStyle name="Normal 143 5 3 3" xfId="18750"/>
    <cellStyle name="Normal 143 5 4" xfId="18751"/>
    <cellStyle name="Normal 143 5 4 2" xfId="18752"/>
    <cellStyle name="Normal 143 5 5" xfId="18753"/>
    <cellStyle name="Normal 143 5 5 2" xfId="18754"/>
    <cellStyle name="Normal 143 5 6" xfId="18755"/>
    <cellStyle name="Normal 143 5 7" xfId="18756"/>
    <cellStyle name="Normal 143 6" xfId="18757"/>
    <cellStyle name="Normal 143 6 2" xfId="18758"/>
    <cellStyle name="Normal 143 6 3" xfId="18759"/>
    <cellStyle name="Normal 143 6 4" xfId="18760"/>
    <cellStyle name="Normal 143 7" xfId="18761"/>
    <cellStyle name="Normal 143 7 2" xfId="18762"/>
    <cellStyle name="Normal 143 7 3" xfId="18763"/>
    <cellStyle name="Normal 143 8" xfId="18764"/>
    <cellStyle name="Normal 143 8 2" xfId="18765"/>
    <cellStyle name="Normal 143 9" xfId="18766"/>
    <cellStyle name="Normal 143 9 2" xfId="18767"/>
    <cellStyle name="Normal 144" xfId="18768"/>
    <cellStyle name="Normal 144 10" xfId="18769"/>
    <cellStyle name="Normal 144 2" xfId="18770"/>
    <cellStyle name="Normal 144 3" xfId="18771"/>
    <cellStyle name="Normal 144 3 2" xfId="18772"/>
    <cellStyle name="Normal 144 3 2 2" xfId="18773"/>
    <cellStyle name="Normal 144 3 2 2 2" xfId="18774"/>
    <cellStyle name="Normal 144 3 2 2 3" xfId="18775"/>
    <cellStyle name="Normal 144 3 2 2 4" xfId="18776"/>
    <cellStyle name="Normal 144 3 2 3" xfId="18777"/>
    <cellStyle name="Normal 144 3 2 3 2" xfId="18778"/>
    <cellStyle name="Normal 144 3 2 3 3" xfId="18779"/>
    <cellStyle name="Normal 144 3 2 4" xfId="18780"/>
    <cellStyle name="Normal 144 3 2 4 2" xfId="18781"/>
    <cellStyle name="Normal 144 3 2 5" xfId="18782"/>
    <cellStyle name="Normal 144 3 2 5 2" xfId="18783"/>
    <cellStyle name="Normal 144 3 2 6" xfId="18784"/>
    <cellStyle name="Normal 144 3 2 7" xfId="18785"/>
    <cellStyle name="Normal 144 3 3" xfId="18786"/>
    <cellStyle name="Normal 144 3 3 2" xfId="18787"/>
    <cellStyle name="Normal 144 3 3 3" xfId="18788"/>
    <cellStyle name="Normal 144 3 3 4" xfId="18789"/>
    <cellStyle name="Normal 144 3 4" xfId="18790"/>
    <cellStyle name="Normal 144 3 4 2" xfId="18791"/>
    <cellStyle name="Normal 144 3 4 3" xfId="18792"/>
    <cellStyle name="Normal 144 3 5" xfId="18793"/>
    <cellStyle name="Normal 144 3 5 2" xfId="18794"/>
    <cellStyle name="Normal 144 3 6" xfId="18795"/>
    <cellStyle name="Normal 144 3 6 2" xfId="18796"/>
    <cellStyle name="Normal 144 3 7" xfId="18797"/>
    <cellStyle name="Normal 144 3 8" xfId="18798"/>
    <cellStyle name="Normal 144 4" xfId="18799"/>
    <cellStyle name="Normal 144 4 2" xfId="18800"/>
    <cellStyle name="Normal 144 4 2 2" xfId="18801"/>
    <cellStyle name="Normal 144 4 2 3" xfId="18802"/>
    <cellStyle name="Normal 144 4 2 4" xfId="18803"/>
    <cellStyle name="Normal 144 4 3" xfId="18804"/>
    <cellStyle name="Normal 144 4 3 2" xfId="18805"/>
    <cellStyle name="Normal 144 4 3 3" xfId="18806"/>
    <cellStyle name="Normal 144 4 4" xfId="18807"/>
    <cellStyle name="Normal 144 4 4 2" xfId="18808"/>
    <cellStyle name="Normal 144 4 5" xfId="18809"/>
    <cellStyle name="Normal 144 4 5 2" xfId="18810"/>
    <cellStyle name="Normal 144 4 6" xfId="18811"/>
    <cellStyle name="Normal 144 4 7" xfId="18812"/>
    <cellStyle name="Normal 144 5" xfId="18813"/>
    <cellStyle name="Normal 144 5 2" xfId="18814"/>
    <cellStyle name="Normal 144 5 2 2" xfId="18815"/>
    <cellStyle name="Normal 144 5 2 3" xfId="18816"/>
    <cellStyle name="Normal 144 5 2 4" xfId="18817"/>
    <cellStyle name="Normal 144 5 3" xfId="18818"/>
    <cellStyle name="Normal 144 5 3 2" xfId="18819"/>
    <cellStyle name="Normal 144 5 3 3" xfId="18820"/>
    <cellStyle name="Normal 144 5 4" xfId="18821"/>
    <cellStyle name="Normal 144 5 4 2" xfId="18822"/>
    <cellStyle name="Normal 144 5 5" xfId="18823"/>
    <cellStyle name="Normal 144 5 5 2" xfId="18824"/>
    <cellStyle name="Normal 144 5 6" xfId="18825"/>
    <cellStyle name="Normal 144 5 7" xfId="18826"/>
    <cellStyle name="Normal 144 6" xfId="18827"/>
    <cellStyle name="Normal 144 6 2" xfId="18828"/>
    <cellStyle name="Normal 144 6 3" xfId="18829"/>
    <cellStyle name="Normal 144 6 4" xfId="18830"/>
    <cellStyle name="Normal 144 7" xfId="18831"/>
    <cellStyle name="Normal 144 7 2" xfId="18832"/>
    <cellStyle name="Normal 144 7 3" xfId="18833"/>
    <cellStyle name="Normal 144 8" xfId="18834"/>
    <cellStyle name="Normal 144 8 2" xfId="18835"/>
    <cellStyle name="Normal 144 9" xfId="18836"/>
    <cellStyle name="Normal 144 9 2" xfId="18837"/>
    <cellStyle name="Normal 145" xfId="18838"/>
    <cellStyle name="Normal 145 10" xfId="18839"/>
    <cellStyle name="Normal 145 2" xfId="18840"/>
    <cellStyle name="Normal 145 3" xfId="18841"/>
    <cellStyle name="Normal 145 3 2" xfId="18842"/>
    <cellStyle name="Normal 145 3 2 2" xfId="18843"/>
    <cellStyle name="Normal 145 3 2 2 2" xfId="18844"/>
    <cellStyle name="Normal 145 3 2 2 3" xfId="18845"/>
    <cellStyle name="Normal 145 3 2 2 4" xfId="18846"/>
    <cellStyle name="Normal 145 3 2 3" xfId="18847"/>
    <cellStyle name="Normal 145 3 2 3 2" xfId="18848"/>
    <cellStyle name="Normal 145 3 2 3 3" xfId="18849"/>
    <cellStyle name="Normal 145 3 2 4" xfId="18850"/>
    <cellStyle name="Normal 145 3 2 4 2" xfId="18851"/>
    <cellStyle name="Normal 145 3 2 5" xfId="18852"/>
    <cellStyle name="Normal 145 3 2 5 2" xfId="18853"/>
    <cellStyle name="Normal 145 3 2 6" xfId="18854"/>
    <cellStyle name="Normal 145 3 2 7" xfId="18855"/>
    <cellStyle name="Normal 145 3 3" xfId="18856"/>
    <cellStyle name="Normal 145 3 3 2" xfId="18857"/>
    <cellStyle name="Normal 145 3 3 3" xfId="18858"/>
    <cellStyle name="Normal 145 3 3 4" xfId="18859"/>
    <cellStyle name="Normal 145 3 4" xfId="18860"/>
    <cellStyle name="Normal 145 3 4 2" xfId="18861"/>
    <cellStyle name="Normal 145 3 4 3" xfId="18862"/>
    <cellStyle name="Normal 145 3 5" xfId="18863"/>
    <cellStyle name="Normal 145 3 5 2" xfId="18864"/>
    <cellStyle name="Normal 145 3 6" xfId="18865"/>
    <cellStyle name="Normal 145 3 6 2" xfId="18866"/>
    <cellStyle name="Normal 145 3 7" xfId="18867"/>
    <cellStyle name="Normal 145 3 8" xfId="18868"/>
    <cellStyle name="Normal 145 4" xfId="18869"/>
    <cellStyle name="Normal 145 4 2" xfId="18870"/>
    <cellStyle name="Normal 145 4 2 2" xfId="18871"/>
    <cellStyle name="Normal 145 4 2 3" xfId="18872"/>
    <cellStyle name="Normal 145 4 2 4" xfId="18873"/>
    <cellStyle name="Normal 145 4 3" xfId="18874"/>
    <cellStyle name="Normal 145 4 3 2" xfId="18875"/>
    <cellStyle name="Normal 145 4 3 3" xfId="18876"/>
    <cellStyle name="Normal 145 4 4" xfId="18877"/>
    <cellStyle name="Normal 145 4 4 2" xfId="18878"/>
    <cellStyle name="Normal 145 4 5" xfId="18879"/>
    <cellStyle name="Normal 145 4 5 2" xfId="18880"/>
    <cellStyle name="Normal 145 4 6" xfId="18881"/>
    <cellStyle name="Normal 145 4 7" xfId="18882"/>
    <cellStyle name="Normal 145 5" xfId="18883"/>
    <cellStyle name="Normal 145 5 2" xfId="18884"/>
    <cellStyle name="Normal 145 5 2 2" xfId="18885"/>
    <cellStyle name="Normal 145 5 2 3" xfId="18886"/>
    <cellStyle name="Normal 145 5 2 4" xfId="18887"/>
    <cellStyle name="Normal 145 5 3" xfId="18888"/>
    <cellStyle name="Normal 145 5 3 2" xfId="18889"/>
    <cellStyle name="Normal 145 5 3 3" xfId="18890"/>
    <cellStyle name="Normal 145 5 4" xfId="18891"/>
    <cellStyle name="Normal 145 5 4 2" xfId="18892"/>
    <cellStyle name="Normal 145 5 5" xfId="18893"/>
    <cellStyle name="Normal 145 5 5 2" xfId="18894"/>
    <cellStyle name="Normal 145 5 6" xfId="18895"/>
    <cellStyle name="Normal 145 5 7" xfId="18896"/>
    <cellStyle name="Normal 145 6" xfId="18897"/>
    <cellStyle name="Normal 145 6 2" xfId="18898"/>
    <cellStyle name="Normal 145 6 3" xfId="18899"/>
    <cellStyle name="Normal 145 6 4" xfId="18900"/>
    <cellStyle name="Normal 145 7" xfId="18901"/>
    <cellStyle name="Normal 145 7 2" xfId="18902"/>
    <cellStyle name="Normal 145 7 3" xfId="18903"/>
    <cellStyle name="Normal 145 8" xfId="18904"/>
    <cellStyle name="Normal 145 8 2" xfId="18905"/>
    <cellStyle name="Normal 145 9" xfId="18906"/>
    <cellStyle name="Normal 145 9 2" xfId="18907"/>
    <cellStyle name="Normal 146" xfId="18908"/>
    <cellStyle name="Normal 146 10" xfId="18909"/>
    <cellStyle name="Normal 146 2" xfId="18910"/>
    <cellStyle name="Normal 146 3" xfId="18911"/>
    <cellStyle name="Normal 146 3 2" xfId="18912"/>
    <cellStyle name="Normal 146 3 2 2" xfId="18913"/>
    <cellStyle name="Normal 146 3 2 2 2" xfId="18914"/>
    <cellStyle name="Normal 146 3 2 2 3" xfId="18915"/>
    <cellStyle name="Normal 146 3 2 2 4" xfId="18916"/>
    <cellStyle name="Normal 146 3 2 3" xfId="18917"/>
    <cellStyle name="Normal 146 3 2 3 2" xfId="18918"/>
    <cellStyle name="Normal 146 3 2 3 3" xfId="18919"/>
    <cellStyle name="Normal 146 3 2 4" xfId="18920"/>
    <cellStyle name="Normal 146 3 2 4 2" xfId="18921"/>
    <cellStyle name="Normal 146 3 2 5" xfId="18922"/>
    <cellStyle name="Normal 146 3 2 5 2" xfId="18923"/>
    <cellStyle name="Normal 146 3 2 6" xfId="18924"/>
    <cellStyle name="Normal 146 3 2 7" xfId="18925"/>
    <cellStyle name="Normal 146 3 3" xfId="18926"/>
    <cellStyle name="Normal 146 3 3 2" xfId="18927"/>
    <cellStyle name="Normal 146 3 3 3" xfId="18928"/>
    <cellStyle name="Normal 146 3 3 4" xfId="18929"/>
    <cellStyle name="Normal 146 3 4" xfId="18930"/>
    <cellStyle name="Normal 146 3 4 2" xfId="18931"/>
    <cellStyle name="Normal 146 3 4 3" xfId="18932"/>
    <cellStyle name="Normal 146 3 5" xfId="18933"/>
    <cellStyle name="Normal 146 3 5 2" xfId="18934"/>
    <cellStyle name="Normal 146 3 6" xfId="18935"/>
    <cellStyle name="Normal 146 3 6 2" xfId="18936"/>
    <cellStyle name="Normal 146 3 7" xfId="18937"/>
    <cellStyle name="Normal 146 3 8" xfId="18938"/>
    <cellStyle name="Normal 146 4" xfId="18939"/>
    <cellStyle name="Normal 146 4 2" xfId="18940"/>
    <cellStyle name="Normal 146 4 2 2" xfId="18941"/>
    <cellStyle name="Normal 146 4 2 3" xfId="18942"/>
    <cellStyle name="Normal 146 4 2 4" xfId="18943"/>
    <cellStyle name="Normal 146 4 3" xfId="18944"/>
    <cellStyle name="Normal 146 4 3 2" xfId="18945"/>
    <cellStyle name="Normal 146 4 3 3" xfId="18946"/>
    <cellStyle name="Normal 146 4 4" xfId="18947"/>
    <cellStyle name="Normal 146 4 4 2" xfId="18948"/>
    <cellStyle name="Normal 146 4 5" xfId="18949"/>
    <cellStyle name="Normal 146 4 5 2" xfId="18950"/>
    <cellStyle name="Normal 146 4 6" xfId="18951"/>
    <cellStyle name="Normal 146 4 7" xfId="18952"/>
    <cellStyle name="Normal 146 5" xfId="18953"/>
    <cellStyle name="Normal 146 5 2" xfId="18954"/>
    <cellStyle name="Normal 146 5 2 2" xfId="18955"/>
    <cellStyle name="Normal 146 5 2 3" xfId="18956"/>
    <cellStyle name="Normal 146 5 2 4" xfId="18957"/>
    <cellStyle name="Normal 146 5 3" xfId="18958"/>
    <cellStyle name="Normal 146 5 3 2" xfId="18959"/>
    <cellStyle name="Normal 146 5 3 3" xfId="18960"/>
    <cellStyle name="Normal 146 5 4" xfId="18961"/>
    <cellStyle name="Normal 146 5 4 2" xfId="18962"/>
    <cellStyle name="Normal 146 5 5" xfId="18963"/>
    <cellStyle name="Normal 146 5 5 2" xfId="18964"/>
    <cellStyle name="Normal 146 5 6" xfId="18965"/>
    <cellStyle name="Normal 146 5 7" xfId="18966"/>
    <cellStyle name="Normal 146 6" xfId="18967"/>
    <cellStyle name="Normal 146 6 2" xfId="18968"/>
    <cellStyle name="Normal 146 6 3" xfId="18969"/>
    <cellStyle name="Normal 146 6 4" xfId="18970"/>
    <cellStyle name="Normal 146 7" xfId="18971"/>
    <cellStyle name="Normal 146 7 2" xfId="18972"/>
    <cellStyle name="Normal 146 7 3" xfId="18973"/>
    <cellStyle name="Normal 146 8" xfId="18974"/>
    <cellStyle name="Normal 146 8 2" xfId="18975"/>
    <cellStyle name="Normal 146 9" xfId="18976"/>
    <cellStyle name="Normal 146 9 2" xfId="18977"/>
    <cellStyle name="Normal 147" xfId="18978"/>
    <cellStyle name="Normal 147 10" xfId="18979"/>
    <cellStyle name="Normal 147 2" xfId="18980"/>
    <cellStyle name="Normal 147 3" xfId="18981"/>
    <cellStyle name="Normal 147 3 2" xfId="18982"/>
    <cellStyle name="Normal 147 3 2 2" xfId="18983"/>
    <cellStyle name="Normal 147 3 2 2 2" xfId="18984"/>
    <cellStyle name="Normal 147 3 2 2 3" xfId="18985"/>
    <cellStyle name="Normal 147 3 2 2 4" xfId="18986"/>
    <cellStyle name="Normal 147 3 2 3" xfId="18987"/>
    <cellStyle name="Normal 147 3 2 3 2" xfId="18988"/>
    <cellStyle name="Normal 147 3 2 3 3" xfId="18989"/>
    <cellStyle name="Normal 147 3 2 4" xfId="18990"/>
    <cellStyle name="Normal 147 3 2 4 2" xfId="18991"/>
    <cellStyle name="Normal 147 3 2 5" xfId="18992"/>
    <cellStyle name="Normal 147 3 2 5 2" xfId="18993"/>
    <cellStyle name="Normal 147 3 2 6" xfId="18994"/>
    <cellStyle name="Normal 147 3 2 7" xfId="18995"/>
    <cellStyle name="Normal 147 3 3" xfId="18996"/>
    <cellStyle name="Normal 147 3 3 2" xfId="18997"/>
    <cellStyle name="Normal 147 3 3 3" xfId="18998"/>
    <cellStyle name="Normal 147 3 3 4" xfId="18999"/>
    <cellStyle name="Normal 147 3 4" xfId="19000"/>
    <cellStyle name="Normal 147 3 4 2" xfId="19001"/>
    <cellStyle name="Normal 147 3 4 3" xfId="19002"/>
    <cellStyle name="Normal 147 3 5" xfId="19003"/>
    <cellStyle name="Normal 147 3 5 2" xfId="19004"/>
    <cellStyle name="Normal 147 3 6" xfId="19005"/>
    <cellStyle name="Normal 147 3 6 2" xfId="19006"/>
    <cellStyle name="Normal 147 3 7" xfId="19007"/>
    <cellStyle name="Normal 147 3 8" xfId="19008"/>
    <cellStyle name="Normal 147 4" xfId="19009"/>
    <cellStyle name="Normal 147 4 2" xfId="19010"/>
    <cellStyle name="Normal 147 4 2 2" xfId="19011"/>
    <cellStyle name="Normal 147 4 2 3" xfId="19012"/>
    <cellStyle name="Normal 147 4 2 4" xfId="19013"/>
    <cellStyle name="Normal 147 4 3" xfId="19014"/>
    <cellStyle name="Normal 147 4 3 2" xfId="19015"/>
    <cellStyle name="Normal 147 4 3 3" xfId="19016"/>
    <cellStyle name="Normal 147 4 4" xfId="19017"/>
    <cellStyle name="Normal 147 4 4 2" xfId="19018"/>
    <cellStyle name="Normal 147 4 5" xfId="19019"/>
    <cellStyle name="Normal 147 4 5 2" xfId="19020"/>
    <cellStyle name="Normal 147 4 6" xfId="19021"/>
    <cellStyle name="Normal 147 4 7" xfId="19022"/>
    <cellStyle name="Normal 147 5" xfId="19023"/>
    <cellStyle name="Normal 147 5 2" xfId="19024"/>
    <cellStyle name="Normal 147 5 2 2" xfId="19025"/>
    <cellStyle name="Normal 147 5 2 3" xfId="19026"/>
    <cellStyle name="Normal 147 5 2 4" xfId="19027"/>
    <cellStyle name="Normal 147 5 3" xfId="19028"/>
    <cellStyle name="Normal 147 5 3 2" xfId="19029"/>
    <cellStyle name="Normal 147 5 3 3" xfId="19030"/>
    <cellStyle name="Normal 147 5 4" xfId="19031"/>
    <cellStyle name="Normal 147 5 4 2" xfId="19032"/>
    <cellStyle name="Normal 147 5 5" xfId="19033"/>
    <cellStyle name="Normal 147 5 5 2" xfId="19034"/>
    <cellStyle name="Normal 147 5 6" xfId="19035"/>
    <cellStyle name="Normal 147 5 7" xfId="19036"/>
    <cellStyle name="Normal 147 6" xfId="19037"/>
    <cellStyle name="Normal 147 6 2" xfId="19038"/>
    <cellStyle name="Normal 147 6 3" xfId="19039"/>
    <cellStyle name="Normal 147 6 4" xfId="19040"/>
    <cellStyle name="Normal 147 7" xfId="19041"/>
    <cellStyle name="Normal 147 7 2" xfId="19042"/>
    <cellStyle name="Normal 147 7 3" xfId="19043"/>
    <cellStyle name="Normal 147 8" xfId="19044"/>
    <cellStyle name="Normal 147 8 2" xfId="19045"/>
    <cellStyle name="Normal 147 9" xfId="19046"/>
    <cellStyle name="Normal 147 9 2" xfId="19047"/>
    <cellStyle name="Normal 148" xfId="19048"/>
    <cellStyle name="Normal 148 10" xfId="19049"/>
    <cellStyle name="Normal 148 2" xfId="19050"/>
    <cellStyle name="Normal 148 3" xfId="19051"/>
    <cellStyle name="Normal 148 3 2" xfId="19052"/>
    <cellStyle name="Normal 148 3 2 2" xfId="19053"/>
    <cellStyle name="Normal 148 3 2 2 2" xfId="19054"/>
    <cellStyle name="Normal 148 3 2 2 3" xfId="19055"/>
    <cellStyle name="Normal 148 3 2 2 4" xfId="19056"/>
    <cellStyle name="Normal 148 3 2 3" xfId="19057"/>
    <cellStyle name="Normal 148 3 2 3 2" xfId="19058"/>
    <cellStyle name="Normal 148 3 2 3 3" xfId="19059"/>
    <cellStyle name="Normal 148 3 2 4" xfId="19060"/>
    <cellStyle name="Normal 148 3 2 4 2" xfId="19061"/>
    <cellStyle name="Normal 148 3 2 5" xfId="19062"/>
    <cellStyle name="Normal 148 3 2 5 2" xfId="19063"/>
    <cellStyle name="Normal 148 3 2 6" xfId="19064"/>
    <cellStyle name="Normal 148 3 2 7" xfId="19065"/>
    <cellStyle name="Normal 148 3 3" xfId="19066"/>
    <cellStyle name="Normal 148 3 3 2" xfId="19067"/>
    <cellStyle name="Normal 148 3 3 3" xfId="19068"/>
    <cellStyle name="Normal 148 3 3 4" xfId="19069"/>
    <cellStyle name="Normal 148 3 4" xfId="19070"/>
    <cellStyle name="Normal 148 3 4 2" xfId="19071"/>
    <cellStyle name="Normal 148 3 4 3" xfId="19072"/>
    <cellStyle name="Normal 148 3 5" xfId="19073"/>
    <cellStyle name="Normal 148 3 5 2" xfId="19074"/>
    <cellStyle name="Normal 148 3 6" xfId="19075"/>
    <cellStyle name="Normal 148 3 6 2" xfId="19076"/>
    <cellStyle name="Normal 148 3 7" xfId="19077"/>
    <cellStyle name="Normal 148 3 8" xfId="19078"/>
    <cellStyle name="Normal 148 4" xfId="19079"/>
    <cellStyle name="Normal 148 4 2" xfId="19080"/>
    <cellStyle name="Normal 148 4 2 2" xfId="19081"/>
    <cellStyle name="Normal 148 4 2 3" xfId="19082"/>
    <cellStyle name="Normal 148 4 2 4" xfId="19083"/>
    <cellStyle name="Normal 148 4 3" xfId="19084"/>
    <cellStyle name="Normal 148 4 3 2" xfId="19085"/>
    <cellStyle name="Normal 148 4 3 3" xfId="19086"/>
    <cellStyle name="Normal 148 4 4" xfId="19087"/>
    <cellStyle name="Normal 148 4 4 2" xfId="19088"/>
    <cellStyle name="Normal 148 4 5" xfId="19089"/>
    <cellStyle name="Normal 148 4 5 2" xfId="19090"/>
    <cellStyle name="Normal 148 4 6" xfId="19091"/>
    <cellStyle name="Normal 148 4 7" xfId="19092"/>
    <cellStyle name="Normal 148 5" xfId="19093"/>
    <cellStyle name="Normal 148 5 2" xfId="19094"/>
    <cellStyle name="Normal 148 5 2 2" xfId="19095"/>
    <cellStyle name="Normal 148 5 2 3" xfId="19096"/>
    <cellStyle name="Normal 148 5 2 4" xfId="19097"/>
    <cellStyle name="Normal 148 5 3" xfId="19098"/>
    <cellStyle name="Normal 148 5 3 2" xfId="19099"/>
    <cellStyle name="Normal 148 5 3 3" xfId="19100"/>
    <cellStyle name="Normal 148 5 4" xfId="19101"/>
    <cellStyle name="Normal 148 5 4 2" xfId="19102"/>
    <cellStyle name="Normal 148 5 5" xfId="19103"/>
    <cellStyle name="Normal 148 5 5 2" xfId="19104"/>
    <cellStyle name="Normal 148 5 6" xfId="19105"/>
    <cellStyle name="Normal 148 5 7" xfId="19106"/>
    <cellStyle name="Normal 148 6" xfId="19107"/>
    <cellStyle name="Normal 148 6 2" xfId="19108"/>
    <cellStyle name="Normal 148 6 3" xfId="19109"/>
    <cellStyle name="Normal 148 6 4" xfId="19110"/>
    <cellStyle name="Normal 148 7" xfId="19111"/>
    <cellStyle name="Normal 148 7 2" xfId="19112"/>
    <cellStyle name="Normal 148 7 3" xfId="19113"/>
    <cellStyle name="Normal 148 8" xfId="19114"/>
    <cellStyle name="Normal 148 8 2" xfId="19115"/>
    <cellStyle name="Normal 148 9" xfId="19116"/>
    <cellStyle name="Normal 148 9 2" xfId="19117"/>
    <cellStyle name="Normal 149" xfId="19118"/>
    <cellStyle name="Normal 149 10" xfId="19119"/>
    <cellStyle name="Normal 149 2" xfId="19120"/>
    <cellStyle name="Normal 149 3" xfId="19121"/>
    <cellStyle name="Normal 149 3 2" xfId="19122"/>
    <cellStyle name="Normal 149 3 2 2" xfId="19123"/>
    <cellStyle name="Normal 149 3 2 2 2" xfId="19124"/>
    <cellStyle name="Normal 149 3 2 2 3" xfId="19125"/>
    <cellStyle name="Normal 149 3 2 2 4" xfId="19126"/>
    <cellStyle name="Normal 149 3 2 3" xfId="19127"/>
    <cellStyle name="Normal 149 3 2 3 2" xfId="19128"/>
    <cellStyle name="Normal 149 3 2 3 3" xfId="19129"/>
    <cellStyle name="Normal 149 3 2 4" xfId="19130"/>
    <cellStyle name="Normal 149 3 2 4 2" xfId="19131"/>
    <cellStyle name="Normal 149 3 2 5" xfId="19132"/>
    <cellStyle name="Normal 149 3 2 5 2" xfId="19133"/>
    <cellStyle name="Normal 149 3 2 6" xfId="19134"/>
    <cellStyle name="Normal 149 3 2 7" xfId="19135"/>
    <cellStyle name="Normal 149 3 3" xfId="19136"/>
    <cellStyle name="Normal 149 3 3 2" xfId="19137"/>
    <cellStyle name="Normal 149 3 3 3" xfId="19138"/>
    <cellStyle name="Normal 149 3 3 4" xfId="19139"/>
    <cellStyle name="Normal 149 3 4" xfId="19140"/>
    <cellStyle name="Normal 149 3 4 2" xfId="19141"/>
    <cellStyle name="Normal 149 3 4 3" xfId="19142"/>
    <cellStyle name="Normal 149 3 5" xfId="19143"/>
    <cellStyle name="Normal 149 3 5 2" xfId="19144"/>
    <cellStyle name="Normal 149 3 6" xfId="19145"/>
    <cellStyle name="Normal 149 3 6 2" xfId="19146"/>
    <cellStyle name="Normal 149 3 7" xfId="19147"/>
    <cellStyle name="Normal 149 3 8" xfId="19148"/>
    <cellStyle name="Normal 149 4" xfId="19149"/>
    <cellStyle name="Normal 149 4 2" xfId="19150"/>
    <cellStyle name="Normal 149 4 2 2" xfId="19151"/>
    <cellStyle name="Normal 149 4 2 3" xfId="19152"/>
    <cellStyle name="Normal 149 4 2 4" xfId="19153"/>
    <cellStyle name="Normal 149 4 3" xfId="19154"/>
    <cellStyle name="Normal 149 4 3 2" xfId="19155"/>
    <cellStyle name="Normal 149 4 3 3" xfId="19156"/>
    <cellStyle name="Normal 149 4 4" xfId="19157"/>
    <cellStyle name="Normal 149 4 4 2" xfId="19158"/>
    <cellStyle name="Normal 149 4 5" xfId="19159"/>
    <cellStyle name="Normal 149 4 5 2" xfId="19160"/>
    <cellStyle name="Normal 149 4 6" xfId="19161"/>
    <cellStyle name="Normal 149 4 7" xfId="19162"/>
    <cellStyle name="Normal 149 5" xfId="19163"/>
    <cellStyle name="Normal 149 5 2" xfId="19164"/>
    <cellStyle name="Normal 149 5 2 2" xfId="19165"/>
    <cellStyle name="Normal 149 5 2 3" xfId="19166"/>
    <cellStyle name="Normal 149 5 2 4" xfId="19167"/>
    <cellStyle name="Normal 149 5 3" xfId="19168"/>
    <cellStyle name="Normal 149 5 3 2" xfId="19169"/>
    <cellStyle name="Normal 149 5 3 3" xfId="19170"/>
    <cellStyle name="Normal 149 5 4" xfId="19171"/>
    <cellStyle name="Normal 149 5 4 2" xfId="19172"/>
    <cellStyle name="Normal 149 5 5" xfId="19173"/>
    <cellStyle name="Normal 149 5 5 2" xfId="19174"/>
    <cellStyle name="Normal 149 5 6" xfId="19175"/>
    <cellStyle name="Normal 149 5 7" xfId="19176"/>
    <cellStyle name="Normal 149 6" xfId="19177"/>
    <cellStyle name="Normal 149 6 2" xfId="19178"/>
    <cellStyle name="Normal 149 6 3" xfId="19179"/>
    <cellStyle name="Normal 149 6 4" xfId="19180"/>
    <cellStyle name="Normal 149 7" xfId="19181"/>
    <cellStyle name="Normal 149 7 2" xfId="19182"/>
    <cellStyle name="Normal 149 7 3" xfId="19183"/>
    <cellStyle name="Normal 149 8" xfId="19184"/>
    <cellStyle name="Normal 149 8 2" xfId="19185"/>
    <cellStyle name="Normal 149 9" xfId="19186"/>
    <cellStyle name="Normal 149 9 2" xfId="19187"/>
    <cellStyle name="Normal 15" xfId="19188"/>
    <cellStyle name="Normal 150" xfId="19189"/>
    <cellStyle name="Normal 150 10" xfId="19190"/>
    <cellStyle name="Normal 150 2" xfId="19191"/>
    <cellStyle name="Normal 150 3" xfId="19192"/>
    <cellStyle name="Normal 150 3 2" xfId="19193"/>
    <cellStyle name="Normal 150 3 2 2" xfId="19194"/>
    <cellStyle name="Normal 150 3 2 2 2" xfId="19195"/>
    <cellStyle name="Normal 150 3 2 2 3" xfId="19196"/>
    <cellStyle name="Normal 150 3 2 2 4" xfId="19197"/>
    <cellStyle name="Normal 150 3 2 3" xfId="19198"/>
    <cellStyle name="Normal 150 3 2 3 2" xfId="19199"/>
    <cellStyle name="Normal 150 3 2 3 3" xfId="19200"/>
    <cellStyle name="Normal 150 3 2 4" xfId="19201"/>
    <cellStyle name="Normal 150 3 2 4 2" xfId="19202"/>
    <cellStyle name="Normal 150 3 2 5" xfId="19203"/>
    <cellStyle name="Normal 150 3 2 5 2" xfId="19204"/>
    <cellStyle name="Normal 150 3 2 6" xfId="19205"/>
    <cellStyle name="Normal 150 3 2 7" xfId="19206"/>
    <cellStyle name="Normal 150 3 3" xfId="19207"/>
    <cellStyle name="Normal 150 3 3 2" xfId="19208"/>
    <cellStyle name="Normal 150 3 3 3" xfId="19209"/>
    <cellStyle name="Normal 150 3 3 4" xfId="19210"/>
    <cellStyle name="Normal 150 3 4" xfId="19211"/>
    <cellStyle name="Normal 150 3 4 2" xfId="19212"/>
    <cellStyle name="Normal 150 3 4 3" xfId="19213"/>
    <cellStyle name="Normal 150 3 5" xfId="19214"/>
    <cellStyle name="Normal 150 3 5 2" xfId="19215"/>
    <cellStyle name="Normal 150 3 6" xfId="19216"/>
    <cellStyle name="Normal 150 3 6 2" xfId="19217"/>
    <cellStyle name="Normal 150 3 7" xfId="19218"/>
    <cellStyle name="Normal 150 3 8" xfId="19219"/>
    <cellStyle name="Normal 150 4" xfId="19220"/>
    <cellStyle name="Normal 150 4 2" xfId="19221"/>
    <cellStyle name="Normal 150 4 2 2" xfId="19222"/>
    <cellStyle name="Normal 150 4 2 3" xfId="19223"/>
    <cellStyle name="Normal 150 4 2 4" xfId="19224"/>
    <cellStyle name="Normal 150 4 3" xfId="19225"/>
    <cellStyle name="Normal 150 4 3 2" xfId="19226"/>
    <cellStyle name="Normal 150 4 3 3" xfId="19227"/>
    <cellStyle name="Normal 150 4 4" xfId="19228"/>
    <cellStyle name="Normal 150 4 4 2" xfId="19229"/>
    <cellStyle name="Normal 150 4 5" xfId="19230"/>
    <cellStyle name="Normal 150 4 5 2" xfId="19231"/>
    <cellStyle name="Normal 150 4 6" xfId="19232"/>
    <cellStyle name="Normal 150 4 7" xfId="19233"/>
    <cellStyle name="Normal 150 5" xfId="19234"/>
    <cellStyle name="Normal 150 5 2" xfId="19235"/>
    <cellStyle name="Normal 150 5 2 2" xfId="19236"/>
    <cellStyle name="Normal 150 5 2 3" xfId="19237"/>
    <cellStyle name="Normal 150 5 2 4" xfId="19238"/>
    <cellStyle name="Normal 150 5 3" xfId="19239"/>
    <cellStyle name="Normal 150 5 3 2" xfId="19240"/>
    <cellStyle name="Normal 150 5 3 3" xfId="19241"/>
    <cellStyle name="Normal 150 5 4" xfId="19242"/>
    <cellStyle name="Normal 150 5 4 2" xfId="19243"/>
    <cellStyle name="Normal 150 5 5" xfId="19244"/>
    <cellStyle name="Normal 150 5 5 2" xfId="19245"/>
    <cellStyle name="Normal 150 5 6" xfId="19246"/>
    <cellStyle name="Normal 150 5 7" xfId="19247"/>
    <cellStyle name="Normal 150 6" xfId="19248"/>
    <cellStyle name="Normal 150 6 2" xfId="19249"/>
    <cellStyle name="Normal 150 6 3" xfId="19250"/>
    <cellStyle name="Normal 150 6 4" xfId="19251"/>
    <cellStyle name="Normal 150 7" xfId="19252"/>
    <cellStyle name="Normal 150 7 2" xfId="19253"/>
    <cellStyle name="Normal 150 7 3" xfId="19254"/>
    <cellStyle name="Normal 150 8" xfId="19255"/>
    <cellStyle name="Normal 150 8 2" xfId="19256"/>
    <cellStyle name="Normal 150 9" xfId="19257"/>
    <cellStyle name="Normal 150 9 2" xfId="19258"/>
    <cellStyle name="Normal 151" xfId="19259"/>
    <cellStyle name="Normal 151 10" xfId="19260"/>
    <cellStyle name="Normal 151 2" xfId="19261"/>
    <cellStyle name="Normal 151 3" xfId="19262"/>
    <cellStyle name="Normal 151 3 2" xfId="19263"/>
    <cellStyle name="Normal 151 3 2 2" xfId="19264"/>
    <cellStyle name="Normal 151 3 2 2 2" xfId="19265"/>
    <cellStyle name="Normal 151 3 2 2 3" xfId="19266"/>
    <cellStyle name="Normal 151 3 2 2 4" xfId="19267"/>
    <cellStyle name="Normal 151 3 2 3" xfId="19268"/>
    <cellStyle name="Normal 151 3 2 3 2" xfId="19269"/>
    <cellStyle name="Normal 151 3 2 3 3" xfId="19270"/>
    <cellStyle name="Normal 151 3 2 4" xfId="19271"/>
    <cellStyle name="Normal 151 3 2 4 2" xfId="19272"/>
    <cellStyle name="Normal 151 3 2 5" xfId="19273"/>
    <cellStyle name="Normal 151 3 2 5 2" xfId="19274"/>
    <cellStyle name="Normal 151 3 2 6" xfId="19275"/>
    <cellStyle name="Normal 151 3 2 7" xfId="19276"/>
    <cellStyle name="Normal 151 3 3" xfId="19277"/>
    <cellStyle name="Normal 151 3 3 2" xfId="19278"/>
    <cellStyle name="Normal 151 3 3 3" xfId="19279"/>
    <cellStyle name="Normal 151 3 3 4" xfId="19280"/>
    <cellStyle name="Normal 151 3 4" xfId="19281"/>
    <cellStyle name="Normal 151 3 4 2" xfId="19282"/>
    <cellStyle name="Normal 151 3 4 3" xfId="19283"/>
    <cellStyle name="Normal 151 3 5" xfId="19284"/>
    <cellStyle name="Normal 151 3 5 2" xfId="19285"/>
    <cellStyle name="Normal 151 3 6" xfId="19286"/>
    <cellStyle name="Normal 151 3 6 2" xfId="19287"/>
    <cellStyle name="Normal 151 3 7" xfId="19288"/>
    <cellStyle name="Normal 151 3 8" xfId="19289"/>
    <cellStyle name="Normal 151 4" xfId="19290"/>
    <cellStyle name="Normal 151 4 2" xfId="19291"/>
    <cellStyle name="Normal 151 4 2 2" xfId="19292"/>
    <cellStyle name="Normal 151 4 2 3" xfId="19293"/>
    <cellStyle name="Normal 151 4 2 4" xfId="19294"/>
    <cellStyle name="Normal 151 4 3" xfId="19295"/>
    <cellStyle name="Normal 151 4 3 2" xfId="19296"/>
    <cellStyle name="Normal 151 4 3 3" xfId="19297"/>
    <cellStyle name="Normal 151 4 4" xfId="19298"/>
    <cellStyle name="Normal 151 4 4 2" xfId="19299"/>
    <cellStyle name="Normal 151 4 5" xfId="19300"/>
    <cellStyle name="Normal 151 4 5 2" xfId="19301"/>
    <cellStyle name="Normal 151 4 6" xfId="19302"/>
    <cellStyle name="Normal 151 4 7" xfId="19303"/>
    <cellStyle name="Normal 151 5" xfId="19304"/>
    <cellStyle name="Normal 151 5 2" xfId="19305"/>
    <cellStyle name="Normal 151 5 2 2" xfId="19306"/>
    <cellStyle name="Normal 151 5 2 3" xfId="19307"/>
    <cellStyle name="Normal 151 5 2 4" xfId="19308"/>
    <cellStyle name="Normal 151 5 3" xfId="19309"/>
    <cellStyle name="Normal 151 5 3 2" xfId="19310"/>
    <cellStyle name="Normal 151 5 3 3" xfId="19311"/>
    <cellStyle name="Normal 151 5 4" xfId="19312"/>
    <cellStyle name="Normal 151 5 4 2" xfId="19313"/>
    <cellStyle name="Normal 151 5 5" xfId="19314"/>
    <cellStyle name="Normal 151 5 5 2" xfId="19315"/>
    <cellStyle name="Normal 151 5 6" xfId="19316"/>
    <cellStyle name="Normal 151 5 7" xfId="19317"/>
    <cellStyle name="Normal 151 6" xfId="19318"/>
    <cellStyle name="Normal 151 6 2" xfId="19319"/>
    <cellStyle name="Normal 151 6 3" xfId="19320"/>
    <cellStyle name="Normal 151 6 4" xfId="19321"/>
    <cellStyle name="Normal 151 7" xfId="19322"/>
    <cellStyle name="Normal 151 7 2" xfId="19323"/>
    <cellStyle name="Normal 151 7 3" xfId="19324"/>
    <cellStyle name="Normal 151 8" xfId="19325"/>
    <cellStyle name="Normal 151 8 2" xfId="19326"/>
    <cellStyle name="Normal 151 9" xfId="19327"/>
    <cellStyle name="Normal 151 9 2" xfId="19328"/>
    <cellStyle name="Normal 152" xfId="19329"/>
    <cellStyle name="Normal 152 10" xfId="19330"/>
    <cellStyle name="Normal 152 2" xfId="19331"/>
    <cellStyle name="Normal 152 3" xfId="19332"/>
    <cellStyle name="Normal 152 3 2" xfId="19333"/>
    <cellStyle name="Normal 152 3 2 2" xfId="19334"/>
    <cellStyle name="Normal 152 3 2 2 2" xfId="19335"/>
    <cellStyle name="Normal 152 3 2 2 3" xfId="19336"/>
    <cellStyle name="Normal 152 3 2 2 4" xfId="19337"/>
    <cellStyle name="Normal 152 3 2 3" xfId="19338"/>
    <cellStyle name="Normal 152 3 2 3 2" xfId="19339"/>
    <cellStyle name="Normal 152 3 2 3 3" xfId="19340"/>
    <cellStyle name="Normal 152 3 2 4" xfId="19341"/>
    <cellStyle name="Normal 152 3 2 4 2" xfId="19342"/>
    <cellStyle name="Normal 152 3 2 5" xfId="19343"/>
    <cellStyle name="Normal 152 3 2 5 2" xfId="19344"/>
    <cellStyle name="Normal 152 3 2 6" xfId="19345"/>
    <cellStyle name="Normal 152 3 2 7" xfId="19346"/>
    <cellStyle name="Normal 152 3 3" xfId="19347"/>
    <cellStyle name="Normal 152 3 3 2" xfId="19348"/>
    <cellStyle name="Normal 152 3 3 3" xfId="19349"/>
    <cellStyle name="Normal 152 3 3 4" xfId="19350"/>
    <cellStyle name="Normal 152 3 4" xfId="19351"/>
    <cellStyle name="Normal 152 3 4 2" xfId="19352"/>
    <cellStyle name="Normal 152 3 4 3" xfId="19353"/>
    <cellStyle name="Normal 152 3 5" xfId="19354"/>
    <cellStyle name="Normal 152 3 5 2" xfId="19355"/>
    <cellStyle name="Normal 152 3 6" xfId="19356"/>
    <cellStyle name="Normal 152 3 6 2" xfId="19357"/>
    <cellStyle name="Normal 152 3 7" xfId="19358"/>
    <cellStyle name="Normal 152 3 8" xfId="19359"/>
    <cellStyle name="Normal 152 4" xfId="19360"/>
    <cellStyle name="Normal 152 4 2" xfId="19361"/>
    <cellStyle name="Normal 152 4 2 2" xfId="19362"/>
    <cellStyle name="Normal 152 4 2 3" xfId="19363"/>
    <cellStyle name="Normal 152 4 2 4" xfId="19364"/>
    <cellStyle name="Normal 152 4 3" xfId="19365"/>
    <cellStyle name="Normal 152 4 3 2" xfId="19366"/>
    <cellStyle name="Normal 152 4 3 3" xfId="19367"/>
    <cellStyle name="Normal 152 4 4" xfId="19368"/>
    <cellStyle name="Normal 152 4 4 2" xfId="19369"/>
    <cellStyle name="Normal 152 4 5" xfId="19370"/>
    <cellStyle name="Normal 152 4 5 2" xfId="19371"/>
    <cellStyle name="Normal 152 4 6" xfId="19372"/>
    <cellStyle name="Normal 152 4 7" xfId="19373"/>
    <cellStyle name="Normal 152 5" xfId="19374"/>
    <cellStyle name="Normal 152 5 2" xfId="19375"/>
    <cellStyle name="Normal 152 5 2 2" xfId="19376"/>
    <cellStyle name="Normal 152 5 2 3" xfId="19377"/>
    <cellStyle name="Normal 152 5 2 4" xfId="19378"/>
    <cellStyle name="Normal 152 5 3" xfId="19379"/>
    <cellStyle name="Normal 152 5 3 2" xfId="19380"/>
    <cellStyle name="Normal 152 5 3 3" xfId="19381"/>
    <cellStyle name="Normal 152 5 4" xfId="19382"/>
    <cellStyle name="Normal 152 5 4 2" xfId="19383"/>
    <cellStyle name="Normal 152 5 5" xfId="19384"/>
    <cellStyle name="Normal 152 5 5 2" xfId="19385"/>
    <cellStyle name="Normal 152 5 6" xfId="19386"/>
    <cellStyle name="Normal 152 5 7" xfId="19387"/>
    <cellStyle name="Normal 152 6" xfId="19388"/>
    <cellStyle name="Normal 152 6 2" xfId="19389"/>
    <cellStyle name="Normal 152 6 3" xfId="19390"/>
    <cellStyle name="Normal 152 6 4" xfId="19391"/>
    <cellStyle name="Normal 152 7" xfId="19392"/>
    <cellStyle name="Normal 152 7 2" xfId="19393"/>
    <cellStyle name="Normal 152 7 3" xfId="19394"/>
    <cellStyle name="Normal 152 8" xfId="19395"/>
    <cellStyle name="Normal 152 8 2" xfId="19396"/>
    <cellStyle name="Normal 152 9" xfId="19397"/>
    <cellStyle name="Normal 152 9 2" xfId="19398"/>
    <cellStyle name="Normal 153" xfId="19399"/>
    <cellStyle name="Normal 153 2" xfId="19400"/>
    <cellStyle name="Normal 153 2 2" xfId="19401"/>
    <cellStyle name="Normal 153 2 2 2" xfId="19402"/>
    <cellStyle name="Normal 153 2 2 2 2" xfId="19403"/>
    <cellStyle name="Normal 153 2 2 2 3" xfId="19404"/>
    <cellStyle name="Normal 153 2 2 2 4" xfId="19405"/>
    <cellStyle name="Normal 153 2 2 3" xfId="19406"/>
    <cellStyle name="Normal 153 2 2 3 2" xfId="19407"/>
    <cellStyle name="Normal 153 2 2 3 3" xfId="19408"/>
    <cellStyle name="Normal 153 2 2 4" xfId="19409"/>
    <cellStyle name="Normal 153 2 2 4 2" xfId="19410"/>
    <cellStyle name="Normal 153 2 2 5" xfId="19411"/>
    <cellStyle name="Normal 153 2 2 5 2" xfId="19412"/>
    <cellStyle name="Normal 153 2 2 6" xfId="19413"/>
    <cellStyle name="Normal 153 2 2 7" xfId="19414"/>
    <cellStyle name="Normal 153 2 3" xfId="19415"/>
    <cellStyle name="Normal 153 2 3 2" xfId="19416"/>
    <cellStyle name="Normal 153 2 3 2 2" xfId="19417"/>
    <cellStyle name="Normal 153 2 3 2 3" xfId="19418"/>
    <cellStyle name="Normal 153 2 3 2 4" xfId="19419"/>
    <cellStyle name="Normal 153 2 3 3" xfId="19420"/>
    <cellStyle name="Normal 153 2 3 3 2" xfId="19421"/>
    <cellStyle name="Normal 153 2 3 3 3" xfId="19422"/>
    <cellStyle name="Normal 153 2 3 4" xfId="19423"/>
    <cellStyle name="Normal 153 2 3 4 2" xfId="19424"/>
    <cellStyle name="Normal 153 2 3 5" xfId="19425"/>
    <cellStyle name="Normal 153 2 3 5 2" xfId="19426"/>
    <cellStyle name="Normal 153 2 3 6" xfId="19427"/>
    <cellStyle name="Normal 153 2 3 7" xfId="19428"/>
    <cellStyle name="Normal 153 3" xfId="19429"/>
    <cellStyle name="Normal 153 3 2" xfId="19430"/>
    <cellStyle name="Normal 153 3 2 2" xfId="19431"/>
    <cellStyle name="Normal 153 3 2 3" xfId="19432"/>
    <cellStyle name="Normal 153 3 2 4" xfId="19433"/>
    <cellStyle name="Normal 153 3 3" xfId="19434"/>
    <cellStyle name="Normal 153 3 3 2" xfId="19435"/>
    <cellStyle name="Normal 153 3 3 3" xfId="19436"/>
    <cellStyle name="Normal 153 3 4" xfId="19437"/>
    <cellStyle name="Normal 153 3 4 2" xfId="19438"/>
    <cellStyle name="Normal 153 3 5" xfId="19439"/>
    <cellStyle name="Normal 153 3 5 2" xfId="19440"/>
    <cellStyle name="Normal 153 3 6" xfId="19441"/>
    <cellStyle name="Normal 153 3 7" xfId="19442"/>
    <cellStyle name="Normal 153 4" xfId="19443"/>
    <cellStyle name="Normal 153 4 2" xfId="19444"/>
    <cellStyle name="Normal 153 4 2 2" xfId="19445"/>
    <cellStyle name="Normal 153 4 2 3" xfId="19446"/>
    <cellStyle name="Normal 153 4 2 4" xfId="19447"/>
    <cellStyle name="Normal 153 4 3" xfId="19448"/>
    <cellStyle name="Normal 153 4 3 2" xfId="19449"/>
    <cellStyle name="Normal 153 4 3 3" xfId="19450"/>
    <cellStyle name="Normal 153 4 4" xfId="19451"/>
    <cellStyle name="Normal 153 4 4 2" xfId="19452"/>
    <cellStyle name="Normal 153 4 5" xfId="19453"/>
    <cellStyle name="Normal 153 4 5 2" xfId="19454"/>
    <cellStyle name="Normal 153 4 6" xfId="19455"/>
    <cellStyle name="Normal 153 4 7" xfId="19456"/>
    <cellStyle name="Normal 153 5" xfId="19457"/>
    <cellStyle name="Normal 153 5 2" xfId="19458"/>
    <cellStyle name="Normal 153 5 3" xfId="19459"/>
    <cellStyle name="Normal 153 5 4" xfId="19460"/>
    <cellStyle name="Normal 153 6" xfId="19461"/>
    <cellStyle name="Normal 153 6 2" xfId="19462"/>
    <cellStyle name="Normal 153 6 3" xfId="19463"/>
    <cellStyle name="Normal 153 7" xfId="19464"/>
    <cellStyle name="Normal 153 7 2" xfId="19465"/>
    <cellStyle name="Normal 153 8" xfId="19466"/>
    <cellStyle name="Normal 153 8 2" xfId="19467"/>
    <cellStyle name="Normal 153 9" xfId="19468"/>
    <cellStyle name="Normal 154" xfId="19469"/>
    <cellStyle name="Normal 154 2" xfId="19470"/>
    <cellStyle name="Normal 154 2 2" xfId="19471"/>
    <cellStyle name="Normal 154 2 2 2" xfId="19472"/>
    <cellStyle name="Normal 154 2 2 2 2" xfId="19473"/>
    <cellStyle name="Normal 154 2 2 2 3" xfId="19474"/>
    <cellStyle name="Normal 154 2 2 2 4" xfId="19475"/>
    <cellStyle name="Normal 154 2 2 3" xfId="19476"/>
    <cellStyle name="Normal 154 2 2 3 2" xfId="19477"/>
    <cellStyle name="Normal 154 2 2 3 3" xfId="19478"/>
    <cellStyle name="Normal 154 2 2 4" xfId="19479"/>
    <cellStyle name="Normal 154 2 2 4 2" xfId="19480"/>
    <cellStyle name="Normal 154 2 2 5" xfId="19481"/>
    <cellStyle name="Normal 154 2 2 5 2" xfId="19482"/>
    <cellStyle name="Normal 154 2 2 6" xfId="19483"/>
    <cellStyle name="Normal 154 2 2 7" xfId="19484"/>
    <cellStyle name="Normal 154 2 3" xfId="19485"/>
    <cellStyle name="Normal 154 2 3 2" xfId="19486"/>
    <cellStyle name="Normal 154 2 3 2 2" xfId="19487"/>
    <cellStyle name="Normal 154 2 3 2 3" xfId="19488"/>
    <cellStyle name="Normal 154 2 3 2 4" xfId="19489"/>
    <cellStyle name="Normal 154 2 3 3" xfId="19490"/>
    <cellStyle name="Normal 154 2 3 3 2" xfId="19491"/>
    <cellStyle name="Normal 154 2 3 3 3" xfId="19492"/>
    <cellStyle name="Normal 154 2 3 4" xfId="19493"/>
    <cellStyle name="Normal 154 2 3 4 2" xfId="19494"/>
    <cellStyle name="Normal 154 2 3 5" xfId="19495"/>
    <cellStyle name="Normal 154 2 3 5 2" xfId="19496"/>
    <cellStyle name="Normal 154 2 3 6" xfId="19497"/>
    <cellStyle name="Normal 154 2 3 7" xfId="19498"/>
    <cellStyle name="Normal 154 3" xfId="19499"/>
    <cellStyle name="Normal 154 3 2" xfId="19500"/>
    <cellStyle name="Normal 154 3 2 2" xfId="19501"/>
    <cellStyle name="Normal 154 3 2 3" xfId="19502"/>
    <cellStyle name="Normal 154 3 2 4" xfId="19503"/>
    <cellStyle name="Normal 154 3 3" xfId="19504"/>
    <cellStyle name="Normal 154 3 3 2" xfId="19505"/>
    <cellStyle name="Normal 154 3 3 3" xfId="19506"/>
    <cellStyle name="Normal 154 3 4" xfId="19507"/>
    <cellStyle name="Normal 154 3 4 2" xfId="19508"/>
    <cellStyle name="Normal 154 3 5" xfId="19509"/>
    <cellStyle name="Normal 154 3 5 2" xfId="19510"/>
    <cellStyle name="Normal 154 3 6" xfId="19511"/>
    <cellStyle name="Normal 154 3 7" xfId="19512"/>
    <cellStyle name="Normal 154 4" xfId="19513"/>
    <cellStyle name="Normal 154 4 2" xfId="19514"/>
    <cellStyle name="Normal 154 4 2 2" xfId="19515"/>
    <cellStyle name="Normal 154 4 2 3" xfId="19516"/>
    <cellStyle name="Normal 154 4 2 4" xfId="19517"/>
    <cellStyle name="Normal 154 4 3" xfId="19518"/>
    <cellStyle name="Normal 154 4 3 2" xfId="19519"/>
    <cellStyle name="Normal 154 4 3 3" xfId="19520"/>
    <cellStyle name="Normal 154 4 4" xfId="19521"/>
    <cellStyle name="Normal 154 4 4 2" xfId="19522"/>
    <cellStyle name="Normal 154 4 5" xfId="19523"/>
    <cellStyle name="Normal 154 4 5 2" xfId="19524"/>
    <cellStyle name="Normal 154 4 6" xfId="19525"/>
    <cellStyle name="Normal 154 4 7" xfId="19526"/>
    <cellStyle name="Normal 154 5" xfId="19527"/>
    <cellStyle name="Normal 154 5 2" xfId="19528"/>
    <cellStyle name="Normal 154 5 3" xfId="19529"/>
    <cellStyle name="Normal 154 5 4" xfId="19530"/>
    <cellStyle name="Normal 154 6" xfId="19531"/>
    <cellStyle name="Normal 154 6 2" xfId="19532"/>
    <cellStyle name="Normal 154 6 3" xfId="19533"/>
    <cellStyle name="Normal 154 7" xfId="19534"/>
    <cellStyle name="Normal 154 7 2" xfId="19535"/>
    <cellStyle name="Normal 154 8" xfId="19536"/>
    <cellStyle name="Normal 154 8 2" xfId="19537"/>
    <cellStyle name="Normal 154 9" xfId="19538"/>
    <cellStyle name="Normal 155" xfId="19539"/>
    <cellStyle name="Normal 155 2" xfId="19540"/>
    <cellStyle name="Normal 155 2 2" xfId="19541"/>
    <cellStyle name="Normal 155 2 2 2" xfId="19542"/>
    <cellStyle name="Normal 155 2 2 2 2" xfId="19543"/>
    <cellStyle name="Normal 155 2 2 2 3" xfId="19544"/>
    <cellStyle name="Normal 155 2 2 2 4" xfId="19545"/>
    <cellStyle name="Normal 155 2 2 3" xfId="19546"/>
    <cellStyle name="Normal 155 2 2 3 2" xfId="19547"/>
    <cellStyle name="Normal 155 2 2 3 3" xfId="19548"/>
    <cellStyle name="Normal 155 2 2 4" xfId="19549"/>
    <cellStyle name="Normal 155 2 2 4 2" xfId="19550"/>
    <cellStyle name="Normal 155 2 2 5" xfId="19551"/>
    <cellStyle name="Normal 155 2 2 5 2" xfId="19552"/>
    <cellStyle name="Normal 155 2 2 6" xfId="19553"/>
    <cellStyle name="Normal 155 2 2 7" xfId="19554"/>
    <cellStyle name="Normal 155 2 3" xfId="19555"/>
    <cellStyle name="Normal 155 2 3 2" xfId="19556"/>
    <cellStyle name="Normal 155 2 3 2 2" xfId="19557"/>
    <cellStyle name="Normal 155 2 3 2 3" xfId="19558"/>
    <cellStyle name="Normal 155 2 3 2 4" xfId="19559"/>
    <cellStyle name="Normal 155 2 3 3" xfId="19560"/>
    <cellStyle name="Normal 155 2 3 3 2" xfId="19561"/>
    <cellStyle name="Normal 155 2 3 3 3" xfId="19562"/>
    <cellStyle name="Normal 155 2 3 4" xfId="19563"/>
    <cellStyle name="Normal 155 2 3 4 2" xfId="19564"/>
    <cellStyle name="Normal 155 2 3 5" xfId="19565"/>
    <cellStyle name="Normal 155 2 3 5 2" xfId="19566"/>
    <cellStyle name="Normal 155 2 3 6" xfId="19567"/>
    <cellStyle name="Normal 155 2 3 7" xfId="19568"/>
    <cellStyle name="Normal 155 3" xfId="19569"/>
    <cellStyle name="Normal 155 3 2" xfId="19570"/>
    <cellStyle name="Normal 155 3 2 2" xfId="19571"/>
    <cellStyle name="Normal 155 3 2 3" xfId="19572"/>
    <cellStyle name="Normal 155 3 2 4" xfId="19573"/>
    <cellStyle name="Normal 155 3 3" xfId="19574"/>
    <cellStyle name="Normal 155 3 3 2" xfId="19575"/>
    <cellStyle name="Normal 155 3 3 3" xfId="19576"/>
    <cellStyle name="Normal 155 3 4" xfId="19577"/>
    <cellStyle name="Normal 155 3 4 2" xfId="19578"/>
    <cellStyle name="Normal 155 3 5" xfId="19579"/>
    <cellStyle name="Normal 155 3 5 2" xfId="19580"/>
    <cellStyle name="Normal 155 3 6" xfId="19581"/>
    <cellStyle name="Normal 155 3 7" xfId="19582"/>
    <cellStyle name="Normal 155 4" xfId="19583"/>
    <cellStyle name="Normal 155 4 2" xfId="19584"/>
    <cellStyle name="Normal 155 4 2 2" xfId="19585"/>
    <cellStyle name="Normal 155 4 2 3" xfId="19586"/>
    <cellStyle name="Normal 155 4 2 4" xfId="19587"/>
    <cellStyle name="Normal 155 4 3" xfId="19588"/>
    <cellStyle name="Normal 155 4 3 2" xfId="19589"/>
    <cellStyle name="Normal 155 4 3 3" xfId="19590"/>
    <cellStyle name="Normal 155 4 4" xfId="19591"/>
    <cellStyle name="Normal 155 4 4 2" xfId="19592"/>
    <cellStyle name="Normal 155 4 5" xfId="19593"/>
    <cellStyle name="Normal 155 4 5 2" xfId="19594"/>
    <cellStyle name="Normal 155 4 6" xfId="19595"/>
    <cellStyle name="Normal 155 4 7" xfId="19596"/>
    <cellStyle name="Normal 155 5" xfId="19597"/>
    <cellStyle name="Normal 155 5 2" xfId="19598"/>
    <cellStyle name="Normal 155 5 3" xfId="19599"/>
    <cellStyle name="Normal 155 5 4" xfId="19600"/>
    <cellStyle name="Normal 155 6" xfId="19601"/>
    <cellStyle name="Normal 155 6 2" xfId="19602"/>
    <cellStyle name="Normal 155 6 3" xfId="19603"/>
    <cellStyle name="Normal 155 7" xfId="19604"/>
    <cellStyle name="Normal 155 7 2" xfId="19605"/>
    <cellStyle name="Normal 155 8" xfId="19606"/>
    <cellStyle name="Normal 155 8 2" xfId="19607"/>
    <cellStyle name="Normal 155 9" xfId="19608"/>
    <cellStyle name="Normal 156" xfId="19609"/>
    <cellStyle name="Normal 156 2" xfId="19610"/>
    <cellStyle name="Normal 156 2 2" xfId="19611"/>
    <cellStyle name="Normal 156 2 2 2" xfId="19612"/>
    <cellStyle name="Normal 156 2 2 2 2" xfId="19613"/>
    <cellStyle name="Normal 156 2 2 2 3" xfId="19614"/>
    <cellStyle name="Normal 156 2 2 2 4" xfId="19615"/>
    <cellStyle name="Normal 156 2 2 3" xfId="19616"/>
    <cellStyle name="Normal 156 2 2 3 2" xfId="19617"/>
    <cellStyle name="Normal 156 2 2 3 3" xfId="19618"/>
    <cellStyle name="Normal 156 2 2 4" xfId="19619"/>
    <cellStyle name="Normal 156 2 2 4 2" xfId="19620"/>
    <cellStyle name="Normal 156 2 2 5" xfId="19621"/>
    <cellStyle name="Normal 156 2 2 5 2" xfId="19622"/>
    <cellStyle name="Normal 156 2 2 6" xfId="19623"/>
    <cellStyle name="Normal 156 2 2 7" xfId="19624"/>
    <cellStyle name="Normal 156 2 3" xfId="19625"/>
    <cellStyle name="Normal 156 2 3 2" xfId="19626"/>
    <cellStyle name="Normal 156 2 3 2 2" xfId="19627"/>
    <cellStyle name="Normal 156 2 3 2 3" xfId="19628"/>
    <cellStyle name="Normal 156 2 3 2 4" xfId="19629"/>
    <cellStyle name="Normal 156 2 3 3" xfId="19630"/>
    <cellStyle name="Normal 156 2 3 3 2" xfId="19631"/>
    <cellStyle name="Normal 156 2 3 3 3" xfId="19632"/>
    <cellStyle name="Normal 156 2 3 4" xfId="19633"/>
    <cellStyle name="Normal 156 2 3 4 2" xfId="19634"/>
    <cellStyle name="Normal 156 2 3 5" xfId="19635"/>
    <cellStyle name="Normal 156 2 3 5 2" xfId="19636"/>
    <cellStyle name="Normal 156 2 3 6" xfId="19637"/>
    <cellStyle name="Normal 156 2 3 7" xfId="19638"/>
    <cellStyle name="Normal 156 3" xfId="19639"/>
    <cellStyle name="Normal 156 3 2" xfId="19640"/>
    <cellStyle name="Normal 156 3 2 2" xfId="19641"/>
    <cellStyle name="Normal 156 3 2 3" xfId="19642"/>
    <cellStyle name="Normal 156 3 2 4" xfId="19643"/>
    <cellStyle name="Normal 156 3 3" xfId="19644"/>
    <cellStyle name="Normal 156 3 3 2" xfId="19645"/>
    <cellStyle name="Normal 156 3 3 3" xfId="19646"/>
    <cellStyle name="Normal 156 3 4" xfId="19647"/>
    <cellStyle name="Normal 156 3 4 2" xfId="19648"/>
    <cellStyle name="Normal 156 3 5" xfId="19649"/>
    <cellStyle name="Normal 156 3 5 2" xfId="19650"/>
    <cellStyle name="Normal 156 3 6" xfId="19651"/>
    <cellStyle name="Normal 156 3 7" xfId="19652"/>
    <cellStyle name="Normal 156 4" xfId="19653"/>
    <cellStyle name="Normal 156 4 2" xfId="19654"/>
    <cellStyle name="Normal 156 4 2 2" xfId="19655"/>
    <cellStyle name="Normal 156 4 2 3" xfId="19656"/>
    <cellStyle name="Normal 156 4 2 4" xfId="19657"/>
    <cellStyle name="Normal 156 4 3" xfId="19658"/>
    <cellStyle name="Normal 156 4 3 2" xfId="19659"/>
    <cellStyle name="Normal 156 4 3 3" xfId="19660"/>
    <cellStyle name="Normal 156 4 4" xfId="19661"/>
    <cellStyle name="Normal 156 4 4 2" xfId="19662"/>
    <cellStyle name="Normal 156 4 5" xfId="19663"/>
    <cellStyle name="Normal 156 4 5 2" xfId="19664"/>
    <cellStyle name="Normal 156 4 6" xfId="19665"/>
    <cellStyle name="Normal 156 4 7" xfId="19666"/>
    <cellStyle name="Normal 156 5" xfId="19667"/>
    <cellStyle name="Normal 156 5 2" xfId="19668"/>
    <cellStyle name="Normal 156 5 3" xfId="19669"/>
    <cellStyle name="Normal 156 5 4" xfId="19670"/>
    <cellStyle name="Normal 156 6" xfId="19671"/>
    <cellStyle name="Normal 156 6 2" xfId="19672"/>
    <cellStyle name="Normal 156 6 3" xfId="19673"/>
    <cellStyle name="Normal 156 7" xfId="19674"/>
    <cellStyle name="Normal 156 7 2" xfId="19675"/>
    <cellStyle name="Normal 156 8" xfId="19676"/>
    <cellStyle name="Normal 156 8 2" xfId="19677"/>
    <cellStyle name="Normal 156 9" xfId="19678"/>
    <cellStyle name="Normal 157" xfId="19679"/>
    <cellStyle name="Normal 157 2" xfId="19680"/>
    <cellStyle name="Normal 157 2 2" xfId="19681"/>
    <cellStyle name="Normal 157 2 2 2" xfId="19682"/>
    <cellStyle name="Normal 157 2 2 2 2" xfId="19683"/>
    <cellStyle name="Normal 157 2 2 2 3" xfId="19684"/>
    <cellStyle name="Normal 157 2 2 2 4" xfId="19685"/>
    <cellStyle name="Normal 157 2 2 3" xfId="19686"/>
    <cellStyle name="Normal 157 2 2 3 2" xfId="19687"/>
    <cellStyle name="Normal 157 2 2 3 3" xfId="19688"/>
    <cellStyle name="Normal 157 2 2 4" xfId="19689"/>
    <cellStyle name="Normal 157 2 2 4 2" xfId="19690"/>
    <cellStyle name="Normal 157 2 2 5" xfId="19691"/>
    <cellStyle name="Normal 157 2 2 5 2" xfId="19692"/>
    <cellStyle name="Normal 157 2 2 6" xfId="19693"/>
    <cellStyle name="Normal 157 2 2 7" xfId="19694"/>
    <cellStyle name="Normal 157 2 3" xfId="19695"/>
    <cellStyle name="Normal 157 2 3 2" xfId="19696"/>
    <cellStyle name="Normal 157 2 3 2 2" xfId="19697"/>
    <cellStyle name="Normal 157 2 3 2 3" xfId="19698"/>
    <cellStyle name="Normal 157 2 3 2 4" xfId="19699"/>
    <cellStyle name="Normal 157 2 3 3" xfId="19700"/>
    <cellStyle name="Normal 157 2 3 3 2" xfId="19701"/>
    <cellStyle name="Normal 157 2 3 3 3" xfId="19702"/>
    <cellStyle name="Normal 157 2 3 4" xfId="19703"/>
    <cellStyle name="Normal 157 2 3 4 2" xfId="19704"/>
    <cellStyle name="Normal 157 2 3 5" xfId="19705"/>
    <cellStyle name="Normal 157 2 3 5 2" xfId="19706"/>
    <cellStyle name="Normal 157 2 3 6" xfId="19707"/>
    <cellStyle name="Normal 157 2 3 7" xfId="19708"/>
    <cellStyle name="Normal 157 3" xfId="19709"/>
    <cellStyle name="Normal 157 3 2" xfId="19710"/>
    <cellStyle name="Normal 157 3 2 2" xfId="19711"/>
    <cellStyle name="Normal 157 3 2 3" xfId="19712"/>
    <cellStyle name="Normal 157 3 2 4" xfId="19713"/>
    <cellStyle name="Normal 157 3 3" xfId="19714"/>
    <cellStyle name="Normal 157 3 3 2" xfId="19715"/>
    <cellStyle name="Normal 157 3 3 3" xfId="19716"/>
    <cellStyle name="Normal 157 3 4" xfId="19717"/>
    <cellStyle name="Normal 157 3 4 2" xfId="19718"/>
    <cellStyle name="Normal 157 3 5" xfId="19719"/>
    <cellStyle name="Normal 157 3 5 2" xfId="19720"/>
    <cellStyle name="Normal 157 3 6" xfId="19721"/>
    <cellStyle name="Normal 157 3 7" xfId="19722"/>
    <cellStyle name="Normal 157 4" xfId="19723"/>
    <cellStyle name="Normal 157 4 2" xfId="19724"/>
    <cellStyle name="Normal 157 4 2 2" xfId="19725"/>
    <cellStyle name="Normal 157 4 2 3" xfId="19726"/>
    <cellStyle name="Normal 157 4 2 4" xfId="19727"/>
    <cellStyle name="Normal 157 4 3" xfId="19728"/>
    <cellStyle name="Normal 157 4 3 2" xfId="19729"/>
    <cellStyle name="Normal 157 4 3 3" xfId="19730"/>
    <cellStyle name="Normal 157 4 4" xfId="19731"/>
    <cellStyle name="Normal 157 4 4 2" xfId="19732"/>
    <cellStyle name="Normal 157 4 5" xfId="19733"/>
    <cellStyle name="Normal 157 4 5 2" xfId="19734"/>
    <cellStyle name="Normal 157 4 6" xfId="19735"/>
    <cellStyle name="Normal 157 4 7" xfId="19736"/>
    <cellStyle name="Normal 157 5" xfId="19737"/>
    <cellStyle name="Normal 157 5 2" xfId="19738"/>
    <cellStyle name="Normal 157 5 3" xfId="19739"/>
    <cellStyle name="Normal 157 5 4" xfId="19740"/>
    <cellStyle name="Normal 157 6" xfId="19741"/>
    <cellStyle name="Normal 157 6 2" xfId="19742"/>
    <cellStyle name="Normal 157 6 3" xfId="19743"/>
    <cellStyle name="Normal 157 7" xfId="19744"/>
    <cellStyle name="Normal 157 7 2" xfId="19745"/>
    <cellStyle name="Normal 157 8" xfId="19746"/>
    <cellStyle name="Normal 157 8 2" xfId="19747"/>
    <cellStyle name="Normal 157 9" xfId="19748"/>
    <cellStyle name="Normal 158" xfId="19749"/>
    <cellStyle name="Normal 158 2" xfId="19750"/>
    <cellStyle name="Normal 158 2 2" xfId="19751"/>
    <cellStyle name="Normal 158 2 2 2" xfId="19752"/>
    <cellStyle name="Normal 158 2 2 2 2" xfId="19753"/>
    <cellStyle name="Normal 158 2 2 2 3" xfId="19754"/>
    <cellStyle name="Normal 158 2 2 2 4" xfId="19755"/>
    <cellStyle name="Normal 158 2 2 3" xfId="19756"/>
    <cellStyle name="Normal 158 2 2 3 2" xfId="19757"/>
    <cellStyle name="Normal 158 2 2 3 3" xfId="19758"/>
    <cellStyle name="Normal 158 2 2 4" xfId="19759"/>
    <cellStyle name="Normal 158 2 2 4 2" xfId="19760"/>
    <cellStyle name="Normal 158 2 2 5" xfId="19761"/>
    <cellStyle name="Normal 158 2 2 5 2" xfId="19762"/>
    <cellStyle name="Normal 158 2 2 6" xfId="19763"/>
    <cellStyle name="Normal 158 2 2 7" xfId="19764"/>
    <cellStyle name="Normal 158 2 3" xfId="19765"/>
    <cellStyle name="Normal 158 2 3 2" xfId="19766"/>
    <cellStyle name="Normal 158 2 3 2 2" xfId="19767"/>
    <cellStyle name="Normal 158 2 3 2 3" xfId="19768"/>
    <cellStyle name="Normal 158 2 3 2 4" xfId="19769"/>
    <cellStyle name="Normal 158 2 3 3" xfId="19770"/>
    <cellStyle name="Normal 158 2 3 3 2" xfId="19771"/>
    <cellStyle name="Normal 158 2 3 3 3" xfId="19772"/>
    <cellStyle name="Normal 158 2 3 4" xfId="19773"/>
    <cellStyle name="Normal 158 2 3 4 2" xfId="19774"/>
    <cellStyle name="Normal 158 2 3 5" xfId="19775"/>
    <cellStyle name="Normal 158 2 3 5 2" xfId="19776"/>
    <cellStyle name="Normal 158 2 3 6" xfId="19777"/>
    <cellStyle name="Normal 158 2 3 7" xfId="19778"/>
    <cellStyle name="Normal 158 3" xfId="19779"/>
    <cellStyle name="Normal 158 3 2" xfId="19780"/>
    <cellStyle name="Normal 158 3 2 2" xfId="19781"/>
    <cellStyle name="Normal 158 3 2 3" xfId="19782"/>
    <cellStyle name="Normal 158 3 2 4" xfId="19783"/>
    <cellStyle name="Normal 158 3 3" xfId="19784"/>
    <cellStyle name="Normal 158 3 3 2" xfId="19785"/>
    <cellStyle name="Normal 158 3 3 3" xfId="19786"/>
    <cellStyle name="Normal 158 3 4" xfId="19787"/>
    <cellStyle name="Normal 158 3 4 2" xfId="19788"/>
    <cellStyle name="Normal 158 3 5" xfId="19789"/>
    <cellStyle name="Normal 158 3 5 2" xfId="19790"/>
    <cellStyle name="Normal 158 3 6" xfId="19791"/>
    <cellStyle name="Normal 158 3 7" xfId="19792"/>
    <cellStyle name="Normal 158 4" xfId="19793"/>
    <cellStyle name="Normal 158 4 2" xfId="19794"/>
    <cellStyle name="Normal 158 4 2 2" xfId="19795"/>
    <cellStyle name="Normal 158 4 2 3" xfId="19796"/>
    <cellStyle name="Normal 158 4 2 4" xfId="19797"/>
    <cellStyle name="Normal 158 4 3" xfId="19798"/>
    <cellStyle name="Normal 158 4 3 2" xfId="19799"/>
    <cellStyle name="Normal 158 4 3 3" xfId="19800"/>
    <cellStyle name="Normal 158 4 4" xfId="19801"/>
    <cellStyle name="Normal 158 4 4 2" xfId="19802"/>
    <cellStyle name="Normal 158 4 5" xfId="19803"/>
    <cellStyle name="Normal 158 4 5 2" xfId="19804"/>
    <cellStyle name="Normal 158 4 6" xfId="19805"/>
    <cellStyle name="Normal 158 4 7" xfId="19806"/>
    <cellStyle name="Normal 158 5" xfId="19807"/>
    <cellStyle name="Normal 158 5 2" xfId="19808"/>
    <cellStyle name="Normal 158 5 3" xfId="19809"/>
    <cellStyle name="Normal 158 5 4" xfId="19810"/>
    <cellStyle name="Normal 158 6" xfId="19811"/>
    <cellStyle name="Normal 158 6 2" xfId="19812"/>
    <cellStyle name="Normal 158 6 3" xfId="19813"/>
    <cellStyle name="Normal 158 7" xfId="19814"/>
    <cellStyle name="Normal 158 7 2" xfId="19815"/>
    <cellStyle name="Normal 158 8" xfId="19816"/>
    <cellStyle name="Normal 158 8 2" xfId="19817"/>
    <cellStyle name="Normal 158 9" xfId="19818"/>
    <cellStyle name="Normal 159" xfId="19819"/>
    <cellStyle name="Normal 16" xfId="19820"/>
    <cellStyle name="Normal 160" xfId="19821"/>
    <cellStyle name="Normal 161" xfId="19822"/>
    <cellStyle name="Normal 162" xfId="19823"/>
    <cellStyle name="Normal 163" xfId="19824"/>
    <cellStyle name="Normal 164" xfId="19825"/>
    <cellStyle name="Normal 165" xfId="19826"/>
    <cellStyle name="Normal 166" xfId="19827"/>
    <cellStyle name="Normal 167" xfId="19828"/>
    <cellStyle name="Normal 168" xfId="19829"/>
    <cellStyle name="Normal 169" xfId="19830"/>
    <cellStyle name="Normal 17" xfId="699"/>
    <cellStyle name="Normal 17 2" xfId="700"/>
    <cellStyle name="Normal 17 3" xfId="701"/>
    <cellStyle name="Normal 170" xfId="19831"/>
    <cellStyle name="Normal 171" xfId="19832"/>
    <cellStyle name="Normal 172" xfId="19833"/>
    <cellStyle name="Normal 173" xfId="19834"/>
    <cellStyle name="Normal 174" xfId="19835"/>
    <cellStyle name="Normal 175" xfId="19836"/>
    <cellStyle name="Normal 176" xfId="19837"/>
    <cellStyle name="Normal 177" xfId="19838"/>
    <cellStyle name="Normal 178" xfId="19839"/>
    <cellStyle name="Normal 179" xfId="19840"/>
    <cellStyle name="Normal 18" xfId="19841"/>
    <cellStyle name="Normal 180" xfId="19842"/>
    <cellStyle name="Normal 181" xfId="19843"/>
    <cellStyle name="Normal 182" xfId="19844"/>
    <cellStyle name="Normal 183" xfId="19845"/>
    <cellStyle name="Normal 184" xfId="19846"/>
    <cellStyle name="Normal 185" xfId="19847"/>
    <cellStyle name="Normal 186" xfId="19848"/>
    <cellStyle name="Normal 186 2" xfId="19849"/>
    <cellStyle name="Normal 187" xfId="19850"/>
    <cellStyle name="Normal 187 10" xfId="19851"/>
    <cellStyle name="Normal 187 2" xfId="19852"/>
    <cellStyle name="Normal 187 3" xfId="19853"/>
    <cellStyle name="Normal 187 3 2" xfId="19854"/>
    <cellStyle name="Normal 187 3 2 2" xfId="19855"/>
    <cellStyle name="Normal 187 3 2 3" xfId="19856"/>
    <cellStyle name="Normal 187 3 2 4" xfId="19857"/>
    <cellStyle name="Normal 187 3 3" xfId="19858"/>
    <cellStyle name="Normal 187 3 3 2" xfId="19859"/>
    <cellStyle name="Normal 187 3 3 3" xfId="19860"/>
    <cellStyle name="Normal 187 3 4" xfId="19861"/>
    <cellStyle name="Normal 187 3 4 2" xfId="19862"/>
    <cellStyle name="Normal 187 3 5" xfId="19863"/>
    <cellStyle name="Normal 187 3 5 2" xfId="19864"/>
    <cellStyle name="Normal 187 3 6" xfId="19865"/>
    <cellStyle name="Normal 187 3 7" xfId="19866"/>
    <cellStyle name="Normal 187 4" xfId="19867"/>
    <cellStyle name="Normal 187 4 2" xfId="19868"/>
    <cellStyle name="Normal 187 4 2 2" xfId="19869"/>
    <cellStyle name="Normal 187 4 2 3" xfId="19870"/>
    <cellStyle name="Normal 187 4 2 4" xfId="19871"/>
    <cellStyle name="Normal 187 4 3" xfId="19872"/>
    <cellStyle name="Normal 187 4 3 2" xfId="19873"/>
    <cellStyle name="Normal 187 4 3 3" xfId="19874"/>
    <cellStyle name="Normal 187 4 4" xfId="19875"/>
    <cellStyle name="Normal 187 4 4 2" xfId="19876"/>
    <cellStyle name="Normal 187 4 5" xfId="19877"/>
    <cellStyle name="Normal 187 4 5 2" xfId="19878"/>
    <cellStyle name="Normal 187 4 6" xfId="19879"/>
    <cellStyle name="Normal 187 4 7" xfId="19880"/>
    <cellStyle name="Normal 187 5" xfId="19881"/>
    <cellStyle name="Normal 187 5 2" xfId="19882"/>
    <cellStyle name="Normal 187 5 3" xfId="19883"/>
    <cellStyle name="Normal 187 5 4" xfId="19884"/>
    <cellStyle name="Normal 187 6" xfId="19885"/>
    <cellStyle name="Normal 187 6 2" xfId="19886"/>
    <cellStyle name="Normal 187 6 3" xfId="19887"/>
    <cellStyle name="Normal 187 7" xfId="19888"/>
    <cellStyle name="Normal 187 7 2" xfId="19889"/>
    <cellStyle name="Normal 187 8" xfId="19890"/>
    <cellStyle name="Normal 187 8 2" xfId="19891"/>
    <cellStyle name="Normal 187 9" xfId="19892"/>
    <cellStyle name="Normal 188" xfId="19893"/>
    <cellStyle name="Normal 188 10" xfId="19894"/>
    <cellStyle name="Normal 188 2" xfId="19895"/>
    <cellStyle name="Normal 188 2 2" xfId="19896"/>
    <cellStyle name="Normal 188 2 2 2" xfId="19897"/>
    <cellStyle name="Normal 188 2 2 3" xfId="19898"/>
    <cellStyle name="Normal 188 2 3" xfId="19899"/>
    <cellStyle name="Normal 188 2 4" xfId="19900"/>
    <cellStyle name="Normal 188 2 5" xfId="19901"/>
    <cellStyle name="Normal 188 3" xfId="19902"/>
    <cellStyle name="Normal 188 3 2" xfId="19903"/>
    <cellStyle name="Normal 188 3 2 2" xfId="19904"/>
    <cellStyle name="Normal 188 3 2 3" xfId="19905"/>
    <cellStyle name="Normal 188 3 2 4" xfId="19906"/>
    <cellStyle name="Normal 188 3 3" xfId="19907"/>
    <cellStyle name="Normal 188 3 3 2" xfId="19908"/>
    <cellStyle name="Normal 188 3 3 3" xfId="19909"/>
    <cellStyle name="Normal 188 3 4" xfId="19910"/>
    <cellStyle name="Normal 188 3 4 2" xfId="19911"/>
    <cellStyle name="Normal 188 3 5" xfId="19912"/>
    <cellStyle name="Normal 188 3 5 2" xfId="19913"/>
    <cellStyle name="Normal 188 3 6" xfId="19914"/>
    <cellStyle name="Normal 188 3 7" xfId="19915"/>
    <cellStyle name="Normal 188 4" xfId="19916"/>
    <cellStyle name="Normal 188 4 2" xfId="19917"/>
    <cellStyle name="Normal 188 4 2 2" xfId="19918"/>
    <cellStyle name="Normal 188 4 2 3" xfId="19919"/>
    <cellStyle name="Normal 188 4 2 4" xfId="19920"/>
    <cellStyle name="Normal 188 4 3" xfId="19921"/>
    <cellStyle name="Normal 188 4 3 2" xfId="19922"/>
    <cellStyle name="Normal 188 4 3 3" xfId="19923"/>
    <cellStyle name="Normal 188 4 4" xfId="19924"/>
    <cellStyle name="Normal 188 4 4 2" xfId="19925"/>
    <cellStyle name="Normal 188 4 5" xfId="19926"/>
    <cellStyle name="Normal 188 4 5 2" xfId="19927"/>
    <cellStyle name="Normal 188 4 6" xfId="19928"/>
    <cellStyle name="Normal 188 4 7" xfId="19929"/>
    <cellStyle name="Normal 188 5" xfId="19930"/>
    <cellStyle name="Normal 188 5 2" xfId="19931"/>
    <cellStyle name="Normal 188 5 3" xfId="19932"/>
    <cellStyle name="Normal 188 5 4" xfId="19933"/>
    <cellStyle name="Normal 188 6" xfId="19934"/>
    <cellStyle name="Normal 188 6 2" xfId="19935"/>
    <cellStyle name="Normal 188 6 3" xfId="19936"/>
    <cellStyle name="Normal 188 7" xfId="19937"/>
    <cellStyle name="Normal 188 7 2" xfId="19938"/>
    <cellStyle name="Normal 188 8" xfId="19939"/>
    <cellStyle name="Normal 188 8 2" xfId="19940"/>
    <cellStyle name="Normal 188 9" xfId="19941"/>
    <cellStyle name="Normal 189" xfId="19942"/>
    <cellStyle name="Normal 189 10" xfId="19943"/>
    <cellStyle name="Normal 189 2" xfId="19944"/>
    <cellStyle name="Normal 189 2 2" xfId="19945"/>
    <cellStyle name="Normal 189 2 2 2" xfId="19946"/>
    <cellStyle name="Normal 189 2 2 3" xfId="19947"/>
    <cellStyle name="Normal 189 2 3" xfId="19948"/>
    <cellStyle name="Normal 189 2 4" xfId="19949"/>
    <cellStyle name="Normal 189 2 5" xfId="19950"/>
    <cellStyle name="Normal 189 3" xfId="19951"/>
    <cellStyle name="Normal 189 3 2" xfId="19952"/>
    <cellStyle name="Normal 189 3 2 2" xfId="19953"/>
    <cellStyle name="Normal 189 3 2 3" xfId="19954"/>
    <cellStyle name="Normal 189 3 2 4" xfId="19955"/>
    <cellStyle name="Normal 189 3 3" xfId="19956"/>
    <cellStyle name="Normal 189 3 3 2" xfId="19957"/>
    <cellStyle name="Normal 189 3 3 3" xfId="19958"/>
    <cellStyle name="Normal 189 3 4" xfId="19959"/>
    <cellStyle name="Normal 189 3 4 2" xfId="19960"/>
    <cellStyle name="Normal 189 3 5" xfId="19961"/>
    <cellStyle name="Normal 189 3 5 2" xfId="19962"/>
    <cellStyle name="Normal 189 3 6" xfId="19963"/>
    <cellStyle name="Normal 189 3 7" xfId="19964"/>
    <cellStyle name="Normal 189 4" xfId="19965"/>
    <cellStyle name="Normal 189 4 2" xfId="19966"/>
    <cellStyle name="Normal 189 4 2 2" xfId="19967"/>
    <cellStyle name="Normal 189 4 2 3" xfId="19968"/>
    <cellStyle name="Normal 189 4 2 4" xfId="19969"/>
    <cellStyle name="Normal 189 4 3" xfId="19970"/>
    <cellStyle name="Normal 189 4 3 2" xfId="19971"/>
    <cellStyle name="Normal 189 4 3 3" xfId="19972"/>
    <cellStyle name="Normal 189 4 4" xfId="19973"/>
    <cellStyle name="Normal 189 4 4 2" xfId="19974"/>
    <cellStyle name="Normal 189 4 5" xfId="19975"/>
    <cellStyle name="Normal 189 4 5 2" xfId="19976"/>
    <cellStyle name="Normal 189 4 6" xfId="19977"/>
    <cellStyle name="Normal 189 4 7" xfId="19978"/>
    <cellStyle name="Normal 189 5" xfId="19979"/>
    <cellStyle name="Normal 189 5 2" xfId="19980"/>
    <cellStyle name="Normal 189 5 3" xfId="19981"/>
    <cellStyle name="Normal 189 5 4" xfId="19982"/>
    <cellStyle name="Normal 189 6" xfId="19983"/>
    <cellStyle name="Normal 189 6 2" xfId="19984"/>
    <cellStyle name="Normal 189 6 3" xfId="19985"/>
    <cellStyle name="Normal 189 7" xfId="19986"/>
    <cellStyle name="Normal 189 7 2" xfId="19987"/>
    <cellStyle name="Normal 189 8" xfId="19988"/>
    <cellStyle name="Normal 189 8 2" xfId="19989"/>
    <cellStyle name="Normal 189 9" xfId="19990"/>
    <cellStyle name="Normal 19" xfId="19991"/>
    <cellStyle name="Normal 19 2" xfId="19992"/>
    <cellStyle name="Normal 19 3" xfId="19993"/>
    <cellStyle name="Normal 19 4" xfId="19994"/>
    <cellStyle name="Normal 19 5" xfId="19995"/>
    <cellStyle name="Normal 19 5 2" xfId="19996"/>
    <cellStyle name="Normal 190" xfId="19997"/>
    <cellStyle name="Normal 190 10" xfId="19998"/>
    <cellStyle name="Normal 190 2" xfId="19999"/>
    <cellStyle name="Normal 190 2 2" xfId="20000"/>
    <cellStyle name="Normal 190 2 2 2" xfId="20001"/>
    <cellStyle name="Normal 190 2 2 3" xfId="20002"/>
    <cellStyle name="Normal 190 2 3" xfId="20003"/>
    <cellStyle name="Normal 190 2 4" xfId="20004"/>
    <cellStyle name="Normal 190 2 5" xfId="20005"/>
    <cellStyle name="Normal 190 3" xfId="20006"/>
    <cellStyle name="Normal 190 3 2" xfId="20007"/>
    <cellStyle name="Normal 190 3 2 2" xfId="20008"/>
    <cellStyle name="Normal 190 3 2 3" xfId="20009"/>
    <cellStyle name="Normal 190 3 2 4" xfId="20010"/>
    <cellStyle name="Normal 190 3 3" xfId="20011"/>
    <cellStyle name="Normal 190 3 3 2" xfId="20012"/>
    <cellStyle name="Normal 190 3 3 3" xfId="20013"/>
    <cellStyle name="Normal 190 3 4" xfId="20014"/>
    <cellStyle name="Normal 190 3 4 2" xfId="20015"/>
    <cellStyle name="Normal 190 3 5" xfId="20016"/>
    <cellStyle name="Normal 190 3 5 2" xfId="20017"/>
    <cellStyle name="Normal 190 3 6" xfId="20018"/>
    <cellStyle name="Normal 190 3 7" xfId="20019"/>
    <cellStyle name="Normal 190 4" xfId="20020"/>
    <cellStyle name="Normal 190 4 2" xfId="20021"/>
    <cellStyle name="Normal 190 4 2 2" xfId="20022"/>
    <cellStyle name="Normal 190 4 2 3" xfId="20023"/>
    <cellStyle name="Normal 190 4 2 4" xfId="20024"/>
    <cellStyle name="Normal 190 4 3" xfId="20025"/>
    <cellStyle name="Normal 190 4 3 2" xfId="20026"/>
    <cellStyle name="Normal 190 4 3 3" xfId="20027"/>
    <cellStyle name="Normal 190 4 4" xfId="20028"/>
    <cellStyle name="Normal 190 4 4 2" xfId="20029"/>
    <cellStyle name="Normal 190 4 5" xfId="20030"/>
    <cellStyle name="Normal 190 4 5 2" xfId="20031"/>
    <cellStyle name="Normal 190 4 6" xfId="20032"/>
    <cellStyle name="Normal 190 4 7" xfId="20033"/>
    <cellStyle name="Normal 190 5" xfId="20034"/>
    <cellStyle name="Normal 190 5 2" xfId="20035"/>
    <cellStyle name="Normal 190 5 3" xfId="20036"/>
    <cellStyle name="Normal 190 5 4" xfId="20037"/>
    <cellStyle name="Normal 190 6" xfId="20038"/>
    <cellStyle name="Normal 190 6 2" xfId="20039"/>
    <cellStyle name="Normal 190 6 3" xfId="20040"/>
    <cellStyle name="Normal 190 7" xfId="20041"/>
    <cellStyle name="Normal 190 7 2" xfId="20042"/>
    <cellStyle name="Normal 190 8" xfId="20043"/>
    <cellStyle name="Normal 190 8 2" xfId="20044"/>
    <cellStyle name="Normal 190 9" xfId="20045"/>
    <cellStyle name="Normal 191" xfId="20046"/>
    <cellStyle name="Normal 191 10" xfId="20047"/>
    <cellStyle name="Normal 191 2" xfId="20048"/>
    <cellStyle name="Normal 191 2 2" xfId="20049"/>
    <cellStyle name="Normal 191 2 2 2" xfId="20050"/>
    <cellStyle name="Normal 191 2 2 3" xfId="20051"/>
    <cellStyle name="Normal 191 2 3" xfId="20052"/>
    <cellStyle name="Normal 191 2 4" xfId="20053"/>
    <cellStyle name="Normal 191 2 5" xfId="20054"/>
    <cellStyle name="Normal 191 3" xfId="20055"/>
    <cellStyle name="Normal 191 3 2" xfId="20056"/>
    <cellStyle name="Normal 191 3 2 2" xfId="20057"/>
    <cellStyle name="Normal 191 3 2 3" xfId="20058"/>
    <cellStyle name="Normal 191 3 2 4" xfId="20059"/>
    <cellStyle name="Normal 191 3 3" xfId="20060"/>
    <cellStyle name="Normal 191 3 3 2" xfId="20061"/>
    <cellStyle name="Normal 191 3 3 3" xfId="20062"/>
    <cellStyle name="Normal 191 3 4" xfId="20063"/>
    <cellStyle name="Normal 191 3 4 2" xfId="20064"/>
    <cellStyle name="Normal 191 3 5" xfId="20065"/>
    <cellStyle name="Normal 191 3 5 2" xfId="20066"/>
    <cellStyle name="Normal 191 3 6" xfId="20067"/>
    <cellStyle name="Normal 191 3 7" xfId="20068"/>
    <cellStyle name="Normal 191 4" xfId="20069"/>
    <cellStyle name="Normal 191 4 2" xfId="20070"/>
    <cellStyle name="Normal 191 4 2 2" xfId="20071"/>
    <cellStyle name="Normal 191 4 2 3" xfId="20072"/>
    <cellStyle name="Normal 191 4 2 4" xfId="20073"/>
    <cellStyle name="Normal 191 4 3" xfId="20074"/>
    <cellStyle name="Normal 191 4 3 2" xfId="20075"/>
    <cellStyle name="Normal 191 4 3 3" xfId="20076"/>
    <cellStyle name="Normal 191 4 4" xfId="20077"/>
    <cellStyle name="Normal 191 4 4 2" xfId="20078"/>
    <cellStyle name="Normal 191 4 5" xfId="20079"/>
    <cellStyle name="Normal 191 4 5 2" xfId="20080"/>
    <cellStyle name="Normal 191 4 6" xfId="20081"/>
    <cellStyle name="Normal 191 4 7" xfId="20082"/>
    <cellStyle name="Normal 191 5" xfId="20083"/>
    <cellStyle name="Normal 191 5 2" xfId="20084"/>
    <cellStyle name="Normal 191 5 3" xfId="20085"/>
    <cellStyle name="Normal 191 5 4" xfId="20086"/>
    <cellStyle name="Normal 191 6" xfId="20087"/>
    <cellStyle name="Normal 191 6 2" xfId="20088"/>
    <cellStyle name="Normal 191 6 3" xfId="20089"/>
    <cellStyle name="Normal 191 7" xfId="20090"/>
    <cellStyle name="Normal 191 7 2" xfId="20091"/>
    <cellStyle name="Normal 191 8" xfId="20092"/>
    <cellStyle name="Normal 191 8 2" xfId="20093"/>
    <cellStyle name="Normal 191 9" xfId="20094"/>
    <cellStyle name="Normal 192" xfId="20095"/>
    <cellStyle name="Normal 192 10" xfId="20096"/>
    <cellStyle name="Normal 192 2" xfId="20097"/>
    <cellStyle name="Normal 192 2 2" xfId="20098"/>
    <cellStyle name="Normal 192 2 2 2" xfId="20099"/>
    <cellStyle name="Normal 192 2 2 3" xfId="20100"/>
    <cellStyle name="Normal 192 2 3" xfId="20101"/>
    <cellStyle name="Normal 192 2 4" xfId="20102"/>
    <cellStyle name="Normal 192 2 5" xfId="20103"/>
    <cellStyle name="Normal 192 3" xfId="20104"/>
    <cellStyle name="Normal 192 3 2" xfId="20105"/>
    <cellStyle name="Normal 192 3 2 2" xfId="20106"/>
    <cellStyle name="Normal 192 3 2 3" xfId="20107"/>
    <cellStyle name="Normal 192 3 2 4" xfId="20108"/>
    <cellStyle name="Normal 192 3 3" xfId="20109"/>
    <cellStyle name="Normal 192 3 3 2" xfId="20110"/>
    <cellStyle name="Normal 192 3 3 3" xfId="20111"/>
    <cellStyle name="Normal 192 3 4" xfId="20112"/>
    <cellStyle name="Normal 192 3 4 2" xfId="20113"/>
    <cellStyle name="Normal 192 3 5" xfId="20114"/>
    <cellStyle name="Normal 192 3 5 2" xfId="20115"/>
    <cellStyle name="Normal 192 3 6" xfId="20116"/>
    <cellStyle name="Normal 192 3 7" xfId="20117"/>
    <cellStyle name="Normal 192 4" xfId="20118"/>
    <cellStyle name="Normal 192 4 2" xfId="20119"/>
    <cellStyle name="Normal 192 4 2 2" xfId="20120"/>
    <cellStyle name="Normal 192 4 2 3" xfId="20121"/>
    <cellStyle name="Normal 192 4 2 4" xfId="20122"/>
    <cellStyle name="Normal 192 4 3" xfId="20123"/>
    <cellStyle name="Normal 192 4 3 2" xfId="20124"/>
    <cellStyle name="Normal 192 4 3 3" xfId="20125"/>
    <cellStyle name="Normal 192 4 4" xfId="20126"/>
    <cellStyle name="Normal 192 4 4 2" xfId="20127"/>
    <cellStyle name="Normal 192 4 5" xfId="20128"/>
    <cellStyle name="Normal 192 4 5 2" xfId="20129"/>
    <cellStyle name="Normal 192 4 6" xfId="20130"/>
    <cellStyle name="Normal 192 4 7" xfId="20131"/>
    <cellStyle name="Normal 192 5" xfId="20132"/>
    <cellStyle name="Normal 192 5 2" xfId="20133"/>
    <cellStyle name="Normal 192 5 3" xfId="20134"/>
    <cellStyle name="Normal 192 5 4" xfId="20135"/>
    <cellStyle name="Normal 192 6" xfId="20136"/>
    <cellStyle name="Normal 192 6 2" xfId="20137"/>
    <cellStyle name="Normal 192 6 3" xfId="20138"/>
    <cellStyle name="Normal 192 7" xfId="20139"/>
    <cellStyle name="Normal 192 7 2" xfId="20140"/>
    <cellStyle name="Normal 192 8" xfId="20141"/>
    <cellStyle name="Normal 192 8 2" xfId="20142"/>
    <cellStyle name="Normal 192 9" xfId="20143"/>
    <cellStyle name="Normal 193" xfId="20144"/>
    <cellStyle name="Normal 193 10" xfId="20145"/>
    <cellStyle name="Normal 193 2" xfId="20146"/>
    <cellStyle name="Normal 193 2 2" xfId="20147"/>
    <cellStyle name="Normal 193 2 2 2" xfId="20148"/>
    <cellStyle name="Normal 193 2 2 3" xfId="20149"/>
    <cellStyle name="Normal 193 2 3" xfId="20150"/>
    <cellStyle name="Normal 193 2 4" xfId="20151"/>
    <cellStyle name="Normal 193 2 5" xfId="20152"/>
    <cellStyle name="Normal 193 3" xfId="20153"/>
    <cellStyle name="Normal 193 3 2" xfId="20154"/>
    <cellStyle name="Normal 193 3 2 2" xfId="20155"/>
    <cellStyle name="Normal 193 3 2 3" xfId="20156"/>
    <cellStyle name="Normal 193 3 2 4" xfId="20157"/>
    <cellStyle name="Normal 193 3 3" xfId="20158"/>
    <cellStyle name="Normal 193 3 3 2" xfId="20159"/>
    <cellStyle name="Normal 193 3 3 3" xfId="20160"/>
    <cellStyle name="Normal 193 3 4" xfId="20161"/>
    <cellStyle name="Normal 193 3 4 2" xfId="20162"/>
    <cellStyle name="Normal 193 3 5" xfId="20163"/>
    <cellStyle name="Normal 193 3 5 2" xfId="20164"/>
    <cellStyle name="Normal 193 3 6" xfId="20165"/>
    <cellStyle name="Normal 193 3 7" xfId="20166"/>
    <cellStyle name="Normal 193 4" xfId="20167"/>
    <cellStyle name="Normal 193 4 2" xfId="20168"/>
    <cellStyle name="Normal 193 4 2 2" xfId="20169"/>
    <cellStyle name="Normal 193 4 2 3" xfId="20170"/>
    <cellStyle name="Normal 193 4 2 4" xfId="20171"/>
    <cellStyle name="Normal 193 4 3" xfId="20172"/>
    <cellStyle name="Normal 193 4 3 2" xfId="20173"/>
    <cellStyle name="Normal 193 4 3 3" xfId="20174"/>
    <cellStyle name="Normal 193 4 4" xfId="20175"/>
    <cellStyle name="Normal 193 4 4 2" xfId="20176"/>
    <cellStyle name="Normal 193 4 5" xfId="20177"/>
    <cellStyle name="Normal 193 4 5 2" xfId="20178"/>
    <cellStyle name="Normal 193 4 6" xfId="20179"/>
    <cellStyle name="Normal 193 4 7" xfId="20180"/>
    <cellStyle name="Normal 193 5" xfId="20181"/>
    <cellStyle name="Normal 193 5 2" xfId="20182"/>
    <cellStyle name="Normal 193 5 3" xfId="20183"/>
    <cellStyle name="Normal 193 5 4" xfId="20184"/>
    <cellStyle name="Normal 193 6" xfId="20185"/>
    <cellStyle name="Normal 193 6 2" xfId="20186"/>
    <cellStyle name="Normal 193 6 3" xfId="20187"/>
    <cellStyle name="Normal 193 7" xfId="20188"/>
    <cellStyle name="Normal 193 7 2" xfId="20189"/>
    <cellStyle name="Normal 193 8" xfId="20190"/>
    <cellStyle name="Normal 193 8 2" xfId="20191"/>
    <cellStyle name="Normal 193 9" xfId="20192"/>
    <cellStyle name="Normal 194" xfId="20193"/>
    <cellStyle name="Normal 194 10" xfId="20194"/>
    <cellStyle name="Normal 194 2" xfId="20195"/>
    <cellStyle name="Normal 194 2 2" xfId="20196"/>
    <cellStyle name="Normal 194 2 2 2" xfId="20197"/>
    <cellStyle name="Normal 194 2 2 3" xfId="20198"/>
    <cellStyle name="Normal 194 2 3" xfId="20199"/>
    <cellStyle name="Normal 194 2 4" xfId="20200"/>
    <cellStyle name="Normal 194 2 5" xfId="20201"/>
    <cellStyle name="Normal 194 3" xfId="20202"/>
    <cellStyle name="Normal 194 3 2" xfId="20203"/>
    <cellStyle name="Normal 194 3 2 2" xfId="20204"/>
    <cellStyle name="Normal 194 3 2 3" xfId="20205"/>
    <cellStyle name="Normal 194 3 2 4" xfId="20206"/>
    <cellStyle name="Normal 194 3 3" xfId="20207"/>
    <cellStyle name="Normal 194 3 3 2" xfId="20208"/>
    <cellStyle name="Normal 194 3 3 3" xfId="20209"/>
    <cellStyle name="Normal 194 3 4" xfId="20210"/>
    <cellStyle name="Normal 194 3 4 2" xfId="20211"/>
    <cellStyle name="Normal 194 3 5" xfId="20212"/>
    <cellStyle name="Normal 194 3 5 2" xfId="20213"/>
    <cellStyle name="Normal 194 3 6" xfId="20214"/>
    <cellStyle name="Normal 194 3 7" xfId="20215"/>
    <cellStyle name="Normal 194 4" xfId="20216"/>
    <cellStyle name="Normal 194 4 2" xfId="20217"/>
    <cellStyle name="Normal 194 4 2 2" xfId="20218"/>
    <cellStyle name="Normal 194 4 2 3" xfId="20219"/>
    <cellStyle name="Normal 194 4 2 4" xfId="20220"/>
    <cellStyle name="Normal 194 4 3" xfId="20221"/>
    <cellStyle name="Normal 194 4 3 2" xfId="20222"/>
    <cellStyle name="Normal 194 4 3 3" xfId="20223"/>
    <cellStyle name="Normal 194 4 4" xfId="20224"/>
    <cellStyle name="Normal 194 4 4 2" xfId="20225"/>
    <cellStyle name="Normal 194 4 5" xfId="20226"/>
    <cellStyle name="Normal 194 4 5 2" xfId="20227"/>
    <cellStyle name="Normal 194 4 6" xfId="20228"/>
    <cellStyle name="Normal 194 4 7" xfId="20229"/>
    <cellStyle name="Normal 194 5" xfId="20230"/>
    <cellStyle name="Normal 194 5 2" xfId="20231"/>
    <cellStyle name="Normal 194 5 3" xfId="20232"/>
    <cellStyle name="Normal 194 5 4" xfId="20233"/>
    <cellStyle name="Normal 194 6" xfId="20234"/>
    <cellStyle name="Normal 194 6 2" xfId="20235"/>
    <cellStyle name="Normal 194 6 3" xfId="20236"/>
    <cellStyle name="Normal 194 7" xfId="20237"/>
    <cellStyle name="Normal 194 7 2" xfId="20238"/>
    <cellStyle name="Normal 194 8" xfId="20239"/>
    <cellStyle name="Normal 194 8 2" xfId="20240"/>
    <cellStyle name="Normal 194 9" xfId="20241"/>
    <cellStyle name="Normal 195" xfId="20242"/>
    <cellStyle name="Normal 195 10" xfId="20243"/>
    <cellStyle name="Normal 195 2" xfId="20244"/>
    <cellStyle name="Normal 195 2 2" xfId="20245"/>
    <cellStyle name="Normal 195 2 2 2" xfId="20246"/>
    <cellStyle name="Normal 195 2 2 3" xfId="20247"/>
    <cellStyle name="Normal 195 2 3" xfId="20248"/>
    <cellStyle name="Normal 195 2 4" xfId="20249"/>
    <cellStyle name="Normal 195 2 5" xfId="20250"/>
    <cellStyle name="Normal 195 3" xfId="20251"/>
    <cellStyle name="Normal 195 3 2" xfId="20252"/>
    <cellStyle name="Normal 195 3 2 2" xfId="20253"/>
    <cellStyle name="Normal 195 3 2 3" xfId="20254"/>
    <cellStyle name="Normal 195 3 2 4" xfId="20255"/>
    <cellStyle name="Normal 195 3 3" xfId="20256"/>
    <cellStyle name="Normal 195 3 3 2" xfId="20257"/>
    <cellStyle name="Normal 195 3 3 3" xfId="20258"/>
    <cellStyle name="Normal 195 3 4" xfId="20259"/>
    <cellStyle name="Normal 195 3 4 2" xfId="20260"/>
    <cellStyle name="Normal 195 3 5" xfId="20261"/>
    <cellStyle name="Normal 195 3 5 2" xfId="20262"/>
    <cellStyle name="Normal 195 3 6" xfId="20263"/>
    <cellStyle name="Normal 195 3 7" xfId="20264"/>
    <cellStyle name="Normal 195 4" xfId="20265"/>
    <cellStyle name="Normal 195 4 2" xfId="20266"/>
    <cellStyle name="Normal 195 4 2 2" xfId="20267"/>
    <cellStyle name="Normal 195 4 2 3" xfId="20268"/>
    <cellStyle name="Normal 195 4 2 4" xfId="20269"/>
    <cellStyle name="Normal 195 4 3" xfId="20270"/>
    <cellStyle name="Normal 195 4 3 2" xfId="20271"/>
    <cellStyle name="Normal 195 4 3 3" xfId="20272"/>
    <cellStyle name="Normal 195 4 4" xfId="20273"/>
    <cellStyle name="Normal 195 4 4 2" xfId="20274"/>
    <cellStyle name="Normal 195 4 5" xfId="20275"/>
    <cellStyle name="Normal 195 4 5 2" xfId="20276"/>
    <cellStyle name="Normal 195 4 6" xfId="20277"/>
    <cellStyle name="Normal 195 4 7" xfId="20278"/>
    <cellStyle name="Normal 195 5" xfId="20279"/>
    <cellStyle name="Normal 195 5 2" xfId="20280"/>
    <cellStyle name="Normal 195 5 3" xfId="20281"/>
    <cellStyle name="Normal 195 5 4" xfId="20282"/>
    <cellStyle name="Normal 195 6" xfId="20283"/>
    <cellStyle name="Normal 195 6 2" xfId="20284"/>
    <cellStyle name="Normal 195 6 3" xfId="20285"/>
    <cellStyle name="Normal 195 7" xfId="20286"/>
    <cellStyle name="Normal 195 7 2" xfId="20287"/>
    <cellStyle name="Normal 195 8" xfId="20288"/>
    <cellStyle name="Normal 195 8 2" xfId="20289"/>
    <cellStyle name="Normal 195 9" xfId="20290"/>
    <cellStyle name="Normal 196" xfId="20291"/>
    <cellStyle name="Normal 196 10" xfId="20292"/>
    <cellStyle name="Normal 196 2" xfId="20293"/>
    <cellStyle name="Normal 196 2 2" xfId="20294"/>
    <cellStyle name="Normal 196 2 2 2" xfId="20295"/>
    <cellStyle name="Normal 196 2 2 3" xfId="20296"/>
    <cellStyle name="Normal 196 2 3" xfId="20297"/>
    <cellStyle name="Normal 196 2 4" xfId="20298"/>
    <cellStyle name="Normal 196 2 5" xfId="20299"/>
    <cellStyle name="Normal 196 3" xfId="20300"/>
    <cellStyle name="Normal 196 3 2" xfId="20301"/>
    <cellStyle name="Normal 196 3 2 2" xfId="20302"/>
    <cellStyle name="Normal 196 3 2 3" xfId="20303"/>
    <cellStyle name="Normal 196 3 2 4" xfId="20304"/>
    <cellStyle name="Normal 196 3 3" xfId="20305"/>
    <cellStyle name="Normal 196 3 3 2" xfId="20306"/>
    <cellStyle name="Normal 196 3 3 3" xfId="20307"/>
    <cellStyle name="Normal 196 3 4" xfId="20308"/>
    <cellStyle name="Normal 196 3 4 2" xfId="20309"/>
    <cellStyle name="Normal 196 3 5" xfId="20310"/>
    <cellStyle name="Normal 196 3 5 2" xfId="20311"/>
    <cellStyle name="Normal 196 3 6" xfId="20312"/>
    <cellStyle name="Normal 196 3 7" xfId="20313"/>
    <cellStyle name="Normal 196 4" xfId="20314"/>
    <cellStyle name="Normal 196 4 2" xfId="20315"/>
    <cellStyle name="Normal 196 4 2 2" xfId="20316"/>
    <cellStyle name="Normal 196 4 2 3" xfId="20317"/>
    <cellStyle name="Normal 196 4 2 4" xfId="20318"/>
    <cellStyle name="Normal 196 4 3" xfId="20319"/>
    <cellStyle name="Normal 196 4 3 2" xfId="20320"/>
    <cellStyle name="Normal 196 4 3 3" xfId="20321"/>
    <cellStyle name="Normal 196 4 4" xfId="20322"/>
    <cellStyle name="Normal 196 4 4 2" xfId="20323"/>
    <cellStyle name="Normal 196 4 5" xfId="20324"/>
    <cellStyle name="Normal 196 4 5 2" xfId="20325"/>
    <cellStyle name="Normal 196 4 6" xfId="20326"/>
    <cellStyle name="Normal 196 4 7" xfId="20327"/>
    <cellStyle name="Normal 196 5" xfId="20328"/>
    <cellStyle name="Normal 196 5 2" xfId="20329"/>
    <cellStyle name="Normal 196 5 3" xfId="20330"/>
    <cellStyle name="Normal 196 5 4" xfId="20331"/>
    <cellStyle name="Normal 196 6" xfId="20332"/>
    <cellStyle name="Normal 196 6 2" xfId="20333"/>
    <cellStyle name="Normal 196 6 3" xfId="20334"/>
    <cellStyle name="Normal 196 7" xfId="20335"/>
    <cellStyle name="Normal 196 7 2" xfId="20336"/>
    <cellStyle name="Normal 196 8" xfId="20337"/>
    <cellStyle name="Normal 196 8 2" xfId="20338"/>
    <cellStyle name="Normal 196 9" xfId="20339"/>
    <cellStyle name="Normal 197" xfId="20340"/>
    <cellStyle name="Normal 197 10" xfId="20341"/>
    <cellStyle name="Normal 197 2" xfId="20342"/>
    <cellStyle name="Normal 197 2 2" xfId="20343"/>
    <cellStyle name="Normal 197 2 2 2" xfId="20344"/>
    <cellStyle name="Normal 197 2 2 3" xfId="20345"/>
    <cellStyle name="Normal 197 2 3" xfId="20346"/>
    <cellStyle name="Normal 197 2 4" xfId="20347"/>
    <cellStyle name="Normal 197 2 5" xfId="20348"/>
    <cellStyle name="Normal 197 3" xfId="20349"/>
    <cellStyle name="Normal 197 3 2" xfId="20350"/>
    <cellStyle name="Normal 197 3 2 2" xfId="20351"/>
    <cellStyle name="Normal 197 3 2 3" xfId="20352"/>
    <cellStyle name="Normal 197 3 2 4" xfId="20353"/>
    <cellStyle name="Normal 197 3 3" xfId="20354"/>
    <cellStyle name="Normal 197 3 3 2" xfId="20355"/>
    <cellStyle name="Normal 197 3 3 3" xfId="20356"/>
    <cellStyle name="Normal 197 3 4" xfId="20357"/>
    <cellStyle name="Normal 197 3 4 2" xfId="20358"/>
    <cellStyle name="Normal 197 3 5" xfId="20359"/>
    <cellStyle name="Normal 197 3 5 2" xfId="20360"/>
    <cellStyle name="Normal 197 3 6" xfId="20361"/>
    <cellStyle name="Normal 197 3 7" xfId="20362"/>
    <cellStyle name="Normal 197 4" xfId="20363"/>
    <cellStyle name="Normal 197 4 2" xfId="20364"/>
    <cellStyle name="Normal 197 4 2 2" xfId="20365"/>
    <cellStyle name="Normal 197 4 2 3" xfId="20366"/>
    <cellStyle name="Normal 197 4 2 4" xfId="20367"/>
    <cellStyle name="Normal 197 4 3" xfId="20368"/>
    <cellStyle name="Normal 197 4 3 2" xfId="20369"/>
    <cellStyle name="Normal 197 4 3 3" xfId="20370"/>
    <cellStyle name="Normal 197 4 4" xfId="20371"/>
    <cellStyle name="Normal 197 4 4 2" xfId="20372"/>
    <cellStyle name="Normal 197 4 5" xfId="20373"/>
    <cellStyle name="Normal 197 4 5 2" xfId="20374"/>
    <cellStyle name="Normal 197 4 6" xfId="20375"/>
    <cellStyle name="Normal 197 4 7" xfId="20376"/>
    <cellStyle name="Normal 197 5" xfId="20377"/>
    <cellStyle name="Normal 197 5 2" xfId="20378"/>
    <cellStyle name="Normal 197 5 3" xfId="20379"/>
    <cellStyle name="Normal 197 5 4" xfId="20380"/>
    <cellStyle name="Normal 197 6" xfId="20381"/>
    <cellStyle name="Normal 197 6 2" xfId="20382"/>
    <cellStyle name="Normal 197 6 3" xfId="20383"/>
    <cellStyle name="Normal 197 7" xfId="20384"/>
    <cellStyle name="Normal 197 7 2" xfId="20385"/>
    <cellStyle name="Normal 197 8" xfId="20386"/>
    <cellStyle name="Normal 197 8 2" xfId="20387"/>
    <cellStyle name="Normal 197 9" xfId="20388"/>
    <cellStyle name="Normal 198" xfId="20389"/>
    <cellStyle name="Normal 198 10" xfId="20390"/>
    <cellStyle name="Normal 198 2" xfId="20391"/>
    <cellStyle name="Normal 198 2 2" xfId="20392"/>
    <cellStyle name="Normal 198 2 2 2" xfId="20393"/>
    <cellStyle name="Normal 198 2 2 3" xfId="20394"/>
    <cellStyle name="Normal 198 2 3" xfId="20395"/>
    <cellStyle name="Normal 198 2 4" xfId="20396"/>
    <cellStyle name="Normal 198 2 5" xfId="20397"/>
    <cellStyle name="Normal 198 3" xfId="20398"/>
    <cellStyle name="Normal 198 3 2" xfId="20399"/>
    <cellStyle name="Normal 198 3 2 2" xfId="20400"/>
    <cellStyle name="Normal 198 3 2 3" xfId="20401"/>
    <cellStyle name="Normal 198 3 2 4" xfId="20402"/>
    <cellStyle name="Normal 198 3 3" xfId="20403"/>
    <cellStyle name="Normal 198 3 3 2" xfId="20404"/>
    <cellStyle name="Normal 198 3 3 3" xfId="20405"/>
    <cellStyle name="Normal 198 3 4" xfId="20406"/>
    <cellStyle name="Normal 198 3 4 2" xfId="20407"/>
    <cellStyle name="Normal 198 3 5" xfId="20408"/>
    <cellStyle name="Normal 198 3 5 2" xfId="20409"/>
    <cellStyle name="Normal 198 3 6" xfId="20410"/>
    <cellStyle name="Normal 198 3 7" xfId="20411"/>
    <cellStyle name="Normal 198 4" xfId="20412"/>
    <cellStyle name="Normal 198 4 2" xfId="20413"/>
    <cellStyle name="Normal 198 4 2 2" xfId="20414"/>
    <cellStyle name="Normal 198 4 2 3" xfId="20415"/>
    <cellStyle name="Normal 198 4 2 4" xfId="20416"/>
    <cellStyle name="Normal 198 4 3" xfId="20417"/>
    <cellStyle name="Normal 198 4 3 2" xfId="20418"/>
    <cellStyle name="Normal 198 4 3 3" xfId="20419"/>
    <cellStyle name="Normal 198 4 4" xfId="20420"/>
    <cellStyle name="Normal 198 4 4 2" xfId="20421"/>
    <cellStyle name="Normal 198 4 5" xfId="20422"/>
    <cellStyle name="Normal 198 4 5 2" xfId="20423"/>
    <cellStyle name="Normal 198 4 6" xfId="20424"/>
    <cellStyle name="Normal 198 4 7" xfId="20425"/>
    <cellStyle name="Normal 198 5" xfId="20426"/>
    <cellStyle name="Normal 198 5 2" xfId="20427"/>
    <cellStyle name="Normal 198 5 3" xfId="20428"/>
    <cellStyle name="Normal 198 5 4" xfId="20429"/>
    <cellStyle name="Normal 198 6" xfId="20430"/>
    <cellStyle name="Normal 198 6 2" xfId="20431"/>
    <cellStyle name="Normal 198 6 3" xfId="20432"/>
    <cellStyle name="Normal 198 7" xfId="20433"/>
    <cellStyle name="Normal 198 7 2" xfId="20434"/>
    <cellStyle name="Normal 198 8" xfId="20435"/>
    <cellStyle name="Normal 198 8 2" xfId="20436"/>
    <cellStyle name="Normal 198 9" xfId="20437"/>
    <cellStyle name="Normal 199" xfId="20438"/>
    <cellStyle name="Normal 199 10" xfId="20439"/>
    <cellStyle name="Normal 199 2" xfId="20440"/>
    <cellStyle name="Normal 199 2 2" xfId="20441"/>
    <cellStyle name="Normal 199 2 2 2" xfId="20442"/>
    <cellStyle name="Normal 199 2 2 3" xfId="20443"/>
    <cellStyle name="Normal 199 2 3" xfId="20444"/>
    <cellStyle name="Normal 199 2 4" xfId="20445"/>
    <cellStyle name="Normal 199 2 5" xfId="20446"/>
    <cellStyle name="Normal 199 3" xfId="20447"/>
    <cellStyle name="Normal 199 3 2" xfId="20448"/>
    <cellStyle name="Normal 199 3 2 2" xfId="20449"/>
    <cellStyle name="Normal 199 3 2 3" xfId="20450"/>
    <cellStyle name="Normal 199 3 2 4" xfId="20451"/>
    <cellStyle name="Normal 199 3 3" xfId="20452"/>
    <cellStyle name="Normal 199 3 3 2" xfId="20453"/>
    <cellStyle name="Normal 199 3 3 3" xfId="20454"/>
    <cellStyle name="Normal 199 3 4" xfId="20455"/>
    <cellStyle name="Normal 199 3 4 2" xfId="20456"/>
    <cellStyle name="Normal 199 3 5" xfId="20457"/>
    <cellStyle name="Normal 199 3 5 2" xfId="20458"/>
    <cellStyle name="Normal 199 3 6" xfId="20459"/>
    <cellStyle name="Normal 199 3 7" xfId="20460"/>
    <cellStyle name="Normal 199 4" xfId="20461"/>
    <cellStyle name="Normal 199 4 2" xfId="20462"/>
    <cellStyle name="Normal 199 4 2 2" xfId="20463"/>
    <cellStyle name="Normal 199 4 2 3" xfId="20464"/>
    <cellStyle name="Normal 199 4 2 4" xfId="20465"/>
    <cellStyle name="Normal 199 4 3" xfId="20466"/>
    <cellStyle name="Normal 199 4 3 2" xfId="20467"/>
    <cellStyle name="Normal 199 4 3 3" xfId="20468"/>
    <cellStyle name="Normal 199 4 4" xfId="20469"/>
    <cellStyle name="Normal 199 4 4 2" xfId="20470"/>
    <cellStyle name="Normal 199 4 5" xfId="20471"/>
    <cellStyle name="Normal 199 4 5 2" xfId="20472"/>
    <cellStyle name="Normal 199 4 6" xfId="20473"/>
    <cellStyle name="Normal 199 4 7" xfId="20474"/>
    <cellStyle name="Normal 199 5" xfId="20475"/>
    <cellStyle name="Normal 199 5 2" xfId="20476"/>
    <cellStyle name="Normal 199 5 3" xfId="20477"/>
    <cellStyle name="Normal 199 5 4" xfId="20478"/>
    <cellStyle name="Normal 199 6" xfId="20479"/>
    <cellStyle name="Normal 199 6 2" xfId="20480"/>
    <cellStyle name="Normal 199 6 3" xfId="20481"/>
    <cellStyle name="Normal 199 7" xfId="20482"/>
    <cellStyle name="Normal 199 7 2" xfId="20483"/>
    <cellStyle name="Normal 199 8" xfId="20484"/>
    <cellStyle name="Normal 199 8 2" xfId="20485"/>
    <cellStyle name="Normal 199 9" xfId="20486"/>
    <cellStyle name="Normal 2" xfId="176"/>
    <cellStyle name="Normal 2 10" xfId="494"/>
    <cellStyle name="Normal 2 10 10" xfId="627"/>
    <cellStyle name="Normal 2 10 11" xfId="472"/>
    <cellStyle name="Normal 2 10 12" xfId="451"/>
    <cellStyle name="Normal 2 10 13" xfId="401"/>
    <cellStyle name="Normal 2 10 14" xfId="648"/>
    <cellStyle name="Normal 2 10 15" xfId="387"/>
    <cellStyle name="Normal 2 10 16" xfId="422"/>
    <cellStyle name="Normal 2 10 2" xfId="555"/>
    <cellStyle name="Normal 2 10 3" xfId="570"/>
    <cellStyle name="Normal 2 10 4" xfId="576"/>
    <cellStyle name="Normal 2 10 5" xfId="582"/>
    <cellStyle name="Normal 2 10 6" xfId="589"/>
    <cellStyle name="Normal 2 10 7" xfId="595"/>
    <cellStyle name="Normal 2 10 8" xfId="605"/>
    <cellStyle name="Normal 2 10 9" xfId="613"/>
    <cellStyle name="Normal 2 11" xfId="499"/>
    <cellStyle name="Normal 2 11 10" xfId="591"/>
    <cellStyle name="Normal 2 11 11" xfId="510"/>
    <cellStyle name="Normal 2 11 12" xfId="390"/>
    <cellStyle name="Normal 2 11 13" xfId="394"/>
    <cellStyle name="Normal 2 11 14" xfId="659"/>
    <cellStyle name="Normal 2 11 15" xfId="671"/>
    <cellStyle name="Normal 2 11 2" xfId="552"/>
    <cellStyle name="Normal 2 11 3" xfId="442"/>
    <cellStyle name="Normal 2 11 4" xfId="498"/>
    <cellStyle name="Normal 2 11 5" xfId="471"/>
    <cellStyle name="Normal 2 11 6" xfId="448"/>
    <cellStyle name="Normal 2 11 7" xfId="481"/>
    <cellStyle name="Normal 2 11 8" xfId="571"/>
    <cellStyle name="Normal 2 11 9" xfId="433"/>
    <cellStyle name="Normal 2 12" xfId="413"/>
    <cellStyle name="Normal 2 12 10" xfId="597"/>
    <cellStyle name="Normal 2 12 11" xfId="618"/>
    <cellStyle name="Normal 2 12 12" xfId="665"/>
    <cellStyle name="Normal 2 12 13" xfId="675"/>
    <cellStyle name="Normal 2 12 14" xfId="683"/>
    <cellStyle name="Normal 2 12 15" xfId="688"/>
    <cellStyle name="Normal 2 12 2" xfId="501"/>
    <cellStyle name="Normal 2 12 3" xfId="456"/>
    <cellStyle name="Normal 2 12 4" xfId="366"/>
    <cellStyle name="Normal 2 12 5" xfId="464"/>
    <cellStyle name="Normal 2 12 6" xfId="495"/>
    <cellStyle name="Normal 2 12 7" xfId="529"/>
    <cellStyle name="Normal 2 12 8" xfId="512"/>
    <cellStyle name="Normal 2 12 9" xfId="530"/>
    <cellStyle name="Normal 2 13" xfId="488"/>
    <cellStyle name="Normal 2 13 2" xfId="563"/>
    <cellStyle name="Normal 2 13 2 2" xfId="713"/>
    <cellStyle name="Normal 2 13 2 2 2" xfId="20487"/>
    <cellStyle name="Normal 2 13 2 3" xfId="20488"/>
    <cellStyle name="Normal 2 13 2 3 2" xfId="20489"/>
    <cellStyle name="Normal 2 13 2 4" xfId="20490"/>
    <cellStyle name="Normal 2 13 2 4 2" xfId="20491"/>
    <cellStyle name="Normal 2 13 3" xfId="600"/>
    <cellStyle name="Normal 2 13 3 2" xfId="20492"/>
    <cellStyle name="Normal 2 13 4" xfId="621"/>
    <cellStyle name="Normal 2 13 4 2" xfId="20493"/>
    <cellStyle name="Normal 2 13 5" xfId="489"/>
    <cellStyle name="Normal 2 13 5 2" xfId="20494"/>
    <cellStyle name="Normal 2 13 6" xfId="560"/>
    <cellStyle name="Normal 2 13 6 2" xfId="20495"/>
    <cellStyle name="Normal 2 13 7" xfId="406"/>
    <cellStyle name="Normal 2 13 8" xfId="660"/>
    <cellStyle name="Normal 2 13 9" xfId="20496"/>
    <cellStyle name="Normal 2 13 9 2" xfId="20497"/>
    <cellStyle name="Normal 2 14" xfId="431"/>
    <cellStyle name="Normal 2 14 2" xfId="632"/>
    <cellStyle name="Normal 2 14 2 2" xfId="20498"/>
    <cellStyle name="Normal 2 14 2 2 2" xfId="20499"/>
    <cellStyle name="Normal 2 14 2 3" xfId="20500"/>
    <cellStyle name="Normal 2 14 2 3 2" xfId="20501"/>
    <cellStyle name="Normal 2 14 2 4" xfId="20502"/>
    <cellStyle name="Normal 2 14 2 4 2" xfId="20503"/>
    <cellStyle name="Normal 2 14 3" xfId="521"/>
    <cellStyle name="Normal 2 14 3 2" xfId="20504"/>
    <cellStyle name="Normal 2 14 4" xfId="449"/>
    <cellStyle name="Normal 2 14 4 2" xfId="20505"/>
    <cellStyle name="Normal 2 14 5" xfId="399"/>
    <cellStyle name="Normal 2 14 5 2" xfId="20506"/>
    <cellStyle name="Normal 2 14 6" xfId="572"/>
    <cellStyle name="Normal 2 14 6 2" xfId="20507"/>
    <cellStyle name="Normal 2 14 7" xfId="561"/>
    <cellStyle name="Normal 2 14 8" xfId="393"/>
    <cellStyle name="Normal 2 14 9" xfId="20508"/>
    <cellStyle name="Normal 2 14 9 2" xfId="20509"/>
    <cellStyle name="Normal 2 15" xfId="531"/>
    <cellStyle name="Normal 2 15 2" xfId="650"/>
    <cellStyle name="Normal 2 15 2 2" xfId="20510"/>
    <cellStyle name="Normal 2 15 2 2 2" xfId="20511"/>
    <cellStyle name="Normal 2 15 2 3" xfId="20512"/>
    <cellStyle name="Normal 2 15 2 3 2" xfId="20513"/>
    <cellStyle name="Normal 2 15 2 4" xfId="20514"/>
    <cellStyle name="Normal 2 15 2 4 2" xfId="20515"/>
    <cellStyle name="Normal 2 15 3" xfId="446"/>
    <cellStyle name="Normal 2 15 3 2" xfId="20516"/>
    <cellStyle name="Normal 2 15 4" xfId="601"/>
    <cellStyle name="Normal 2 15 4 2" xfId="20517"/>
    <cellStyle name="Normal 2 15 5" xfId="609"/>
    <cellStyle name="Normal 2 15 5 2" xfId="20518"/>
    <cellStyle name="Normal 2 15 6" xfId="638"/>
    <cellStyle name="Normal 2 15 6 2" xfId="20519"/>
    <cellStyle name="Normal 2 15 7" xfId="374"/>
    <cellStyle name="Normal 2 15 8" xfId="463"/>
    <cellStyle name="Normal 2 15 9" xfId="20520"/>
    <cellStyle name="Normal 2 15 9 2" xfId="20521"/>
    <cellStyle name="Normal 2 16" xfId="459"/>
    <cellStyle name="Normal 2 16 2" xfId="640"/>
    <cellStyle name="Normal 2 16 3" xfId="361"/>
    <cellStyle name="Normal 2 16 4" xfId="423"/>
    <cellStyle name="Normal 2 16 5" xfId="636"/>
    <cellStyle name="Normal 2 16 6" xfId="585"/>
    <cellStyle name="Normal 2 16 7" xfId="358"/>
    <cellStyle name="Normal 2 16 8" xfId="364"/>
    <cellStyle name="Normal 2 17" xfId="544"/>
    <cellStyle name="Normal 2 17 2" xfId="655"/>
    <cellStyle name="Normal 2 17 3" xfId="667"/>
    <cellStyle name="Normal 2 17 4" xfId="557"/>
    <cellStyle name="Normal 2 17 5" xfId="340"/>
    <cellStyle name="Normal 2 17 6" xfId="398"/>
    <cellStyle name="Normal 2 17 7" xfId="619"/>
    <cellStyle name="Normal 2 17 8" xfId="592"/>
    <cellStyle name="Normal 2 18" xfId="454"/>
    <cellStyle name="Normal 2 18 2" xfId="637"/>
    <cellStyle name="Normal 2 18 3" xfId="486"/>
    <cellStyle name="Normal 2 18 4" xfId="475"/>
    <cellStyle name="Normal 2 18 5" xfId="383"/>
    <cellStyle name="Normal 2 18 6" xfId="663"/>
    <cellStyle name="Normal 2 18 7" xfId="674"/>
    <cellStyle name="Normal 2 18 8" xfId="682"/>
    <cellStyle name="Normal 2 19" xfId="376"/>
    <cellStyle name="Normal 2 2" xfId="300"/>
    <cellStyle name="Normal 2 2 10" xfId="20522"/>
    <cellStyle name="Normal 2 2 10 2" xfId="20523"/>
    <cellStyle name="Normal 2 2 10 2 2" xfId="20524"/>
    <cellStyle name="Normal 2 2 11" xfId="20525"/>
    <cellStyle name="Normal 2 2 11 2" xfId="20526"/>
    <cellStyle name="Normal 2 2 11 2 2" xfId="20527"/>
    <cellStyle name="Normal 2 2 12" xfId="20528"/>
    <cellStyle name="Normal 2 2 13" xfId="20529"/>
    <cellStyle name="Normal 2 2 14" xfId="20530"/>
    <cellStyle name="Normal 2 2 15" xfId="20531"/>
    <cellStyle name="Normal 2 2 16" xfId="20532"/>
    <cellStyle name="Normal 2 2 17" xfId="20533"/>
    <cellStyle name="Normal 2 2 18" xfId="20534"/>
    <cellStyle name="Normal 2 2 19" xfId="20535"/>
    <cellStyle name="Normal 2 2 2" xfId="20536"/>
    <cellStyle name="Normal 2 2 2 10" xfId="20537"/>
    <cellStyle name="Normal 2 2 2 11" xfId="20538"/>
    <cellStyle name="Normal 2 2 2 2" xfId="20539"/>
    <cellStyle name="Normal 2 2 2 2 10" xfId="20540"/>
    <cellStyle name="Normal 2 2 2 2 10 2" xfId="20541"/>
    <cellStyle name="Normal 2 2 2 2 11" xfId="20542"/>
    <cellStyle name="Normal 2 2 2 2 2" xfId="20543"/>
    <cellStyle name="Normal 2 2 2 2 2 2" xfId="20544"/>
    <cellStyle name="Normal 2 2 2 2 2 2 2" xfId="20545"/>
    <cellStyle name="Normal 2 2 2 2 3" xfId="20546"/>
    <cellStyle name="Normal 2 2 2 2 3 2" xfId="20547"/>
    <cellStyle name="Normal 2 2 2 2 3 2 2" xfId="20548"/>
    <cellStyle name="Normal 2 2 2 2 4" xfId="20549"/>
    <cellStyle name="Normal 2 2 2 2 4 2" xfId="20550"/>
    <cellStyle name="Normal 2 2 2 2 4 2 2" xfId="20551"/>
    <cellStyle name="Normal 2 2 2 2 5" xfId="20552"/>
    <cellStyle name="Normal 2 2 2 2 5 2" xfId="20553"/>
    <cellStyle name="Normal 2 2 2 2 6" xfId="20554"/>
    <cellStyle name="Normal 2 2 2 2 6 2" xfId="20555"/>
    <cellStyle name="Normal 2 2 2 2 7" xfId="20556"/>
    <cellStyle name="Normal 2 2 2 2 7 2" xfId="20557"/>
    <cellStyle name="Normal 2 2 2 2 8" xfId="20558"/>
    <cellStyle name="Normal 2 2 2 2 8 2" xfId="20559"/>
    <cellStyle name="Normal 2 2 2 2 9" xfId="20560"/>
    <cellStyle name="Normal 2 2 2 2 9 2" xfId="20561"/>
    <cellStyle name="Normal 2 2 2 3" xfId="20562"/>
    <cellStyle name="Normal 2 2 2 3 2" xfId="20563"/>
    <cellStyle name="Normal 2 2 2 4" xfId="20564"/>
    <cellStyle name="Normal 2 2 2 4 2" xfId="20565"/>
    <cellStyle name="Normal 2 2 2 5" xfId="20566"/>
    <cellStyle name="Normal 2 2 2 6" xfId="20567"/>
    <cellStyle name="Normal 2 2 2 7" xfId="20568"/>
    <cellStyle name="Normal 2 2 2 7 2" xfId="20569"/>
    <cellStyle name="Normal 2 2 2 7 3" xfId="20570"/>
    <cellStyle name="Normal 2 2 2 8" xfId="20571"/>
    <cellStyle name="Normal 2 2 2 8 2" xfId="20572"/>
    <cellStyle name="Normal 2 2 2 8 3" xfId="20573"/>
    <cellStyle name="Normal 2 2 2 9" xfId="20574"/>
    <cellStyle name="Normal 2 2 20" xfId="20575"/>
    <cellStyle name="Normal 2 2 21" xfId="20576"/>
    <cellStyle name="Normal 2 2 3" xfId="20577"/>
    <cellStyle name="Normal 2 2 3 2" xfId="20578"/>
    <cellStyle name="Normal 2 2 3 2 2" xfId="20579"/>
    <cellStyle name="Normal 2 2 3 3" xfId="20580"/>
    <cellStyle name="Normal 2 2 4" xfId="20581"/>
    <cellStyle name="Normal 2 2 4 2" xfId="20582"/>
    <cellStyle name="Normal 2 2 4 2 2" xfId="20583"/>
    <cellStyle name="Normal 2 2 4 3" xfId="20584"/>
    <cellStyle name="Normal 2 2 5" xfId="20585"/>
    <cellStyle name="Normal 2 2 5 2" xfId="20586"/>
    <cellStyle name="Normal 2 2 5 2 2" xfId="20587"/>
    <cellStyle name="Normal 2 2 6" xfId="20588"/>
    <cellStyle name="Normal 2 2 6 2" xfId="20589"/>
    <cellStyle name="Normal 2 2 6 2 2" xfId="20590"/>
    <cellStyle name="Normal 2 2 6 3" xfId="20591"/>
    <cellStyle name="Normal 2 2 6 3 2" xfId="20592"/>
    <cellStyle name="Normal 2 2 6 4" xfId="20593"/>
    <cellStyle name="Normal 2 2 6 4 2" xfId="20594"/>
    <cellStyle name="Normal 2 2 7" xfId="20595"/>
    <cellStyle name="Normal 2 2 7 2" xfId="20596"/>
    <cellStyle name="Normal 2 2 7 2 2" xfId="20597"/>
    <cellStyle name="Normal 2 2 8" xfId="20598"/>
    <cellStyle name="Normal 2 2 8 2" xfId="20599"/>
    <cellStyle name="Normal 2 2 8 2 2" xfId="20600"/>
    <cellStyle name="Normal 2 2 9" xfId="20601"/>
    <cellStyle name="Normal 2 2 9 2" xfId="20602"/>
    <cellStyle name="Normal 2 2 9 2 2" xfId="20603"/>
    <cellStyle name="Normal 2 20" xfId="460"/>
    <cellStyle name="Normal 2 21" xfId="616"/>
    <cellStyle name="Normal 2 22" xfId="411"/>
    <cellStyle name="Normal 2 23" xfId="653"/>
    <cellStyle name="Normal 2 24" xfId="473"/>
    <cellStyle name="Normal 2 24 2" xfId="20604"/>
    <cellStyle name="Normal 2 25" xfId="500"/>
    <cellStyle name="Normal 2 25 2" xfId="20605"/>
    <cellStyle name="Normal 2 25 3" xfId="20606"/>
    <cellStyle name="Normal 2 26" xfId="20607"/>
    <cellStyle name="Normal 2 26 2" xfId="20608"/>
    <cellStyle name="Normal 2 26 3" xfId="20609"/>
    <cellStyle name="Normal 2 27" xfId="20610"/>
    <cellStyle name="Normal 2 27 2" xfId="20611"/>
    <cellStyle name="Normal 2 28" xfId="20612"/>
    <cellStyle name="Normal 2 28 2" xfId="20613"/>
    <cellStyle name="Normal 2 29" xfId="20614"/>
    <cellStyle name="Normal 2 29 2" xfId="20615"/>
    <cellStyle name="Normal 2 3" xfId="336"/>
    <cellStyle name="Normal 2 3 10" xfId="567"/>
    <cellStyle name="Normal 2 3 11" xfId="599"/>
    <cellStyle name="Normal 2 3 12" xfId="607"/>
    <cellStyle name="Normal 2 3 13" xfId="644"/>
    <cellStyle name="Normal 2 3 14" xfId="656"/>
    <cellStyle name="Normal 2 3 15" xfId="642"/>
    <cellStyle name="Normal 2 3 16" xfId="379"/>
    <cellStyle name="Normal 2 3 2" xfId="536"/>
    <cellStyle name="Normal 2 3 2 2" xfId="20616"/>
    <cellStyle name="Normal 2 3 3" xfId="538"/>
    <cellStyle name="Normal 2 3 4" xfId="515"/>
    <cellStyle name="Normal 2 3 5" xfId="370"/>
    <cellStyle name="Normal 2 3 6" xfId="428"/>
    <cellStyle name="Normal 2 3 7" xfId="443"/>
    <cellStyle name="Normal 2 3 8" xfId="528"/>
    <cellStyle name="Normal 2 3 9" xfId="365"/>
    <cellStyle name="Normal 2 30" xfId="20617"/>
    <cellStyle name="Normal 2 30 2" xfId="20618"/>
    <cellStyle name="Normal 2 31" xfId="20619"/>
    <cellStyle name="Normal 2 31 2" xfId="20620"/>
    <cellStyle name="Normal 2 32" xfId="20621"/>
    <cellStyle name="Normal 2 32 2" xfId="20622"/>
    <cellStyle name="Normal 2 33" xfId="20623"/>
    <cellStyle name="Normal 2 33 2" xfId="20624"/>
    <cellStyle name="Normal 2 34" xfId="20625"/>
    <cellStyle name="Normal 2 34 2" xfId="20626"/>
    <cellStyle name="Normal 2 35" xfId="20627"/>
    <cellStyle name="Normal 2 35 2" xfId="20628"/>
    <cellStyle name="Normal 2 36" xfId="20629"/>
    <cellStyle name="Normal 2 36 2" xfId="20630"/>
    <cellStyle name="Normal 2 37" xfId="20631"/>
    <cellStyle name="Normal 2 37 2" xfId="20632"/>
    <cellStyle name="Normal 2 38" xfId="20633"/>
    <cellStyle name="Normal 2 38 2" xfId="20634"/>
    <cellStyle name="Normal 2 39" xfId="20635"/>
    <cellStyle name="Normal 2 39 2" xfId="20636"/>
    <cellStyle name="Normal 2 4" xfId="479"/>
    <cellStyle name="Normal 2 4 10" xfId="625"/>
    <cellStyle name="Normal 2 4 11" xfId="348"/>
    <cellStyle name="Normal 2 4 12" xfId="362"/>
    <cellStyle name="Normal 2 4 13" xfId="403"/>
    <cellStyle name="Normal 2 4 14" xfId="651"/>
    <cellStyle name="Normal 2 4 15" xfId="368"/>
    <cellStyle name="Normal 2 4 16" xfId="565"/>
    <cellStyle name="Normal 2 4 2" xfId="553"/>
    <cellStyle name="Normal 2 4 2 2" xfId="20637"/>
    <cellStyle name="Normal 2 4 3" xfId="568"/>
    <cellStyle name="Normal 2 4 4" xfId="574"/>
    <cellStyle name="Normal 2 4 5" xfId="580"/>
    <cellStyle name="Normal 2 4 6" xfId="587"/>
    <cellStyle name="Normal 2 4 7" xfId="593"/>
    <cellStyle name="Normal 2 4 8" xfId="603"/>
    <cellStyle name="Normal 2 4 9" xfId="611"/>
    <cellStyle name="Normal 2 40" xfId="20638"/>
    <cellStyle name="Normal 2 40 2" xfId="20639"/>
    <cellStyle name="Normal 2 41" xfId="20640"/>
    <cellStyle name="Normal 2 41 2" xfId="20641"/>
    <cellStyle name="Normal 2 42" xfId="20642"/>
    <cellStyle name="Normal 2 42 2" xfId="20643"/>
    <cellStyle name="Normal 2 43" xfId="20644"/>
    <cellStyle name="Normal 2 44" xfId="20645"/>
    <cellStyle name="Normal 2 45" xfId="20646"/>
    <cellStyle name="Normal 2 45 2" xfId="20647"/>
    <cellStyle name="Normal 2 45 2 2" xfId="20648"/>
    <cellStyle name="Normal 2 46" xfId="32950"/>
    <cellStyle name="Normal 2 5" xfId="342"/>
    <cellStyle name="Normal 2 5 10" xfId="462"/>
    <cellStyle name="Normal 2 5 11" xfId="373"/>
    <cellStyle name="Normal 2 5 12" xfId="542"/>
    <cellStyle name="Normal 2 5 13" xfId="661"/>
    <cellStyle name="Normal 2 5 14" xfId="672"/>
    <cellStyle name="Normal 2 5 15" xfId="680"/>
    <cellStyle name="Normal 2 5 16" xfId="687"/>
    <cellStyle name="Normal 2 5 2" xfId="539"/>
    <cellStyle name="Normal 2 5 2 2" xfId="20649"/>
    <cellStyle name="Normal 2 5 3" xfId="532"/>
    <cellStyle name="Normal 2 5 4" xfId="513"/>
    <cellStyle name="Normal 2 5 5" xfId="520"/>
    <cellStyle name="Normal 2 5 6" xfId="351"/>
    <cellStyle name="Normal 2 5 7" xfId="388"/>
    <cellStyle name="Normal 2 5 8" xfId="357"/>
    <cellStyle name="Normal 2 5 9" xfId="347"/>
    <cellStyle name="Normal 2 6" xfId="457"/>
    <cellStyle name="Normal 2 6 10" xfId="622"/>
    <cellStyle name="Normal 2 6 11" xfId="493"/>
    <cellStyle name="Normal 2 6 12" xfId="547"/>
    <cellStyle name="Normal 2 6 13" xfId="405"/>
    <cellStyle name="Normal 2 6 14" xfId="662"/>
    <cellStyle name="Normal 2 6 15" xfId="673"/>
    <cellStyle name="Normal 2 6 16" xfId="681"/>
    <cellStyle name="Normal 2 6 2" xfId="551"/>
    <cellStyle name="Normal 2 6 3" xfId="566"/>
    <cellStyle name="Normal 2 6 4" xfId="573"/>
    <cellStyle name="Normal 2 6 5" xfId="391"/>
    <cellStyle name="Normal 2 6 6" xfId="372"/>
    <cellStyle name="Normal 2 6 7" xfId="343"/>
    <cellStyle name="Normal 2 6 8" xfId="360"/>
    <cellStyle name="Normal 2 6 9" xfId="435"/>
    <cellStyle name="Normal 2 7" xfId="363"/>
    <cellStyle name="Normal 2 7 10" xfId="416"/>
    <cellStyle name="Normal 2 7 11" xfId="355"/>
    <cellStyle name="Normal 2 7 12" xfId="483"/>
    <cellStyle name="Normal 2 7 13" xfId="466"/>
    <cellStyle name="Normal 2 7 14" xfId="550"/>
    <cellStyle name="Normal 2 7 15" xfId="590"/>
    <cellStyle name="Normal 2 7 16" xfId="617"/>
    <cellStyle name="Normal 2 7 2" xfId="541"/>
    <cellStyle name="Normal 2 7 3" xfId="491"/>
    <cellStyle name="Normal 2 7 4" xfId="556"/>
    <cellStyle name="Normal 2 7 5" xfId="519"/>
    <cellStyle name="Normal 2 7 6" xfId="437"/>
    <cellStyle name="Normal 2 7 7" xfId="440"/>
    <cellStyle name="Normal 2 7 8" xfId="352"/>
    <cellStyle name="Normal 2 7 9" xfId="430"/>
    <cellStyle name="Normal 2 8" xfId="432"/>
    <cellStyle name="Normal 2 8 10" xfId="620"/>
    <cellStyle name="Normal 2 8 11" xfId="497"/>
    <cellStyle name="Normal 2 8 12" xfId="602"/>
    <cellStyle name="Normal 2 8 13" xfId="407"/>
    <cellStyle name="Normal 2 8 14" xfId="631"/>
    <cellStyle name="Normal 2 8 15" xfId="586"/>
    <cellStyle name="Normal 2 8 16" xfId="577"/>
    <cellStyle name="Normal 2 8 2" xfId="548"/>
    <cellStyle name="Normal 2 8 3" xfId="562"/>
    <cellStyle name="Normal 2 8 4" xfId="447"/>
    <cellStyle name="Normal 2 8 5" xfId="458"/>
    <cellStyle name="Normal 2 8 6" xfId="380"/>
    <cellStyle name="Normal 2 8 7" xfId="427"/>
    <cellStyle name="Normal 2 8 8" xfId="492"/>
    <cellStyle name="Normal 2 8 9" xfId="514"/>
    <cellStyle name="Normal 2 9" xfId="490"/>
    <cellStyle name="Normal 2 9 10" xfId="626"/>
    <cellStyle name="Normal 2 9 11" xfId="424"/>
    <cellStyle name="Normal 2 9 12" xfId="345"/>
    <cellStyle name="Normal 2 9 13" xfId="402"/>
    <cellStyle name="Normal 2 9 14" xfId="646"/>
    <cellStyle name="Normal 2 9 15" xfId="623"/>
    <cellStyle name="Normal 2 9 16" xfId="543"/>
    <cellStyle name="Normal 2 9 2" xfId="554"/>
    <cellStyle name="Normal 2 9 3" xfId="569"/>
    <cellStyle name="Normal 2 9 4" xfId="575"/>
    <cellStyle name="Normal 2 9 5" xfId="581"/>
    <cellStyle name="Normal 2 9 6" xfId="588"/>
    <cellStyle name="Normal 2 9 7" xfId="594"/>
    <cellStyle name="Normal 2 9 8" xfId="604"/>
    <cellStyle name="Normal 2 9 9" xfId="612"/>
    <cellStyle name="Normal 2_Printer Install base" xfId="20650"/>
    <cellStyle name="Normal 20" xfId="20651"/>
    <cellStyle name="Normal 20 10" xfId="20652"/>
    <cellStyle name="Normal 20 10 2" xfId="20653"/>
    <cellStyle name="Normal 20 2" xfId="20654"/>
    <cellStyle name="Normal 20 2 2" xfId="20655"/>
    <cellStyle name="Normal 20 2 3" xfId="20656"/>
    <cellStyle name="Normal 20 2 4" xfId="20657"/>
    <cellStyle name="Normal 20 2 5" xfId="20658"/>
    <cellStyle name="Normal 20 3" xfId="20659"/>
    <cellStyle name="Normal 20 4" xfId="20660"/>
    <cellStyle name="Normal 20 5" xfId="20661"/>
    <cellStyle name="Normal 20 6" xfId="20662"/>
    <cellStyle name="Normal 20 7" xfId="20663"/>
    <cellStyle name="Normal 20 7 2" xfId="20664"/>
    <cellStyle name="Normal 20 8" xfId="20665"/>
    <cellStyle name="Normal 20 8 2" xfId="20666"/>
    <cellStyle name="Normal 20 9" xfId="20667"/>
    <cellStyle name="Normal 20 9 2" xfId="20668"/>
    <cellStyle name="Normal 200" xfId="20669"/>
    <cellStyle name="Normal 200 10" xfId="20670"/>
    <cellStyle name="Normal 200 2" xfId="20671"/>
    <cellStyle name="Normal 200 2 2" xfId="20672"/>
    <cellStyle name="Normal 200 2 2 2" xfId="20673"/>
    <cellStyle name="Normal 200 2 2 3" xfId="20674"/>
    <cellStyle name="Normal 200 2 3" xfId="20675"/>
    <cellStyle name="Normal 200 2 4" xfId="20676"/>
    <cellStyle name="Normal 200 2 5" xfId="20677"/>
    <cellStyle name="Normal 200 3" xfId="20678"/>
    <cellStyle name="Normal 200 3 2" xfId="20679"/>
    <cellStyle name="Normal 200 3 2 2" xfId="20680"/>
    <cellStyle name="Normal 200 3 2 3" xfId="20681"/>
    <cellStyle name="Normal 200 3 2 4" xfId="20682"/>
    <cellStyle name="Normal 200 3 3" xfId="20683"/>
    <cellStyle name="Normal 200 3 3 2" xfId="20684"/>
    <cellStyle name="Normal 200 3 3 3" xfId="20685"/>
    <cellStyle name="Normal 200 3 4" xfId="20686"/>
    <cellStyle name="Normal 200 3 4 2" xfId="20687"/>
    <cellStyle name="Normal 200 3 5" xfId="20688"/>
    <cellStyle name="Normal 200 3 5 2" xfId="20689"/>
    <cellStyle name="Normal 200 3 6" xfId="20690"/>
    <cellStyle name="Normal 200 3 7" xfId="20691"/>
    <cellStyle name="Normal 200 4" xfId="20692"/>
    <cellStyle name="Normal 200 4 2" xfId="20693"/>
    <cellStyle name="Normal 200 4 2 2" xfId="20694"/>
    <cellStyle name="Normal 200 4 2 3" xfId="20695"/>
    <cellStyle name="Normal 200 4 2 4" xfId="20696"/>
    <cellStyle name="Normal 200 4 3" xfId="20697"/>
    <cellStyle name="Normal 200 4 3 2" xfId="20698"/>
    <cellStyle name="Normal 200 4 3 3" xfId="20699"/>
    <cellStyle name="Normal 200 4 4" xfId="20700"/>
    <cellStyle name="Normal 200 4 4 2" xfId="20701"/>
    <cellStyle name="Normal 200 4 5" xfId="20702"/>
    <cellStyle name="Normal 200 4 5 2" xfId="20703"/>
    <cellStyle name="Normal 200 4 6" xfId="20704"/>
    <cellStyle name="Normal 200 4 7" xfId="20705"/>
    <cellStyle name="Normal 200 5" xfId="20706"/>
    <cellStyle name="Normal 200 5 2" xfId="20707"/>
    <cellStyle name="Normal 200 5 3" xfId="20708"/>
    <cellStyle name="Normal 200 5 4" xfId="20709"/>
    <cellStyle name="Normal 200 6" xfId="20710"/>
    <cellStyle name="Normal 200 6 2" xfId="20711"/>
    <cellStyle name="Normal 200 6 3" xfId="20712"/>
    <cellStyle name="Normal 200 7" xfId="20713"/>
    <cellStyle name="Normal 200 7 2" xfId="20714"/>
    <cellStyle name="Normal 200 8" xfId="20715"/>
    <cellStyle name="Normal 200 8 2" xfId="20716"/>
    <cellStyle name="Normal 200 9" xfId="20717"/>
    <cellStyle name="Normal 201" xfId="20718"/>
    <cellStyle name="Normal 201 2" xfId="20719"/>
    <cellStyle name="Normal 201 2 2" xfId="20720"/>
    <cellStyle name="Normal 201 2 2 2" xfId="20721"/>
    <cellStyle name="Normal 201 2 2 3" xfId="20722"/>
    <cellStyle name="Normal 201 2 3" xfId="20723"/>
    <cellStyle name="Normal 201 2 4" xfId="20724"/>
    <cellStyle name="Normal 201 3" xfId="20725"/>
    <cellStyle name="Normal 201 3 2" xfId="20726"/>
    <cellStyle name="Normal 201 3 2 2" xfId="20727"/>
    <cellStyle name="Normal 201 3 3" xfId="20728"/>
    <cellStyle name="Normal 201 4" xfId="20729"/>
    <cellStyle name="Normal 201 4 2" xfId="20730"/>
    <cellStyle name="Normal 201 5" xfId="20731"/>
    <cellStyle name="Normal 201 6" xfId="20732"/>
    <cellStyle name="Normal 201 7" xfId="20733"/>
    <cellStyle name="Normal 202" xfId="20734"/>
    <cellStyle name="Normal 202 2" xfId="20735"/>
    <cellStyle name="Normal 202 2 2" xfId="20736"/>
    <cellStyle name="Normal 202 2 2 2" xfId="20737"/>
    <cellStyle name="Normal 202 2 2 3" xfId="20738"/>
    <cellStyle name="Normal 202 2 3" xfId="20739"/>
    <cellStyle name="Normal 202 2 4" xfId="20740"/>
    <cellStyle name="Normal 202 3" xfId="20741"/>
    <cellStyle name="Normal 202 3 2" xfId="20742"/>
    <cellStyle name="Normal 202 3 3" xfId="20743"/>
    <cellStyle name="Normal 202 4" xfId="20744"/>
    <cellStyle name="Normal 202 4 2" xfId="20745"/>
    <cellStyle name="Normal 202 5" xfId="20746"/>
    <cellStyle name="Normal 202 6" xfId="20747"/>
    <cellStyle name="Normal 202 7" xfId="20748"/>
    <cellStyle name="Normal 203" xfId="20749"/>
    <cellStyle name="Normal 203 2" xfId="20750"/>
    <cellStyle name="Normal 203 2 2" xfId="20751"/>
    <cellStyle name="Normal 203 2 2 2" xfId="20752"/>
    <cellStyle name="Normal 203 2 2 3" xfId="20753"/>
    <cellStyle name="Normal 203 2 3" xfId="20754"/>
    <cellStyle name="Normal 203 2 4" xfId="20755"/>
    <cellStyle name="Normal 203 3" xfId="20756"/>
    <cellStyle name="Normal 203 3 2" xfId="20757"/>
    <cellStyle name="Normal 203 3 2 2" xfId="20758"/>
    <cellStyle name="Normal 203 3 3" xfId="20759"/>
    <cellStyle name="Normal 203 4" xfId="20760"/>
    <cellStyle name="Normal 203 4 2" xfId="20761"/>
    <cellStyle name="Normal 203 5" xfId="20762"/>
    <cellStyle name="Normal 203 6" xfId="20763"/>
    <cellStyle name="Normal 203 7" xfId="20764"/>
    <cellStyle name="Normal 204" xfId="20765"/>
    <cellStyle name="Normal 204 2" xfId="20766"/>
    <cellStyle name="Normal 204 2 2" xfId="20767"/>
    <cellStyle name="Normal 204 2 2 2" xfId="20768"/>
    <cellStyle name="Normal 204 2 2 3" xfId="20769"/>
    <cellStyle name="Normal 204 2 3" xfId="20770"/>
    <cellStyle name="Normal 204 2 4" xfId="20771"/>
    <cellStyle name="Normal 204 3" xfId="20772"/>
    <cellStyle name="Normal 204 3 2" xfId="20773"/>
    <cellStyle name="Normal 204 3 2 2" xfId="20774"/>
    <cellStyle name="Normal 204 3 3" xfId="20775"/>
    <cellStyle name="Normal 204 4" xfId="20776"/>
    <cellStyle name="Normal 204 4 2" xfId="20777"/>
    <cellStyle name="Normal 204 5" xfId="20778"/>
    <cellStyle name="Normal 204 6" xfId="20779"/>
    <cellStyle name="Normal 204 7" xfId="20780"/>
    <cellStyle name="Normal 205" xfId="20781"/>
    <cellStyle name="Normal 205 2" xfId="20782"/>
    <cellStyle name="Normal 205 2 2" xfId="20783"/>
    <cellStyle name="Normal 205 2 2 2" xfId="20784"/>
    <cellStyle name="Normal 205 2 2 3" xfId="20785"/>
    <cellStyle name="Normal 205 2 3" xfId="20786"/>
    <cellStyle name="Normal 205 2 4" xfId="20787"/>
    <cellStyle name="Normal 205 2 5" xfId="20788"/>
    <cellStyle name="Normal 205 2 6" xfId="20789"/>
    <cellStyle name="Normal 205 3" xfId="20790"/>
    <cellStyle name="Normal 205 3 2" xfId="20791"/>
    <cellStyle name="Normal 205 3 3" xfId="20792"/>
    <cellStyle name="Normal 205 3 4" xfId="20793"/>
    <cellStyle name="Normal 205 3 5" xfId="20794"/>
    <cellStyle name="Normal 205 4" xfId="20795"/>
    <cellStyle name="Normal 205 4 2" xfId="20796"/>
    <cellStyle name="Normal 205 5" xfId="20797"/>
    <cellStyle name="Normal 205 5 2" xfId="20798"/>
    <cellStyle name="Normal 205 6" xfId="20799"/>
    <cellStyle name="Normal 205 7" xfId="20800"/>
    <cellStyle name="Normal 205 8" xfId="20801"/>
    <cellStyle name="Normal 206" xfId="20802"/>
    <cellStyle name="Normal 206 2" xfId="20803"/>
    <cellStyle name="Normal 206 2 2" xfId="20804"/>
    <cellStyle name="Normal 206 2 2 2" xfId="20805"/>
    <cellStyle name="Normal 206 2 2 3" xfId="20806"/>
    <cellStyle name="Normal 206 2 3" xfId="20807"/>
    <cellStyle name="Normal 206 2 4" xfId="20808"/>
    <cellStyle name="Normal 206 2 5" xfId="20809"/>
    <cellStyle name="Normal 206 2 6" xfId="20810"/>
    <cellStyle name="Normal 206 3" xfId="20811"/>
    <cellStyle name="Normal 206 3 2" xfId="20812"/>
    <cellStyle name="Normal 206 3 3" xfId="20813"/>
    <cellStyle name="Normal 206 3 4" xfId="20814"/>
    <cellStyle name="Normal 206 3 5" xfId="20815"/>
    <cellStyle name="Normal 206 4" xfId="20816"/>
    <cellStyle name="Normal 206 4 2" xfId="20817"/>
    <cellStyle name="Normal 206 5" xfId="20818"/>
    <cellStyle name="Normal 206 5 2" xfId="20819"/>
    <cellStyle name="Normal 206 6" xfId="20820"/>
    <cellStyle name="Normal 206 7" xfId="20821"/>
    <cellStyle name="Normal 206 8" xfId="20822"/>
    <cellStyle name="Normal 207" xfId="20823"/>
    <cellStyle name="Normal 207 2" xfId="20824"/>
    <cellStyle name="Normal 207 2 2" xfId="20825"/>
    <cellStyle name="Normal 207 2 2 2" xfId="20826"/>
    <cellStyle name="Normal 207 2 2 3" xfId="20827"/>
    <cellStyle name="Normal 207 2 3" xfId="20828"/>
    <cellStyle name="Normal 207 2 4" xfId="20829"/>
    <cellStyle name="Normal 207 2 5" xfId="20830"/>
    <cellStyle name="Normal 207 2 6" xfId="20831"/>
    <cellStyle name="Normal 207 3" xfId="20832"/>
    <cellStyle name="Normal 207 3 2" xfId="20833"/>
    <cellStyle name="Normal 207 3 3" xfId="20834"/>
    <cellStyle name="Normal 207 3 4" xfId="20835"/>
    <cellStyle name="Normal 207 3 5" xfId="20836"/>
    <cellStyle name="Normal 207 4" xfId="20837"/>
    <cellStyle name="Normal 207 4 2" xfId="20838"/>
    <cellStyle name="Normal 207 5" xfId="20839"/>
    <cellStyle name="Normal 207 5 2" xfId="20840"/>
    <cellStyle name="Normal 207 6" xfId="20841"/>
    <cellStyle name="Normal 207 7" xfId="20842"/>
    <cellStyle name="Normal 207 8" xfId="20843"/>
    <cellStyle name="Normal 208" xfId="20844"/>
    <cellStyle name="Normal 208 2" xfId="20845"/>
    <cellStyle name="Normal 208 2 2" xfId="20846"/>
    <cellStyle name="Normal 208 2 2 2" xfId="20847"/>
    <cellStyle name="Normal 208 2 2 3" xfId="20848"/>
    <cellStyle name="Normal 208 2 3" xfId="20849"/>
    <cellStyle name="Normal 208 2 4" xfId="20850"/>
    <cellStyle name="Normal 208 2 5" xfId="20851"/>
    <cellStyle name="Normal 208 2 6" xfId="20852"/>
    <cellStyle name="Normal 208 3" xfId="20853"/>
    <cellStyle name="Normal 208 3 2" xfId="20854"/>
    <cellStyle name="Normal 208 3 3" xfId="20855"/>
    <cellStyle name="Normal 208 3 4" xfId="20856"/>
    <cellStyle name="Normal 208 3 5" xfId="20857"/>
    <cellStyle name="Normal 208 4" xfId="20858"/>
    <cellStyle name="Normal 208 4 2" xfId="20859"/>
    <cellStyle name="Normal 208 5" xfId="20860"/>
    <cellStyle name="Normal 208 5 2" xfId="20861"/>
    <cellStyle name="Normal 208 6" xfId="20862"/>
    <cellStyle name="Normal 208 7" xfId="20863"/>
    <cellStyle name="Normal 208 8" xfId="20864"/>
    <cellStyle name="Normal 209" xfId="20865"/>
    <cellStyle name="Normal 209 2" xfId="20866"/>
    <cellStyle name="Normal 209 2 2" xfId="20867"/>
    <cellStyle name="Normal 209 2 2 2" xfId="20868"/>
    <cellStyle name="Normal 209 2 2 3" xfId="20869"/>
    <cellStyle name="Normal 209 2 3" xfId="20870"/>
    <cellStyle name="Normal 209 2 4" xfId="20871"/>
    <cellStyle name="Normal 209 2 5" xfId="20872"/>
    <cellStyle name="Normal 209 2 6" xfId="20873"/>
    <cellStyle name="Normal 209 3" xfId="20874"/>
    <cellStyle name="Normal 209 3 2" xfId="20875"/>
    <cellStyle name="Normal 209 3 3" xfId="20876"/>
    <cellStyle name="Normal 209 3 4" xfId="20877"/>
    <cellStyle name="Normal 209 3 5" xfId="20878"/>
    <cellStyle name="Normal 209 4" xfId="20879"/>
    <cellStyle name="Normal 209 4 2" xfId="20880"/>
    <cellStyle name="Normal 209 5" xfId="20881"/>
    <cellStyle name="Normal 209 5 2" xfId="20882"/>
    <cellStyle name="Normal 209 6" xfId="20883"/>
    <cellStyle name="Normal 209 7" xfId="20884"/>
    <cellStyle name="Normal 209 8" xfId="20885"/>
    <cellStyle name="Normal 21" xfId="20886"/>
    <cellStyle name="Normal 21 2" xfId="20887"/>
    <cellStyle name="Normal 21 3" xfId="20888"/>
    <cellStyle name="Normal 21 4" xfId="20889"/>
    <cellStyle name="Normal 21 5" xfId="20890"/>
    <cellStyle name="Normal 21 5 2" xfId="20891"/>
    <cellStyle name="Normal 21 6" xfId="20892"/>
    <cellStyle name="Normal 21 6 2" xfId="20893"/>
    <cellStyle name="Normal 210" xfId="20894"/>
    <cellStyle name="Normal 210 2" xfId="20895"/>
    <cellStyle name="Normal 210 2 2" xfId="20896"/>
    <cellStyle name="Normal 210 2 2 2" xfId="20897"/>
    <cellStyle name="Normal 210 2 2 3" xfId="20898"/>
    <cellStyle name="Normal 210 2 3" xfId="20899"/>
    <cellStyle name="Normal 210 2 4" xfId="20900"/>
    <cellStyle name="Normal 210 2 5" xfId="20901"/>
    <cellStyle name="Normal 210 2 6" xfId="20902"/>
    <cellStyle name="Normal 210 3" xfId="20903"/>
    <cellStyle name="Normal 210 3 2" xfId="20904"/>
    <cellStyle name="Normal 210 3 3" xfId="20905"/>
    <cellStyle name="Normal 210 3 4" xfId="20906"/>
    <cellStyle name="Normal 210 3 5" xfId="20907"/>
    <cellStyle name="Normal 210 4" xfId="20908"/>
    <cellStyle name="Normal 210 4 2" xfId="20909"/>
    <cellStyle name="Normal 210 5" xfId="20910"/>
    <cellStyle name="Normal 210 5 2" xfId="20911"/>
    <cellStyle name="Normal 210 6" xfId="20912"/>
    <cellStyle name="Normal 210 7" xfId="20913"/>
    <cellStyle name="Normal 210 8" xfId="20914"/>
    <cellStyle name="Normal 211" xfId="20915"/>
    <cellStyle name="Normal 211 2" xfId="20916"/>
    <cellStyle name="Normal 211 2 2" xfId="20917"/>
    <cellStyle name="Normal 211 2 2 2" xfId="20918"/>
    <cellStyle name="Normal 211 2 2 3" xfId="20919"/>
    <cellStyle name="Normal 211 2 3" xfId="20920"/>
    <cellStyle name="Normal 211 2 4" xfId="20921"/>
    <cellStyle name="Normal 211 2 5" xfId="20922"/>
    <cellStyle name="Normal 211 2 6" xfId="20923"/>
    <cellStyle name="Normal 211 3" xfId="20924"/>
    <cellStyle name="Normal 211 3 2" xfId="20925"/>
    <cellStyle name="Normal 211 3 3" xfId="20926"/>
    <cellStyle name="Normal 211 3 4" xfId="20927"/>
    <cellStyle name="Normal 211 3 5" xfId="20928"/>
    <cellStyle name="Normal 211 4" xfId="20929"/>
    <cellStyle name="Normal 211 4 2" xfId="20930"/>
    <cellStyle name="Normal 211 5" xfId="20931"/>
    <cellStyle name="Normal 211 5 2" xfId="20932"/>
    <cellStyle name="Normal 211 6" xfId="20933"/>
    <cellStyle name="Normal 211 7" xfId="20934"/>
    <cellStyle name="Normal 211 8" xfId="20935"/>
    <cellStyle name="Normal 212" xfId="20936"/>
    <cellStyle name="Normal 212 2" xfId="20937"/>
    <cellStyle name="Normal 212 2 2" xfId="20938"/>
    <cellStyle name="Normal 212 2 2 2" xfId="20939"/>
    <cellStyle name="Normal 212 2 2 3" xfId="20940"/>
    <cellStyle name="Normal 212 2 3" xfId="20941"/>
    <cellStyle name="Normal 212 2 4" xfId="20942"/>
    <cellStyle name="Normal 212 2 5" xfId="20943"/>
    <cellStyle name="Normal 212 2 6" xfId="20944"/>
    <cellStyle name="Normal 212 3" xfId="20945"/>
    <cellStyle name="Normal 212 3 2" xfId="20946"/>
    <cellStyle name="Normal 212 3 3" xfId="20947"/>
    <cellStyle name="Normal 212 3 4" xfId="20948"/>
    <cellStyle name="Normal 212 3 5" xfId="20949"/>
    <cellStyle name="Normal 212 4" xfId="20950"/>
    <cellStyle name="Normal 212 4 2" xfId="20951"/>
    <cellStyle name="Normal 212 5" xfId="20952"/>
    <cellStyle name="Normal 212 5 2" xfId="20953"/>
    <cellStyle name="Normal 212 6" xfId="20954"/>
    <cellStyle name="Normal 212 7" xfId="20955"/>
    <cellStyle name="Normal 212 8" xfId="20956"/>
    <cellStyle name="Normal 213" xfId="20957"/>
    <cellStyle name="Normal 213 2" xfId="20958"/>
    <cellStyle name="Normal 213 2 2" xfId="20959"/>
    <cellStyle name="Normal 213 2 2 2" xfId="20960"/>
    <cellStyle name="Normal 213 2 2 3" xfId="20961"/>
    <cellStyle name="Normal 213 2 3" xfId="20962"/>
    <cellStyle name="Normal 213 2 4" xfId="20963"/>
    <cellStyle name="Normal 213 2 5" xfId="20964"/>
    <cellStyle name="Normal 213 2 6" xfId="20965"/>
    <cellStyle name="Normal 213 3" xfId="20966"/>
    <cellStyle name="Normal 213 3 2" xfId="20967"/>
    <cellStyle name="Normal 213 3 3" xfId="20968"/>
    <cellStyle name="Normal 213 3 4" xfId="20969"/>
    <cellStyle name="Normal 213 3 5" xfId="20970"/>
    <cellStyle name="Normal 213 4" xfId="20971"/>
    <cellStyle name="Normal 213 4 2" xfId="20972"/>
    <cellStyle name="Normal 213 4 3" xfId="20973"/>
    <cellStyle name="Normal 213 5" xfId="20974"/>
    <cellStyle name="Normal 213 5 2" xfId="20975"/>
    <cellStyle name="Normal 213 6" xfId="20976"/>
    <cellStyle name="Normal 213 7" xfId="20977"/>
    <cellStyle name="Normal 213 8" xfId="20978"/>
    <cellStyle name="Normal 214" xfId="20979"/>
    <cellStyle name="Normal 214 2" xfId="20980"/>
    <cellStyle name="Normal 214 2 2" xfId="20981"/>
    <cellStyle name="Normal 214 2 2 2" xfId="20982"/>
    <cellStyle name="Normal 214 2 2 3" xfId="20983"/>
    <cellStyle name="Normal 214 2 3" xfId="20984"/>
    <cellStyle name="Normal 214 2 4" xfId="20985"/>
    <cellStyle name="Normal 214 2 5" xfId="20986"/>
    <cellStyle name="Normal 214 2 6" xfId="20987"/>
    <cellStyle name="Normal 214 3" xfId="20988"/>
    <cellStyle name="Normal 214 3 2" xfId="20989"/>
    <cellStyle name="Normal 214 3 3" xfId="20990"/>
    <cellStyle name="Normal 214 3 4" xfId="20991"/>
    <cellStyle name="Normal 214 3 5" xfId="20992"/>
    <cellStyle name="Normal 214 4" xfId="20993"/>
    <cellStyle name="Normal 214 4 2" xfId="20994"/>
    <cellStyle name="Normal 214 4 3" xfId="20995"/>
    <cellStyle name="Normal 214 5" xfId="20996"/>
    <cellStyle name="Normal 214 5 2" xfId="20997"/>
    <cellStyle name="Normal 214 6" xfId="20998"/>
    <cellStyle name="Normal 214 7" xfId="20999"/>
    <cellStyle name="Normal 214 8" xfId="21000"/>
    <cellStyle name="Normal 215" xfId="21001"/>
    <cellStyle name="Normal 215 2" xfId="21002"/>
    <cellStyle name="Normal 215 2 2" xfId="21003"/>
    <cellStyle name="Normal 215 2 2 2" xfId="21004"/>
    <cellStyle name="Normal 215 2 2 3" xfId="21005"/>
    <cellStyle name="Normal 215 2 3" xfId="21006"/>
    <cellStyle name="Normal 215 2 4" xfId="21007"/>
    <cellStyle name="Normal 215 2 5" xfId="21008"/>
    <cellStyle name="Normal 215 2 6" xfId="21009"/>
    <cellStyle name="Normal 215 3" xfId="21010"/>
    <cellStyle name="Normal 215 3 2" xfId="21011"/>
    <cellStyle name="Normal 215 3 3" xfId="21012"/>
    <cellStyle name="Normal 215 3 4" xfId="21013"/>
    <cellStyle name="Normal 215 3 5" xfId="21014"/>
    <cellStyle name="Normal 215 4" xfId="21015"/>
    <cellStyle name="Normal 215 4 2" xfId="21016"/>
    <cellStyle name="Normal 215 5" xfId="21017"/>
    <cellStyle name="Normal 215 5 2" xfId="21018"/>
    <cellStyle name="Normal 215 6" xfId="21019"/>
    <cellStyle name="Normal 215 7" xfId="21020"/>
    <cellStyle name="Normal 215 8" xfId="21021"/>
    <cellStyle name="Normal 216" xfId="21022"/>
    <cellStyle name="Normal 216 2" xfId="21023"/>
    <cellStyle name="Normal 216 2 2" xfId="21024"/>
    <cellStyle name="Normal 216 2 2 2" xfId="21025"/>
    <cellStyle name="Normal 216 2 2 3" xfId="21026"/>
    <cellStyle name="Normal 216 2 3" xfId="21027"/>
    <cellStyle name="Normal 216 2 4" xfId="21028"/>
    <cellStyle name="Normal 216 2 5" xfId="21029"/>
    <cellStyle name="Normal 216 2 6" xfId="21030"/>
    <cellStyle name="Normal 216 3" xfId="21031"/>
    <cellStyle name="Normal 216 3 2" xfId="21032"/>
    <cellStyle name="Normal 216 3 3" xfId="21033"/>
    <cellStyle name="Normal 216 3 4" xfId="21034"/>
    <cellStyle name="Normal 216 3 5" xfId="21035"/>
    <cellStyle name="Normal 216 4" xfId="21036"/>
    <cellStyle name="Normal 216 4 2" xfId="21037"/>
    <cellStyle name="Normal 216 5" xfId="21038"/>
    <cellStyle name="Normal 216 5 2" xfId="21039"/>
    <cellStyle name="Normal 216 6" xfId="21040"/>
    <cellStyle name="Normal 216 7" xfId="21041"/>
    <cellStyle name="Normal 216 8" xfId="21042"/>
    <cellStyle name="Normal 217" xfId="21043"/>
    <cellStyle name="Normal 217 2" xfId="21044"/>
    <cellStyle name="Normal 217 2 2" xfId="21045"/>
    <cellStyle name="Normal 217 2 2 2" xfId="21046"/>
    <cellStyle name="Normal 217 2 2 3" xfId="21047"/>
    <cellStyle name="Normal 217 2 3" xfId="21048"/>
    <cellStyle name="Normal 217 2 4" xfId="21049"/>
    <cellStyle name="Normal 217 2 5" xfId="21050"/>
    <cellStyle name="Normal 217 2 6" xfId="21051"/>
    <cellStyle name="Normal 217 3" xfId="21052"/>
    <cellStyle name="Normal 217 3 2" xfId="21053"/>
    <cellStyle name="Normal 217 3 2 2" xfId="21054"/>
    <cellStyle name="Normal 217 3 3" xfId="21055"/>
    <cellStyle name="Normal 217 3 4" xfId="21056"/>
    <cellStyle name="Normal 217 3 5" xfId="21057"/>
    <cellStyle name="Normal 217 4" xfId="21058"/>
    <cellStyle name="Normal 217 4 2" xfId="21059"/>
    <cellStyle name="Normal 217 4 3" xfId="21060"/>
    <cellStyle name="Normal 217 5" xfId="21061"/>
    <cellStyle name="Normal 217 5 2" xfId="21062"/>
    <cellStyle name="Normal 217 6" xfId="21063"/>
    <cellStyle name="Normal 217 7" xfId="21064"/>
    <cellStyle name="Normal 217 8" xfId="21065"/>
    <cellStyle name="Normal 218" xfId="21066"/>
    <cellStyle name="Normal 218 2" xfId="21067"/>
    <cellStyle name="Normal 218 2 2" xfId="21068"/>
    <cellStyle name="Normal 218 2 2 2" xfId="21069"/>
    <cellStyle name="Normal 218 2 2 3" xfId="21070"/>
    <cellStyle name="Normal 218 2 3" xfId="21071"/>
    <cellStyle name="Normal 218 2 4" xfId="21072"/>
    <cellStyle name="Normal 218 2 5" xfId="21073"/>
    <cellStyle name="Normal 218 2 6" xfId="21074"/>
    <cellStyle name="Normal 218 3" xfId="21075"/>
    <cellStyle name="Normal 218 3 2" xfId="21076"/>
    <cellStyle name="Normal 218 3 3" xfId="21077"/>
    <cellStyle name="Normal 218 3 4" xfId="21078"/>
    <cellStyle name="Normal 218 3 5" xfId="21079"/>
    <cellStyle name="Normal 218 4" xfId="21080"/>
    <cellStyle name="Normal 218 4 2" xfId="21081"/>
    <cellStyle name="Normal 218 4 3" xfId="21082"/>
    <cellStyle name="Normal 218 5" xfId="21083"/>
    <cellStyle name="Normal 218 5 2" xfId="21084"/>
    <cellStyle name="Normal 218 6" xfId="21085"/>
    <cellStyle name="Normal 218 7" xfId="21086"/>
    <cellStyle name="Normal 218 8" xfId="21087"/>
    <cellStyle name="Normal 219" xfId="21088"/>
    <cellStyle name="Normal 219 2" xfId="21089"/>
    <cellStyle name="Normal 219 2 2" xfId="21090"/>
    <cellStyle name="Normal 219 2 2 2" xfId="21091"/>
    <cellStyle name="Normal 219 2 2 3" xfId="21092"/>
    <cellStyle name="Normal 219 2 3" xfId="21093"/>
    <cellStyle name="Normal 219 2 4" xfId="21094"/>
    <cellStyle name="Normal 219 2 5" xfId="21095"/>
    <cellStyle name="Normal 219 2 6" xfId="21096"/>
    <cellStyle name="Normal 219 3" xfId="21097"/>
    <cellStyle name="Normal 219 3 2" xfId="21098"/>
    <cellStyle name="Normal 219 3 3" xfId="21099"/>
    <cellStyle name="Normal 219 3 4" xfId="21100"/>
    <cellStyle name="Normal 219 3 5" xfId="21101"/>
    <cellStyle name="Normal 219 4" xfId="21102"/>
    <cellStyle name="Normal 219 4 2" xfId="21103"/>
    <cellStyle name="Normal 219 4 3" xfId="21104"/>
    <cellStyle name="Normal 219 5" xfId="21105"/>
    <cellStyle name="Normal 219 5 2" xfId="21106"/>
    <cellStyle name="Normal 219 6" xfId="21107"/>
    <cellStyle name="Normal 219 7" xfId="21108"/>
    <cellStyle name="Normal 219 8" xfId="21109"/>
    <cellStyle name="Normal 22" xfId="21110"/>
    <cellStyle name="Normal 22 2" xfId="21111"/>
    <cellStyle name="Normal 22 3" xfId="21112"/>
    <cellStyle name="Normal 22 4" xfId="21113"/>
    <cellStyle name="Normal 22 5" xfId="21114"/>
    <cellStyle name="Normal 22 5 2" xfId="21115"/>
    <cellStyle name="Normal 22 6" xfId="21116"/>
    <cellStyle name="Normal 220" xfId="21117"/>
    <cellStyle name="Normal 220 2" xfId="21118"/>
    <cellStyle name="Normal 220 2 2" xfId="21119"/>
    <cellStyle name="Normal 220 2 2 2" xfId="21120"/>
    <cellStyle name="Normal 220 2 2 3" xfId="21121"/>
    <cellStyle name="Normal 220 2 3" xfId="21122"/>
    <cellStyle name="Normal 220 2 4" xfId="21123"/>
    <cellStyle name="Normal 220 2 5" xfId="21124"/>
    <cellStyle name="Normal 220 2 6" xfId="21125"/>
    <cellStyle name="Normal 220 3" xfId="21126"/>
    <cellStyle name="Normal 220 3 2" xfId="21127"/>
    <cellStyle name="Normal 220 3 3" xfId="21128"/>
    <cellStyle name="Normal 220 3 4" xfId="21129"/>
    <cellStyle name="Normal 220 3 5" xfId="21130"/>
    <cellStyle name="Normal 220 4" xfId="21131"/>
    <cellStyle name="Normal 220 4 2" xfId="21132"/>
    <cellStyle name="Normal 220 4 3" xfId="21133"/>
    <cellStyle name="Normal 220 5" xfId="21134"/>
    <cellStyle name="Normal 220 5 2" xfId="21135"/>
    <cellStyle name="Normal 220 6" xfId="21136"/>
    <cellStyle name="Normal 220 7" xfId="21137"/>
    <cellStyle name="Normal 220 8" xfId="21138"/>
    <cellStyle name="Normal 221" xfId="21139"/>
    <cellStyle name="Normal 221 2" xfId="21140"/>
    <cellStyle name="Normal 221 2 2" xfId="21141"/>
    <cellStyle name="Normal 221 2 2 2" xfId="21142"/>
    <cellStyle name="Normal 221 2 2 3" xfId="21143"/>
    <cellStyle name="Normal 221 2 3" xfId="21144"/>
    <cellStyle name="Normal 221 2 4" xfId="21145"/>
    <cellStyle name="Normal 221 2 5" xfId="21146"/>
    <cellStyle name="Normal 221 2 6" xfId="21147"/>
    <cellStyle name="Normal 221 3" xfId="21148"/>
    <cellStyle name="Normal 221 3 2" xfId="21149"/>
    <cellStyle name="Normal 221 3 2 2" xfId="21150"/>
    <cellStyle name="Normal 221 3 3" xfId="21151"/>
    <cellStyle name="Normal 221 3 4" xfId="21152"/>
    <cellStyle name="Normal 221 3 5" xfId="21153"/>
    <cellStyle name="Normal 221 4" xfId="21154"/>
    <cellStyle name="Normal 221 4 2" xfId="21155"/>
    <cellStyle name="Normal 221 4 3" xfId="21156"/>
    <cellStyle name="Normal 221 5" xfId="21157"/>
    <cellStyle name="Normal 221 5 2" xfId="21158"/>
    <cellStyle name="Normal 221 6" xfId="21159"/>
    <cellStyle name="Normal 221 7" xfId="21160"/>
    <cellStyle name="Normal 221 8" xfId="21161"/>
    <cellStyle name="Normal 222" xfId="21162"/>
    <cellStyle name="Normal 222 2" xfId="21163"/>
    <cellStyle name="Normal 222 2 2" xfId="21164"/>
    <cellStyle name="Normal 222 2 2 2" xfId="21165"/>
    <cellStyle name="Normal 222 2 2 3" xfId="21166"/>
    <cellStyle name="Normal 222 2 3" xfId="21167"/>
    <cellStyle name="Normal 222 2 4" xfId="21168"/>
    <cellStyle name="Normal 222 2 5" xfId="21169"/>
    <cellStyle name="Normal 222 2 6" xfId="21170"/>
    <cellStyle name="Normal 222 3" xfId="21171"/>
    <cellStyle name="Normal 222 3 2" xfId="21172"/>
    <cellStyle name="Normal 222 3 3" xfId="21173"/>
    <cellStyle name="Normal 222 3 4" xfId="21174"/>
    <cellStyle name="Normal 222 3 5" xfId="21175"/>
    <cellStyle name="Normal 222 4" xfId="21176"/>
    <cellStyle name="Normal 222 4 2" xfId="21177"/>
    <cellStyle name="Normal 222 4 3" xfId="21178"/>
    <cellStyle name="Normal 222 5" xfId="21179"/>
    <cellStyle name="Normal 222 5 2" xfId="21180"/>
    <cellStyle name="Normal 222 6" xfId="21181"/>
    <cellStyle name="Normal 222 7" xfId="21182"/>
    <cellStyle name="Normal 222 8" xfId="21183"/>
    <cellStyle name="Normal 223" xfId="21184"/>
    <cellStyle name="Normal 223 2" xfId="21185"/>
    <cellStyle name="Normal 223 2 2" xfId="21186"/>
    <cellStyle name="Normal 223 2 2 2" xfId="21187"/>
    <cellStyle name="Normal 223 2 2 3" xfId="21188"/>
    <cellStyle name="Normal 223 2 3" xfId="21189"/>
    <cellStyle name="Normal 223 2 4" xfId="21190"/>
    <cellStyle name="Normal 223 2 5" xfId="21191"/>
    <cellStyle name="Normal 223 2 6" xfId="21192"/>
    <cellStyle name="Normal 223 3" xfId="21193"/>
    <cellStyle name="Normal 223 3 2" xfId="21194"/>
    <cellStyle name="Normal 223 3 3" xfId="21195"/>
    <cellStyle name="Normal 223 3 4" xfId="21196"/>
    <cellStyle name="Normal 223 3 5" xfId="21197"/>
    <cellStyle name="Normal 223 4" xfId="21198"/>
    <cellStyle name="Normal 223 4 2" xfId="21199"/>
    <cellStyle name="Normal 223 4 3" xfId="21200"/>
    <cellStyle name="Normal 223 5" xfId="21201"/>
    <cellStyle name="Normal 223 5 2" xfId="21202"/>
    <cellStyle name="Normal 223 6" xfId="21203"/>
    <cellStyle name="Normal 223 7" xfId="21204"/>
    <cellStyle name="Normal 223 8" xfId="21205"/>
    <cellStyle name="Normal 224" xfId="21206"/>
    <cellStyle name="Normal 224 2" xfId="21207"/>
    <cellStyle name="Normal 224 2 2" xfId="21208"/>
    <cellStyle name="Normal 224 2 2 2" xfId="21209"/>
    <cellStyle name="Normal 224 2 2 3" xfId="21210"/>
    <cellStyle name="Normal 224 2 3" xfId="21211"/>
    <cellStyle name="Normal 224 2 4" xfId="21212"/>
    <cellStyle name="Normal 224 2 5" xfId="21213"/>
    <cellStyle name="Normal 224 2 6" xfId="21214"/>
    <cellStyle name="Normal 224 3" xfId="21215"/>
    <cellStyle name="Normal 224 3 2" xfId="21216"/>
    <cellStyle name="Normal 224 3 3" xfId="21217"/>
    <cellStyle name="Normal 224 3 4" xfId="21218"/>
    <cellStyle name="Normal 224 3 5" xfId="21219"/>
    <cellStyle name="Normal 224 4" xfId="21220"/>
    <cellStyle name="Normal 224 4 2" xfId="21221"/>
    <cellStyle name="Normal 224 4 3" xfId="21222"/>
    <cellStyle name="Normal 224 5" xfId="21223"/>
    <cellStyle name="Normal 224 5 2" xfId="21224"/>
    <cellStyle name="Normal 224 6" xfId="21225"/>
    <cellStyle name="Normal 224 7" xfId="21226"/>
    <cellStyle name="Normal 224 8" xfId="21227"/>
    <cellStyle name="Normal 225" xfId="21228"/>
    <cellStyle name="Normal 225 2" xfId="21229"/>
    <cellStyle name="Normal 225 2 2" xfId="21230"/>
    <cellStyle name="Normal 225 2 2 2" xfId="21231"/>
    <cellStyle name="Normal 225 2 2 3" xfId="21232"/>
    <cellStyle name="Normal 225 2 3" xfId="21233"/>
    <cellStyle name="Normal 225 2 4" xfId="21234"/>
    <cellStyle name="Normal 225 2 5" xfId="21235"/>
    <cellStyle name="Normal 225 2 6" xfId="21236"/>
    <cellStyle name="Normal 225 3" xfId="21237"/>
    <cellStyle name="Normal 225 3 2" xfId="21238"/>
    <cellStyle name="Normal 225 3 3" xfId="21239"/>
    <cellStyle name="Normal 225 3 4" xfId="21240"/>
    <cellStyle name="Normal 225 3 5" xfId="21241"/>
    <cellStyle name="Normal 225 4" xfId="21242"/>
    <cellStyle name="Normal 225 4 2" xfId="21243"/>
    <cellStyle name="Normal 225 4 3" xfId="21244"/>
    <cellStyle name="Normal 225 5" xfId="21245"/>
    <cellStyle name="Normal 225 5 2" xfId="21246"/>
    <cellStyle name="Normal 225 6" xfId="21247"/>
    <cellStyle name="Normal 225 7" xfId="21248"/>
    <cellStyle name="Normal 225 8" xfId="21249"/>
    <cellStyle name="Normal 226" xfId="21250"/>
    <cellStyle name="Normal 226 2" xfId="21251"/>
    <cellStyle name="Normal 226 2 2" xfId="21252"/>
    <cellStyle name="Normal 226 2 2 2" xfId="21253"/>
    <cellStyle name="Normal 226 2 2 3" xfId="21254"/>
    <cellStyle name="Normal 226 2 3" xfId="21255"/>
    <cellStyle name="Normal 226 2 4" xfId="21256"/>
    <cellStyle name="Normal 226 2 5" xfId="21257"/>
    <cellStyle name="Normal 226 2 6" xfId="21258"/>
    <cellStyle name="Normal 226 3" xfId="21259"/>
    <cellStyle name="Normal 226 3 2" xfId="21260"/>
    <cellStyle name="Normal 226 3 3" xfId="21261"/>
    <cellStyle name="Normal 226 3 4" xfId="21262"/>
    <cellStyle name="Normal 226 3 5" xfId="21263"/>
    <cellStyle name="Normal 226 4" xfId="21264"/>
    <cellStyle name="Normal 226 4 2" xfId="21265"/>
    <cellStyle name="Normal 226 4 3" xfId="21266"/>
    <cellStyle name="Normal 226 5" xfId="21267"/>
    <cellStyle name="Normal 226 5 2" xfId="21268"/>
    <cellStyle name="Normal 226 6" xfId="21269"/>
    <cellStyle name="Normal 226 7" xfId="21270"/>
    <cellStyle name="Normal 226 8" xfId="21271"/>
    <cellStyle name="Normal 227" xfId="21272"/>
    <cellStyle name="Normal 227 2" xfId="21273"/>
    <cellStyle name="Normal 227 2 2" xfId="21274"/>
    <cellStyle name="Normal 227 2 2 2" xfId="21275"/>
    <cellStyle name="Normal 227 2 2 3" xfId="21276"/>
    <cellStyle name="Normal 227 2 3" xfId="21277"/>
    <cellStyle name="Normal 227 2 4" xfId="21278"/>
    <cellStyle name="Normal 227 2 5" xfId="21279"/>
    <cellStyle name="Normal 227 2 6" xfId="21280"/>
    <cellStyle name="Normal 227 3" xfId="21281"/>
    <cellStyle name="Normal 227 3 2" xfId="21282"/>
    <cellStyle name="Normal 227 3 3" xfId="21283"/>
    <cellStyle name="Normal 227 3 4" xfId="21284"/>
    <cellStyle name="Normal 227 3 5" xfId="21285"/>
    <cellStyle name="Normal 227 4" xfId="21286"/>
    <cellStyle name="Normal 227 4 2" xfId="21287"/>
    <cellStyle name="Normal 227 4 3" xfId="21288"/>
    <cellStyle name="Normal 227 5" xfId="21289"/>
    <cellStyle name="Normal 227 5 2" xfId="21290"/>
    <cellStyle name="Normal 227 6" xfId="21291"/>
    <cellStyle name="Normal 227 7" xfId="21292"/>
    <cellStyle name="Normal 227 8" xfId="21293"/>
    <cellStyle name="Normal 228" xfId="21294"/>
    <cellStyle name="Normal 228 2" xfId="21295"/>
    <cellStyle name="Normal 228 2 2" xfId="21296"/>
    <cellStyle name="Normal 228 2 2 2" xfId="21297"/>
    <cellStyle name="Normal 228 2 2 3" xfId="21298"/>
    <cellStyle name="Normal 228 2 3" xfId="21299"/>
    <cellStyle name="Normal 228 2 4" xfId="21300"/>
    <cellStyle name="Normal 228 2 5" xfId="21301"/>
    <cellStyle name="Normal 228 2 6" xfId="21302"/>
    <cellStyle name="Normal 228 3" xfId="21303"/>
    <cellStyle name="Normal 228 3 2" xfId="21304"/>
    <cellStyle name="Normal 228 3 3" xfId="21305"/>
    <cellStyle name="Normal 228 3 4" xfId="21306"/>
    <cellStyle name="Normal 228 3 5" xfId="21307"/>
    <cellStyle name="Normal 228 4" xfId="21308"/>
    <cellStyle name="Normal 228 4 2" xfId="21309"/>
    <cellStyle name="Normal 228 4 3" xfId="21310"/>
    <cellStyle name="Normal 228 5" xfId="21311"/>
    <cellStyle name="Normal 228 5 2" xfId="21312"/>
    <cellStyle name="Normal 228 6" xfId="21313"/>
    <cellStyle name="Normal 228 7" xfId="21314"/>
    <cellStyle name="Normal 228 8" xfId="21315"/>
    <cellStyle name="Normal 229" xfId="21316"/>
    <cellStyle name="Normal 229 2" xfId="21317"/>
    <cellStyle name="Normal 229 2 2" xfId="21318"/>
    <cellStyle name="Normal 229 2 2 2" xfId="21319"/>
    <cellStyle name="Normal 229 2 2 3" xfId="21320"/>
    <cellStyle name="Normal 229 2 3" xfId="21321"/>
    <cellStyle name="Normal 229 2 4" xfId="21322"/>
    <cellStyle name="Normal 229 2 5" xfId="21323"/>
    <cellStyle name="Normal 229 2 6" xfId="21324"/>
    <cellStyle name="Normal 229 3" xfId="21325"/>
    <cellStyle name="Normal 229 3 2" xfId="21326"/>
    <cellStyle name="Normal 229 3 3" xfId="21327"/>
    <cellStyle name="Normal 229 3 4" xfId="21328"/>
    <cellStyle name="Normal 229 3 5" xfId="21329"/>
    <cellStyle name="Normal 229 4" xfId="21330"/>
    <cellStyle name="Normal 229 4 2" xfId="21331"/>
    <cellStyle name="Normal 229 4 3" xfId="21332"/>
    <cellStyle name="Normal 229 5" xfId="21333"/>
    <cellStyle name="Normal 229 5 2" xfId="21334"/>
    <cellStyle name="Normal 229 6" xfId="21335"/>
    <cellStyle name="Normal 229 7" xfId="21336"/>
    <cellStyle name="Normal 229 8" xfId="21337"/>
    <cellStyle name="Normal 23" xfId="21338"/>
    <cellStyle name="Normal 23 2" xfId="21339"/>
    <cellStyle name="Normal 23 3" xfId="21340"/>
    <cellStyle name="Normal 23 4" xfId="21341"/>
    <cellStyle name="Normal 23 5" xfId="21342"/>
    <cellStyle name="Normal 23 5 2" xfId="21343"/>
    <cellStyle name="Normal 23 6" xfId="21344"/>
    <cellStyle name="Normal 230" xfId="21345"/>
    <cellStyle name="Normal 230 2" xfId="21346"/>
    <cellStyle name="Normal 230 2 2" xfId="21347"/>
    <cellStyle name="Normal 230 2 2 2" xfId="21348"/>
    <cellStyle name="Normal 230 2 2 3" xfId="21349"/>
    <cellStyle name="Normal 230 2 3" xfId="21350"/>
    <cellStyle name="Normal 230 2 4" xfId="21351"/>
    <cellStyle name="Normal 230 2 5" xfId="21352"/>
    <cellStyle name="Normal 230 2 6" xfId="21353"/>
    <cellStyle name="Normal 230 3" xfId="21354"/>
    <cellStyle name="Normal 230 3 2" xfId="21355"/>
    <cellStyle name="Normal 230 3 3" xfId="21356"/>
    <cellStyle name="Normal 230 3 4" xfId="21357"/>
    <cellStyle name="Normal 230 3 5" xfId="21358"/>
    <cellStyle name="Normal 230 4" xfId="21359"/>
    <cellStyle name="Normal 230 4 2" xfId="21360"/>
    <cellStyle name="Normal 230 4 3" xfId="21361"/>
    <cellStyle name="Normal 230 5" xfId="21362"/>
    <cellStyle name="Normal 230 5 2" xfId="21363"/>
    <cellStyle name="Normal 230 6" xfId="21364"/>
    <cellStyle name="Normal 230 7" xfId="21365"/>
    <cellStyle name="Normal 230 8" xfId="21366"/>
    <cellStyle name="Normal 231" xfId="21367"/>
    <cellStyle name="Normal 231 2" xfId="21368"/>
    <cellStyle name="Normal 231 2 2" xfId="21369"/>
    <cellStyle name="Normal 231 2 2 2" xfId="21370"/>
    <cellStyle name="Normal 231 2 2 3" xfId="21371"/>
    <cellStyle name="Normal 231 2 3" xfId="21372"/>
    <cellStyle name="Normal 231 2 4" xfId="21373"/>
    <cellStyle name="Normal 231 2 5" xfId="21374"/>
    <cellStyle name="Normal 231 2 6" xfId="21375"/>
    <cellStyle name="Normal 231 3" xfId="21376"/>
    <cellStyle name="Normal 231 3 2" xfId="21377"/>
    <cellStyle name="Normal 231 3 3" xfId="21378"/>
    <cellStyle name="Normal 231 3 4" xfId="21379"/>
    <cellStyle name="Normal 231 3 5" xfId="21380"/>
    <cellStyle name="Normal 231 4" xfId="21381"/>
    <cellStyle name="Normal 231 4 2" xfId="21382"/>
    <cellStyle name="Normal 231 4 3" xfId="21383"/>
    <cellStyle name="Normal 231 5" xfId="21384"/>
    <cellStyle name="Normal 231 5 2" xfId="21385"/>
    <cellStyle name="Normal 231 6" xfId="21386"/>
    <cellStyle name="Normal 231 7" xfId="21387"/>
    <cellStyle name="Normal 231 8" xfId="21388"/>
    <cellStyle name="Normal 232" xfId="21389"/>
    <cellStyle name="Normal 232 2" xfId="21390"/>
    <cellStyle name="Normal 232 2 2" xfId="21391"/>
    <cellStyle name="Normal 232 2 2 2" xfId="21392"/>
    <cellStyle name="Normal 232 2 2 3" xfId="21393"/>
    <cellStyle name="Normal 232 2 3" xfId="21394"/>
    <cellStyle name="Normal 232 2 4" xfId="21395"/>
    <cellStyle name="Normal 232 2 5" xfId="21396"/>
    <cellStyle name="Normal 232 2 6" xfId="21397"/>
    <cellStyle name="Normal 232 3" xfId="21398"/>
    <cellStyle name="Normal 232 3 2" xfId="21399"/>
    <cellStyle name="Normal 232 3 3" xfId="21400"/>
    <cellStyle name="Normal 232 3 4" xfId="21401"/>
    <cellStyle name="Normal 232 3 5" xfId="21402"/>
    <cellStyle name="Normal 232 4" xfId="21403"/>
    <cellStyle name="Normal 232 4 2" xfId="21404"/>
    <cellStyle name="Normal 232 4 3" xfId="21405"/>
    <cellStyle name="Normal 232 5" xfId="21406"/>
    <cellStyle name="Normal 232 5 2" xfId="21407"/>
    <cellStyle name="Normal 232 6" xfId="21408"/>
    <cellStyle name="Normal 232 7" xfId="21409"/>
    <cellStyle name="Normal 232 8" xfId="21410"/>
    <cellStyle name="Normal 233" xfId="21411"/>
    <cellStyle name="Normal 233 2" xfId="21412"/>
    <cellStyle name="Normal 233 2 2" xfId="21413"/>
    <cellStyle name="Normal 233 2 2 2" xfId="21414"/>
    <cellStyle name="Normal 233 2 2 3" xfId="21415"/>
    <cellStyle name="Normal 233 2 3" xfId="21416"/>
    <cellStyle name="Normal 233 2 4" xfId="21417"/>
    <cellStyle name="Normal 233 2 5" xfId="21418"/>
    <cellStyle name="Normal 233 2 6" xfId="21419"/>
    <cellStyle name="Normal 233 3" xfId="21420"/>
    <cellStyle name="Normal 233 3 2" xfId="21421"/>
    <cellStyle name="Normal 233 3 3" xfId="21422"/>
    <cellStyle name="Normal 233 3 4" xfId="21423"/>
    <cellStyle name="Normal 233 3 5" xfId="21424"/>
    <cellStyle name="Normal 233 4" xfId="21425"/>
    <cellStyle name="Normal 233 4 2" xfId="21426"/>
    <cellStyle name="Normal 233 5" xfId="21427"/>
    <cellStyle name="Normal 233 5 2" xfId="21428"/>
    <cellStyle name="Normal 233 6" xfId="21429"/>
    <cellStyle name="Normal 233 7" xfId="21430"/>
    <cellStyle name="Normal 233 8" xfId="21431"/>
    <cellStyle name="Normal 234" xfId="21432"/>
    <cellStyle name="Normal 234 2" xfId="21433"/>
    <cellStyle name="Normal 234 2 2" xfId="21434"/>
    <cellStyle name="Normal 234 2 2 2" xfId="21435"/>
    <cellStyle name="Normal 234 2 2 3" xfId="21436"/>
    <cellStyle name="Normal 234 2 3" xfId="21437"/>
    <cellStyle name="Normal 234 2 4" xfId="21438"/>
    <cellStyle name="Normal 234 2 5" xfId="21439"/>
    <cellStyle name="Normal 234 2 6" xfId="21440"/>
    <cellStyle name="Normal 234 3" xfId="21441"/>
    <cellStyle name="Normal 234 3 2" xfId="21442"/>
    <cellStyle name="Normal 234 3 3" xfId="21443"/>
    <cellStyle name="Normal 234 3 4" xfId="21444"/>
    <cellStyle name="Normal 234 3 5" xfId="21445"/>
    <cellStyle name="Normal 234 4" xfId="21446"/>
    <cellStyle name="Normal 234 4 2" xfId="21447"/>
    <cellStyle name="Normal 234 5" xfId="21448"/>
    <cellStyle name="Normal 234 5 2" xfId="21449"/>
    <cellStyle name="Normal 234 6" xfId="21450"/>
    <cellStyle name="Normal 234 7" xfId="21451"/>
    <cellStyle name="Normal 234 8" xfId="21452"/>
    <cellStyle name="Normal 235" xfId="21453"/>
    <cellStyle name="Normal 235 2" xfId="21454"/>
    <cellStyle name="Normal 235 2 2" xfId="21455"/>
    <cellStyle name="Normal 235 2 2 2" xfId="21456"/>
    <cellStyle name="Normal 235 2 2 3" xfId="21457"/>
    <cellStyle name="Normal 235 2 3" xfId="21458"/>
    <cellStyle name="Normal 235 2 4" xfId="21459"/>
    <cellStyle name="Normal 235 2 5" xfId="21460"/>
    <cellStyle name="Normal 235 2 6" xfId="21461"/>
    <cellStyle name="Normal 235 3" xfId="21462"/>
    <cellStyle name="Normal 235 3 2" xfId="21463"/>
    <cellStyle name="Normal 235 3 3" xfId="21464"/>
    <cellStyle name="Normal 235 3 4" xfId="21465"/>
    <cellStyle name="Normal 235 3 5" xfId="21466"/>
    <cellStyle name="Normal 235 4" xfId="21467"/>
    <cellStyle name="Normal 235 4 2" xfId="21468"/>
    <cellStyle name="Normal 235 5" xfId="21469"/>
    <cellStyle name="Normal 235 5 2" xfId="21470"/>
    <cellStyle name="Normal 235 6" xfId="21471"/>
    <cellStyle name="Normal 235 7" xfId="21472"/>
    <cellStyle name="Normal 235 8" xfId="21473"/>
    <cellStyle name="Normal 236" xfId="21474"/>
    <cellStyle name="Normal 236 2" xfId="21475"/>
    <cellStyle name="Normal 236 2 2" xfId="21476"/>
    <cellStyle name="Normal 236 2 2 2" xfId="21477"/>
    <cellStyle name="Normal 236 2 2 3" xfId="21478"/>
    <cellStyle name="Normal 236 2 3" xfId="21479"/>
    <cellStyle name="Normal 236 2 4" xfId="21480"/>
    <cellStyle name="Normal 236 2 5" xfId="21481"/>
    <cellStyle name="Normal 236 2 6" xfId="21482"/>
    <cellStyle name="Normal 236 3" xfId="21483"/>
    <cellStyle name="Normal 236 3 2" xfId="21484"/>
    <cellStyle name="Normal 236 3 3" xfId="21485"/>
    <cellStyle name="Normal 236 3 4" xfId="21486"/>
    <cellStyle name="Normal 236 3 5" xfId="21487"/>
    <cellStyle name="Normal 236 4" xfId="21488"/>
    <cellStyle name="Normal 236 4 2" xfId="21489"/>
    <cellStyle name="Normal 236 5" xfId="21490"/>
    <cellStyle name="Normal 236 5 2" xfId="21491"/>
    <cellStyle name="Normal 236 6" xfId="21492"/>
    <cellStyle name="Normal 236 7" xfId="21493"/>
    <cellStyle name="Normal 236 8" xfId="21494"/>
    <cellStyle name="Normal 237" xfId="21495"/>
    <cellStyle name="Normal 237 2" xfId="21496"/>
    <cellStyle name="Normal 237 2 2" xfId="21497"/>
    <cellStyle name="Normal 237 2 2 2" xfId="21498"/>
    <cellStyle name="Normal 237 2 2 3" xfId="21499"/>
    <cellStyle name="Normal 237 2 3" xfId="21500"/>
    <cellStyle name="Normal 237 2 4" xfId="21501"/>
    <cellStyle name="Normal 237 2 5" xfId="21502"/>
    <cellStyle name="Normal 237 2 6" xfId="21503"/>
    <cellStyle name="Normal 237 3" xfId="21504"/>
    <cellStyle name="Normal 237 3 2" xfId="21505"/>
    <cellStyle name="Normal 237 3 3" xfId="21506"/>
    <cellStyle name="Normal 237 3 4" xfId="21507"/>
    <cellStyle name="Normal 237 3 5" xfId="21508"/>
    <cellStyle name="Normal 237 4" xfId="21509"/>
    <cellStyle name="Normal 237 4 2" xfId="21510"/>
    <cellStyle name="Normal 237 5" xfId="21511"/>
    <cellStyle name="Normal 237 5 2" xfId="21512"/>
    <cellStyle name="Normal 237 6" xfId="21513"/>
    <cellStyle name="Normal 237 7" xfId="21514"/>
    <cellStyle name="Normal 237 8" xfId="21515"/>
    <cellStyle name="Normal 238" xfId="21516"/>
    <cellStyle name="Normal 238 2" xfId="21517"/>
    <cellStyle name="Normal 238 2 2" xfId="21518"/>
    <cellStyle name="Normal 238 2 2 2" xfId="21519"/>
    <cellStyle name="Normal 238 2 2 3" xfId="21520"/>
    <cellStyle name="Normal 238 2 3" xfId="21521"/>
    <cellStyle name="Normal 238 2 4" xfId="21522"/>
    <cellStyle name="Normal 238 2 5" xfId="21523"/>
    <cellStyle name="Normal 238 2 6" xfId="21524"/>
    <cellStyle name="Normal 238 3" xfId="21525"/>
    <cellStyle name="Normal 238 3 2" xfId="21526"/>
    <cellStyle name="Normal 238 3 3" xfId="21527"/>
    <cellStyle name="Normal 238 3 4" xfId="21528"/>
    <cellStyle name="Normal 238 3 5" xfId="21529"/>
    <cellStyle name="Normal 238 4" xfId="21530"/>
    <cellStyle name="Normal 238 4 2" xfId="21531"/>
    <cellStyle name="Normal 238 5" xfId="21532"/>
    <cellStyle name="Normal 238 5 2" xfId="21533"/>
    <cellStyle name="Normal 238 6" xfId="21534"/>
    <cellStyle name="Normal 238 7" xfId="21535"/>
    <cellStyle name="Normal 238 8" xfId="21536"/>
    <cellStyle name="Normal 239" xfId="21537"/>
    <cellStyle name="Normal 239 2" xfId="21538"/>
    <cellStyle name="Normal 239 2 2" xfId="21539"/>
    <cellStyle name="Normal 239 2 2 2" xfId="21540"/>
    <cellStyle name="Normal 239 2 2 3" xfId="21541"/>
    <cellStyle name="Normal 239 2 3" xfId="21542"/>
    <cellStyle name="Normal 239 2 4" xfId="21543"/>
    <cellStyle name="Normal 239 2 5" xfId="21544"/>
    <cellStyle name="Normal 239 2 6" xfId="21545"/>
    <cellStyle name="Normal 239 3" xfId="21546"/>
    <cellStyle name="Normal 239 3 2" xfId="21547"/>
    <cellStyle name="Normal 239 3 3" xfId="21548"/>
    <cellStyle name="Normal 239 3 4" xfId="21549"/>
    <cellStyle name="Normal 239 3 5" xfId="21550"/>
    <cellStyle name="Normal 239 4" xfId="21551"/>
    <cellStyle name="Normal 239 4 2" xfId="21552"/>
    <cellStyle name="Normal 239 5" xfId="21553"/>
    <cellStyle name="Normal 239 5 2" xfId="21554"/>
    <cellStyle name="Normal 239 6" xfId="21555"/>
    <cellStyle name="Normal 239 7" xfId="21556"/>
    <cellStyle name="Normal 239 8" xfId="21557"/>
    <cellStyle name="Normal 24" xfId="21558"/>
    <cellStyle name="Normal 24 2" xfId="21559"/>
    <cellStyle name="Normal 24 3" xfId="21560"/>
    <cellStyle name="Normal 24 4" xfId="21561"/>
    <cellStyle name="Normal 24 5" xfId="21562"/>
    <cellStyle name="Normal 24 5 2" xfId="21563"/>
    <cellStyle name="Normal 24 6" xfId="21564"/>
    <cellStyle name="Normal 240" xfId="21565"/>
    <cellStyle name="Normal 240 2" xfId="21566"/>
    <cellStyle name="Normal 240 2 2" xfId="21567"/>
    <cellStyle name="Normal 240 2 2 2" xfId="21568"/>
    <cellStyle name="Normal 240 2 2 3" xfId="21569"/>
    <cellStyle name="Normal 240 2 3" xfId="21570"/>
    <cellStyle name="Normal 240 2 4" xfId="21571"/>
    <cellStyle name="Normal 240 2 5" xfId="21572"/>
    <cellStyle name="Normal 240 2 6" xfId="21573"/>
    <cellStyle name="Normal 240 3" xfId="21574"/>
    <cellStyle name="Normal 240 3 2" xfId="21575"/>
    <cellStyle name="Normal 240 3 3" xfId="21576"/>
    <cellStyle name="Normal 240 3 4" xfId="21577"/>
    <cellStyle name="Normal 240 3 5" xfId="21578"/>
    <cellStyle name="Normal 240 4" xfId="21579"/>
    <cellStyle name="Normal 240 4 2" xfId="21580"/>
    <cellStyle name="Normal 240 5" xfId="21581"/>
    <cellStyle name="Normal 240 5 2" xfId="21582"/>
    <cellStyle name="Normal 240 6" xfId="21583"/>
    <cellStyle name="Normal 240 7" xfId="21584"/>
    <cellStyle name="Normal 240 8" xfId="21585"/>
    <cellStyle name="Normal 241" xfId="21586"/>
    <cellStyle name="Normal 241 2" xfId="21587"/>
    <cellStyle name="Normal 241 2 2" xfId="21588"/>
    <cellStyle name="Normal 241 2 2 2" xfId="21589"/>
    <cellStyle name="Normal 241 2 2 3" xfId="21590"/>
    <cellStyle name="Normal 241 2 3" xfId="21591"/>
    <cellStyle name="Normal 241 2 4" xfId="21592"/>
    <cellStyle name="Normal 241 2 5" xfId="21593"/>
    <cellStyle name="Normal 241 2 6" xfId="21594"/>
    <cellStyle name="Normal 241 3" xfId="21595"/>
    <cellStyle name="Normal 241 3 2" xfId="21596"/>
    <cellStyle name="Normal 241 3 3" xfId="21597"/>
    <cellStyle name="Normal 241 3 4" xfId="21598"/>
    <cellStyle name="Normal 241 3 5" xfId="21599"/>
    <cellStyle name="Normal 241 4" xfId="21600"/>
    <cellStyle name="Normal 241 4 2" xfId="21601"/>
    <cellStyle name="Normal 241 4 3" xfId="21602"/>
    <cellStyle name="Normal 241 5" xfId="21603"/>
    <cellStyle name="Normal 241 5 2" xfId="21604"/>
    <cellStyle name="Normal 241 6" xfId="21605"/>
    <cellStyle name="Normal 241 7" xfId="21606"/>
    <cellStyle name="Normal 241 8" xfId="21607"/>
    <cellStyle name="Normal 242" xfId="21608"/>
    <cellStyle name="Normal 242 2" xfId="21609"/>
    <cellStyle name="Normal 242 2 2" xfId="21610"/>
    <cellStyle name="Normal 242 2 2 2" xfId="21611"/>
    <cellStyle name="Normal 242 2 2 3" xfId="21612"/>
    <cellStyle name="Normal 242 2 3" xfId="21613"/>
    <cellStyle name="Normal 242 2 4" xfId="21614"/>
    <cellStyle name="Normal 242 2 5" xfId="21615"/>
    <cellStyle name="Normal 242 2 6" xfId="21616"/>
    <cellStyle name="Normal 242 3" xfId="21617"/>
    <cellStyle name="Normal 242 3 2" xfId="21618"/>
    <cellStyle name="Normal 242 3 3" xfId="21619"/>
    <cellStyle name="Normal 242 3 4" xfId="21620"/>
    <cellStyle name="Normal 242 3 5" xfId="21621"/>
    <cellStyle name="Normal 242 4" xfId="21622"/>
    <cellStyle name="Normal 242 4 2" xfId="21623"/>
    <cellStyle name="Normal 242 4 3" xfId="21624"/>
    <cellStyle name="Normal 242 5" xfId="21625"/>
    <cellStyle name="Normal 242 5 2" xfId="21626"/>
    <cellStyle name="Normal 242 6" xfId="21627"/>
    <cellStyle name="Normal 242 7" xfId="21628"/>
    <cellStyle name="Normal 242 8" xfId="21629"/>
    <cellStyle name="Normal 243" xfId="21630"/>
    <cellStyle name="Normal 243 2" xfId="21631"/>
    <cellStyle name="Normal 243 2 2" xfId="21632"/>
    <cellStyle name="Normal 243 2 2 2" xfId="21633"/>
    <cellStyle name="Normal 243 2 2 3" xfId="21634"/>
    <cellStyle name="Normal 243 2 3" xfId="21635"/>
    <cellStyle name="Normal 243 2 4" xfId="21636"/>
    <cellStyle name="Normal 243 2 5" xfId="21637"/>
    <cellStyle name="Normal 243 2 6" xfId="21638"/>
    <cellStyle name="Normal 243 3" xfId="21639"/>
    <cellStyle name="Normal 243 3 2" xfId="21640"/>
    <cellStyle name="Normal 243 3 3" xfId="21641"/>
    <cellStyle name="Normal 243 3 4" xfId="21642"/>
    <cellStyle name="Normal 243 3 5" xfId="21643"/>
    <cellStyle name="Normal 243 4" xfId="21644"/>
    <cellStyle name="Normal 243 4 2" xfId="21645"/>
    <cellStyle name="Normal 243 4 3" xfId="21646"/>
    <cellStyle name="Normal 243 5" xfId="21647"/>
    <cellStyle name="Normal 243 5 2" xfId="21648"/>
    <cellStyle name="Normal 243 6" xfId="21649"/>
    <cellStyle name="Normal 243 7" xfId="21650"/>
    <cellStyle name="Normal 243 8" xfId="21651"/>
    <cellStyle name="Normal 244" xfId="21652"/>
    <cellStyle name="Normal 244 2" xfId="21653"/>
    <cellStyle name="Normal 244 2 2" xfId="21654"/>
    <cellStyle name="Normal 244 2 2 2" xfId="21655"/>
    <cellStyle name="Normal 244 2 2 3" xfId="21656"/>
    <cellStyle name="Normal 244 2 3" xfId="21657"/>
    <cellStyle name="Normal 244 2 4" xfId="21658"/>
    <cellStyle name="Normal 244 2 5" xfId="21659"/>
    <cellStyle name="Normal 244 2 6" xfId="21660"/>
    <cellStyle name="Normal 244 3" xfId="21661"/>
    <cellStyle name="Normal 244 3 2" xfId="21662"/>
    <cellStyle name="Normal 244 3 2 2" xfId="21663"/>
    <cellStyle name="Normal 244 3 3" xfId="21664"/>
    <cellStyle name="Normal 244 3 4" xfId="21665"/>
    <cellStyle name="Normal 244 3 5" xfId="21666"/>
    <cellStyle name="Normal 244 4" xfId="21667"/>
    <cellStyle name="Normal 244 4 2" xfId="21668"/>
    <cellStyle name="Normal 244 4 3" xfId="21669"/>
    <cellStyle name="Normal 244 5" xfId="21670"/>
    <cellStyle name="Normal 244 5 2" xfId="21671"/>
    <cellStyle name="Normal 244 6" xfId="21672"/>
    <cellStyle name="Normal 244 7" xfId="21673"/>
    <cellStyle name="Normal 244 8" xfId="21674"/>
    <cellStyle name="Normal 245" xfId="21675"/>
    <cellStyle name="Normal 245 2" xfId="21676"/>
    <cellStyle name="Normal 245 2 2" xfId="21677"/>
    <cellStyle name="Normal 245 2 2 2" xfId="21678"/>
    <cellStyle name="Normal 245 2 2 3" xfId="21679"/>
    <cellStyle name="Normal 245 2 3" xfId="21680"/>
    <cellStyle name="Normal 245 2 4" xfId="21681"/>
    <cellStyle name="Normal 245 2 5" xfId="21682"/>
    <cellStyle name="Normal 245 2 6" xfId="21683"/>
    <cellStyle name="Normal 245 3" xfId="21684"/>
    <cellStyle name="Normal 245 3 2" xfId="21685"/>
    <cellStyle name="Normal 245 3 3" xfId="21686"/>
    <cellStyle name="Normal 245 3 4" xfId="21687"/>
    <cellStyle name="Normal 245 3 5" xfId="21688"/>
    <cellStyle name="Normal 245 4" xfId="21689"/>
    <cellStyle name="Normal 245 4 2" xfId="21690"/>
    <cellStyle name="Normal 245 4 3" xfId="21691"/>
    <cellStyle name="Normal 245 5" xfId="21692"/>
    <cellStyle name="Normal 245 5 2" xfId="21693"/>
    <cellStyle name="Normal 245 6" xfId="21694"/>
    <cellStyle name="Normal 245 7" xfId="21695"/>
    <cellStyle name="Normal 245 8" xfId="21696"/>
    <cellStyle name="Normal 246" xfId="21697"/>
    <cellStyle name="Normal 246 2" xfId="21698"/>
    <cellStyle name="Normal 246 2 2" xfId="21699"/>
    <cellStyle name="Normal 246 2 2 2" xfId="21700"/>
    <cellStyle name="Normal 246 2 2 3" xfId="21701"/>
    <cellStyle name="Normal 246 2 3" xfId="21702"/>
    <cellStyle name="Normal 246 2 4" xfId="21703"/>
    <cellStyle name="Normal 246 2 5" xfId="21704"/>
    <cellStyle name="Normal 246 2 6" xfId="21705"/>
    <cellStyle name="Normal 246 3" xfId="21706"/>
    <cellStyle name="Normal 246 3 2" xfId="21707"/>
    <cellStyle name="Normal 246 3 3" xfId="21708"/>
    <cellStyle name="Normal 246 3 4" xfId="21709"/>
    <cellStyle name="Normal 246 3 5" xfId="21710"/>
    <cellStyle name="Normal 246 4" xfId="21711"/>
    <cellStyle name="Normal 246 4 2" xfId="21712"/>
    <cellStyle name="Normal 246 4 3" xfId="21713"/>
    <cellStyle name="Normal 246 5" xfId="21714"/>
    <cellStyle name="Normal 246 5 2" xfId="21715"/>
    <cellStyle name="Normal 246 6" xfId="21716"/>
    <cellStyle name="Normal 246 7" xfId="21717"/>
    <cellStyle name="Normal 246 8" xfId="21718"/>
    <cellStyle name="Normal 247" xfId="21719"/>
    <cellStyle name="Normal 247 2" xfId="21720"/>
    <cellStyle name="Normal 247 2 2" xfId="21721"/>
    <cellStyle name="Normal 247 2 2 2" xfId="21722"/>
    <cellStyle name="Normal 247 2 2 3" xfId="21723"/>
    <cellStyle name="Normal 247 2 3" xfId="21724"/>
    <cellStyle name="Normal 247 2 4" xfId="21725"/>
    <cellStyle name="Normal 247 2 5" xfId="21726"/>
    <cellStyle name="Normal 247 2 6" xfId="21727"/>
    <cellStyle name="Normal 247 3" xfId="21728"/>
    <cellStyle name="Normal 247 3 2" xfId="21729"/>
    <cellStyle name="Normal 247 3 3" xfId="21730"/>
    <cellStyle name="Normal 247 3 4" xfId="21731"/>
    <cellStyle name="Normal 247 3 5" xfId="21732"/>
    <cellStyle name="Normal 247 4" xfId="21733"/>
    <cellStyle name="Normal 247 4 2" xfId="21734"/>
    <cellStyle name="Normal 247 4 3" xfId="21735"/>
    <cellStyle name="Normal 247 5" xfId="21736"/>
    <cellStyle name="Normal 247 5 2" xfId="21737"/>
    <cellStyle name="Normal 247 6" xfId="21738"/>
    <cellStyle name="Normal 247 7" xfId="21739"/>
    <cellStyle name="Normal 247 8" xfId="21740"/>
    <cellStyle name="Normal 248" xfId="21741"/>
    <cellStyle name="Normal 248 2" xfId="21742"/>
    <cellStyle name="Normal 248 2 2" xfId="21743"/>
    <cellStyle name="Normal 248 2 2 2" xfId="21744"/>
    <cellStyle name="Normal 248 2 2 3" xfId="21745"/>
    <cellStyle name="Normal 248 2 3" xfId="21746"/>
    <cellStyle name="Normal 248 2 4" xfId="21747"/>
    <cellStyle name="Normal 248 2 5" xfId="21748"/>
    <cellStyle name="Normal 248 2 6" xfId="21749"/>
    <cellStyle name="Normal 248 3" xfId="21750"/>
    <cellStyle name="Normal 248 3 2" xfId="21751"/>
    <cellStyle name="Normal 248 3 3" xfId="21752"/>
    <cellStyle name="Normal 248 3 4" xfId="21753"/>
    <cellStyle name="Normal 248 3 5" xfId="21754"/>
    <cellStyle name="Normal 248 4" xfId="21755"/>
    <cellStyle name="Normal 248 4 2" xfId="21756"/>
    <cellStyle name="Normal 248 4 3" xfId="21757"/>
    <cellStyle name="Normal 248 5" xfId="21758"/>
    <cellStyle name="Normal 248 5 2" xfId="21759"/>
    <cellStyle name="Normal 248 6" xfId="21760"/>
    <cellStyle name="Normal 248 7" xfId="21761"/>
    <cellStyle name="Normal 248 8" xfId="21762"/>
    <cellStyle name="Normal 249" xfId="21763"/>
    <cellStyle name="Normal 249 2" xfId="21764"/>
    <cellStyle name="Normal 249 2 2" xfId="21765"/>
    <cellStyle name="Normal 249 2 3" xfId="21766"/>
    <cellStyle name="Normal 249 2 4" xfId="21767"/>
    <cellStyle name="Normal 249 3" xfId="21768"/>
    <cellStyle name="Normal 249 3 2" xfId="21769"/>
    <cellStyle name="Normal 249 3 3" xfId="21770"/>
    <cellStyle name="Normal 249 4" xfId="21771"/>
    <cellStyle name="Normal 249 4 2" xfId="21772"/>
    <cellStyle name="Normal 249 5" xfId="21773"/>
    <cellStyle name="Normal 249 5 2" xfId="21774"/>
    <cellStyle name="Normal 249 6" xfId="21775"/>
    <cellStyle name="Normal 249 7" xfId="21776"/>
    <cellStyle name="Normal 249 8" xfId="21777"/>
    <cellStyle name="Normal 25" xfId="21778"/>
    <cellStyle name="Normal 25 2" xfId="21779"/>
    <cellStyle name="Normal 25 3" xfId="21780"/>
    <cellStyle name="Normal 25 4" xfId="21781"/>
    <cellStyle name="Normal 25 5" xfId="21782"/>
    <cellStyle name="Normal 25 5 2" xfId="21783"/>
    <cellStyle name="Normal 25 6" xfId="21784"/>
    <cellStyle name="Normal 250" xfId="21785"/>
    <cellStyle name="Normal 250 2" xfId="21786"/>
    <cellStyle name="Normal 250 2 2" xfId="21787"/>
    <cellStyle name="Normal 250 2 3" xfId="21788"/>
    <cellStyle name="Normal 250 2 4" xfId="21789"/>
    <cellStyle name="Normal 250 3" xfId="21790"/>
    <cellStyle name="Normal 250 3 2" xfId="21791"/>
    <cellStyle name="Normal 250 3 3" xfId="21792"/>
    <cellStyle name="Normal 250 4" xfId="21793"/>
    <cellStyle name="Normal 250 4 2" xfId="21794"/>
    <cellStyle name="Normal 250 5" xfId="21795"/>
    <cellStyle name="Normal 250 5 2" xfId="21796"/>
    <cellStyle name="Normal 250 6" xfId="21797"/>
    <cellStyle name="Normal 250 7" xfId="21798"/>
    <cellStyle name="Normal 250 8" xfId="21799"/>
    <cellStyle name="Normal 251" xfId="21800"/>
    <cellStyle name="Normal 251 2" xfId="21801"/>
    <cellStyle name="Normal 251 2 2" xfId="21802"/>
    <cellStyle name="Normal 251 2 3" xfId="21803"/>
    <cellStyle name="Normal 251 2 4" xfId="21804"/>
    <cellStyle name="Normal 251 3" xfId="21805"/>
    <cellStyle name="Normal 251 3 2" xfId="21806"/>
    <cellStyle name="Normal 251 3 3" xfId="21807"/>
    <cellStyle name="Normal 251 4" xfId="21808"/>
    <cellStyle name="Normal 251 4 2" xfId="21809"/>
    <cellStyle name="Normal 251 5" xfId="21810"/>
    <cellStyle name="Normal 251 5 2" xfId="21811"/>
    <cellStyle name="Normal 251 6" xfId="21812"/>
    <cellStyle name="Normal 251 7" xfId="21813"/>
    <cellStyle name="Normal 251 8" xfId="21814"/>
    <cellStyle name="Normal 252" xfId="21815"/>
    <cellStyle name="Normal 252 2" xfId="21816"/>
    <cellStyle name="Normal 252 2 2" xfId="21817"/>
    <cellStyle name="Normal 252 2 3" xfId="21818"/>
    <cellStyle name="Normal 252 2 4" xfId="21819"/>
    <cellStyle name="Normal 252 3" xfId="21820"/>
    <cellStyle name="Normal 252 3 2" xfId="21821"/>
    <cellStyle name="Normal 252 3 3" xfId="21822"/>
    <cellStyle name="Normal 252 4" xfId="21823"/>
    <cellStyle name="Normal 252 4 2" xfId="21824"/>
    <cellStyle name="Normal 252 5" xfId="21825"/>
    <cellStyle name="Normal 252 5 2" xfId="21826"/>
    <cellStyle name="Normal 252 6" xfId="21827"/>
    <cellStyle name="Normal 252 7" xfId="21828"/>
    <cellStyle name="Normal 252 8" xfId="21829"/>
    <cellStyle name="Normal 253" xfId="21830"/>
    <cellStyle name="Normal 253 2" xfId="21831"/>
    <cellStyle name="Normal 253 2 2" xfId="21832"/>
    <cellStyle name="Normal 253 2 3" xfId="21833"/>
    <cellStyle name="Normal 253 2 4" xfId="21834"/>
    <cellStyle name="Normal 253 3" xfId="21835"/>
    <cellStyle name="Normal 253 3 2" xfId="21836"/>
    <cellStyle name="Normal 253 3 3" xfId="21837"/>
    <cellStyle name="Normal 253 4" xfId="21838"/>
    <cellStyle name="Normal 253 4 2" xfId="21839"/>
    <cellStyle name="Normal 253 5" xfId="21840"/>
    <cellStyle name="Normal 253 5 2" xfId="21841"/>
    <cellStyle name="Normal 253 6" xfId="21842"/>
    <cellStyle name="Normal 253 7" xfId="21843"/>
    <cellStyle name="Normal 253 8" xfId="21844"/>
    <cellStyle name="Normal 254" xfId="21845"/>
    <cellStyle name="Normal 254 2" xfId="21846"/>
    <cellStyle name="Normal 254 2 2" xfId="21847"/>
    <cellStyle name="Normal 254 2 3" xfId="21848"/>
    <cellStyle name="Normal 254 2 4" xfId="21849"/>
    <cellStyle name="Normal 254 3" xfId="21850"/>
    <cellStyle name="Normal 254 3 2" xfId="21851"/>
    <cellStyle name="Normal 254 3 3" xfId="21852"/>
    <cellStyle name="Normal 254 4" xfId="21853"/>
    <cellStyle name="Normal 254 4 2" xfId="21854"/>
    <cellStyle name="Normal 254 5" xfId="21855"/>
    <cellStyle name="Normal 254 5 2" xfId="21856"/>
    <cellStyle name="Normal 254 6" xfId="21857"/>
    <cellStyle name="Normal 254 7" xfId="21858"/>
    <cellStyle name="Normal 254 8" xfId="21859"/>
    <cellStyle name="Normal 255" xfId="21860"/>
    <cellStyle name="Normal 255 2" xfId="21861"/>
    <cellStyle name="Normal 255 2 2" xfId="21862"/>
    <cellStyle name="Normal 255 2 3" xfId="21863"/>
    <cellStyle name="Normal 255 2 4" xfId="21864"/>
    <cellStyle name="Normal 255 3" xfId="21865"/>
    <cellStyle name="Normal 255 3 2" xfId="21866"/>
    <cellStyle name="Normal 255 3 3" xfId="21867"/>
    <cellStyle name="Normal 255 4" xfId="21868"/>
    <cellStyle name="Normal 255 4 2" xfId="21869"/>
    <cellStyle name="Normal 255 5" xfId="21870"/>
    <cellStyle name="Normal 255 5 2" xfId="21871"/>
    <cellStyle name="Normal 255 6" xfId="21872"/>
    <cellStyle name="Normal 255 7" xfId="21873"/>
    <cellStyle name="Normal 255 8" xfId="21874"/>
    <cellStyle name="Normal 256" xfId="21875"/>
    <cellStyle name="Normal 256 2" xfId="21876"/>
    <cellStyle name="Normal 256 2 2" xfId="21877"/>
    <cellStyle name="Normal 256 2 3" xfId="21878"/>
    <cellStyle name="Normal 256 2 4" xfId="21879"/>
    <cellStyle name="Normal 256 3" xfId="21880"/>
    <cellStyle name="Normal 256 3 2" xfId="21881"/>
    <cellStyle name="Normal 256 3 3" xfId="21882"/>
    <cellStyle name="Normal 256 4" xfId="21883"/>
    <cellStyle name="Normal 256 4 2" xfId="21884"/>
    <cellStyle name="Normal 256 5" xfId="21885"/>
    <cellStyle name="Normal 256 5 2" xfId="21886"/>
    <cellStyle name="Normal 256 6" xfId="21887"/>
    <cellStyle name="Normal 256 7" xfId="21888"/>
    <cellStyle name="Normal 256 8" xfId="21889"/>
    <cellStyle name="Normal 257" xfId="21890"/>
    <cellStyle name="Normal 257 2" xfId="21891"/>
    <cellStyle name="Normal 257 2 2" xfId="21892"/>
    <cellStyle name="Normal 257 2 3" xfId="21893"/>
    <cellStyle name="Normal 257 2 4" xfId="21894"/>
    <cellStyle name="Normal 257 3" xfId="21895"/>
    <cellStyle name="Normal 257 3 2" xfId="21896"/>
    <cellStyle name="Normal 257 3 3" xfId="21897"/>
    <cellStyle name="Normal 257 4" xfId="21898"/>
    <cellStyle name="Normal 257 4 2" xfId="21899"/>
    <cellStyle name="Normal 257 5" xfId="21900"/>
    <cellStyle name="Normal 257 5 2" xfId="21901"/>
    <cellStyle name="Normal 257 6" xfId="21902"/>
    <cellStyle name="Normal 257 7" xfId="21903"/>
    <cellStyle name="Normal 257 8" xfId="21904"/>
    <cellStyle name="Normal 258" xfId="21905"/>
    <cellStyle name="Normal 258 2" xfId="21906"/>
    <cellStyle name="Normal 258 2 2" xfId="21907"/>
    <cellStyle name="Normal 258 2 3" xfId="21908"/>
    <cellStyle name="Normal 258 2 4" xfId="21909"/>
    <cellStyle name="Normal 258 3" xfId="21910"/>
    <cellStyle name="Normal 258 3 2" xfId="21911"/>
    <cellStyle name="Normal 258 3 3" xfId="21912"/>
    <cellStyle name="Normal 258 4" xfId="21913"/>
    <cellStyle name="Normal 258 4 2" xfId="21914"/>
    <cellStyle name="Normal 258 5" xfId="21915"/>
    <cellStyle name="Normal 258 5 2" xfId="21916"/>
    <cellStyle name="Normal 258 6" xfId="21917"/>
    <cellStyle name="Normal 258 7" xfId="21918"/>
    <cellStyle name="Normal 258 8" xfId="21919"/>
    <cellStyle name="Normal 259" xfId="21920"/>
    <cellStyle name="Normal 259 2" xfId="21921"/>
    <cellStyle name="Normal 259 2 2" xfId="21922"/>
    <cellStyle name="Normal 259 2 3" xfId="21923"/>
    <cellStyle name="Normal 259 2 4" xfId="21924"/>
    <cellStyle name="Normal 259 3" xfId="21925"/>
    <cellStyle name="Normal 259 3 2" xfId="21926"/>
    <cellStyle name="Normal 259 3 3" xfId="21927"/>
    <cellStyle name="Normal 259 4" xfId="21928"/>
    <cellStyle name="Normal 259 4 2" xfId="21929"/>
    <cellStyle name="Normal 259 5" xfId="21930"/>
    <cellStyle name="Normal 259 5 2" xfId="21931"/>
    <cellStyle name="Normal 259 6" xfId="21932"/>
    <cellStyle name="Normal 259 7" xfId="21933"/>
    <cellStyle name="Normal 26" xfId="21934"/>
    <cellStyle name="Normal 26 2" xfId="21935"/>
    <cellStyle name="Normal 26 3" xfId="21936"/>
    <cellStyle name="Normal 26 4" xfId="21937"/>
    <cellStyle name="Normal 26 5" xfId="21938"/>
    <cellStyle name="Normal 26 5 2" xfId="21939"/>
    <cellStyle name="Normal 26 6" xfId="21940"/>
    <cellStyle name="Normal 260" xfId="21941"/>
    <cellStyle name="Normal 260 2" xfId="21942"/>
    <cellStyle name="Normal 260 2 2" xfId="21943"/>
    <cellStyle name="Normal 260 2 3" xfId="21944"/>
    <cellStyle name="Normal 260 2 4" xfId="21945"/>
    <cellStyle name="Normal 260 3" xfId="21946"/>
    <cellStyle name="Normal 260 3 2" xfId="21947"/>
    <cellStyle name="Normal 260 3 3" xfId="21948"/>
    <cellStyle name="Normal 260 4" xfId="21949"/>
    <cellStyle name="Normal 260 4 2" xfId="21950"/>
    <cellStyle name="Normal 260 5" xfId="21951"/>
    <cellStyle name="Normal 260 5 2" xfId="21952"/>
    <cellStyle name="Normal 260 6" xfId="21953"/>
    <cellStyle name="Normal 260 7" xfId="21954"/>
    <cellStyle name="Normal 261" xfId="21955"/>
    <cellStyle name="Normal 261 2" xfId="21956"/>
    <cellStyle name="Normal 261 2 2" xfId="21957"/>
    <cellStyle name="Normal 261 2 3" xfId="21958"/>
    <cellStyle name="Normal 261 2 4" xfId="21959"/>
    <cellStyle name="Normal 261 3" xfId="21960"/>
    <cellStyle name="Normal 261 3 2" xfId="21961"/>
    <cellStyle name="Normal 261 3 3" xfId="21962"/>
    <cellStyle name="Normal 261 4" xfId="21963"/>
    <cellStyle name="Normal 261 4 2" xfId="21964"/>
    <cellStyle name="Normal 261 5" xfId="21965"/>
    <cellStyle name="Normal 261 5 2" xfId="21966"/>
    <cellStyle name="Normal 261 6" xfId="21967"/>
    <cellStyle name="Normal 261 7" xfId="21968"/>
    <cellStyle name="Normal 262" xfId="21969"/>
    <cellStyle name="Normal 262 2" xfId="21970"/>
    <cellStyle name="Normal 262 2 2" xfId="21971"/>
    <cellStyle name="Normal 262 3" xfId="21972"/>
    <cellStyle name="Normal 262 4" xfId="21973"/>
    <cellStyle name="Normal 263" xfId="21974"/>
    <cellStyle name="Normal 263 2" xfId="21975"/>
    <cellStyle name="Normal 263 3" xfId="21976"/>
    <cellStyle name="Normal 263 4" xfId="21977"/>
    <cellStyle name="Normal 264" xfId="21978"/>
    <cellStyle name="Normal 264 2" xfId="21979"/>
    <cellStyle name="Normal 264 2 2" xfId="21980"/>
    <cellStyle name="Normal 264 2 3" xfId="21981"/>
    <cellStyle name="Normal 264 3" xfId="21982"/>
    <cellStyle name="Normal 264 3 2" xfId="21983"/>
    <cellStyle name="Normal 264 4" xfId="21984"/>
    <cellStyle name="Normal 264 4 2" xfId="21985"/>
    <cellStyle name="Normal 264 5" xfId="21986"/>
    <cellStyle name="Normal 264 5 2" xfId="21987"/>
    <cellStyle name="Normal 264 6" xfId="21988"/>
    <cellStyle name="Normal 264 7" xfId="21989"/>
    <cellStyle name="Normal 264 8" xfId="21990"/>
    <cellStyle name="Normal 265" xfId="21991"/>
    <cellStyle name="Normal 265 2" xfId="21992"/>
    <cellStyle name="Normal 265 2 2" xfId="21993"/>
    <cellStyle name="Normal 265 2 3" xfId="21994"/>
    <cellStyle name="Normal 265 3" xfId="21995"/>
    <cellStyle name="Normal 265 3 2" xfId="21996"/>
    <cellStyle name="Normal 265 4" xfId="21997"/>
    <cellStyle name="Normal 265 4 2" xfId="21998"/>
    <cellStyle name="Normal 265 5" xfId="21999"/>
    <cellStyle name="Normal 265 5 2" xfId="22000"/>
    <cellStyle name="Normal 265 6" xfId="22001"/>
    <cellStyle name="Normal 265 7" xfId="22002"/>
    <cellStyle name="Normal 265 8" xfId="22003"/>
    <cellStyle name="Normal 266" xfId="22004"/>
    <cellStyle name="Normal 266 2" xfId="22005"/>
    <cellStyle name="Normal 266 2 2" xfId="22006"/>
    <cellStyle name="Normal 266 2 3" xfId="22007"/>
    <cellStyle name="Normal 266 3" xfId="22008"/>
    <cellStyle name="Normal 266 3 2" xfId="22009"/>
    <cellStyle name="Normal 266 4" xfId="22010"/>
    <cellStyle name="Normal 266 4 2" xfId="22011"/>
    <cellStyle name="Normal 266 5" xfId="22012"/>
    <cellStyle name="Normal 266 5 2" xfId="22013"/>
    <cellStyle name="Normal 266 6" xfId="22014"/>
    <cellStyle name="Normal 266 7" xfId="22015"/>
    <cellStyle name="Normal 266 8" xfId="22016"/>
    <cellStyle name="Normal 267" xfId="22017"/>
    <cellStyle name="Normal 267 2" xfId="22018"/>
    <cellStyle name="Normal 267 2 2" xfId="22019"/>
    <cellStyle name="Normal 267 2 3" xfId="22020"/>
    <cellStyle name="Normal 267 3" xfId="22021"/>
    <cellStyle name="Normal 267 3 2" xfId="22022"/>
    <cellStyle name="Normal 267 4" xfId="22023"/>
    <cellStyle name="Normal 267 4 2" xfId="22024"/>
    <cellStyle name="Normal 267 5" xfId="22025"/>
    <cellStyle name="Normal 267 5 2" xfId="22026"/>
    <cellStyle name="Normal 267 6" xfId="22027"/>
    <cellStyle name="Normal 267 7" xfId="22028"/>
    <cellStyle name="Normal 267 8" xfId="22029"/>
    <cellStyle name="Normal 268" xfId="22030"/>
    <cellStyle name="Normal 268 2" xfId="22031"/>
    <cellStyle name="Normal 268 2 2" xfId="22032"/>
    <cellStyle name="Normal 268 2 3" xfId="22033"/>
    <cellStyle name="Normal 268 3" xfId="22034"/>
    <cellStyle name="Normal 268 3 2" xfId="22035"/>
    <cellStyle name="Normal 268 4" xfId="22036"/>
    <cellStyle name="Normal 268 4 2" xfId="22037"/>
    <cellStyle name="Normal 268 5" xfId="22038"/>
    <cellStyle name="Normal 268 5 2" xfId="22039"/>
    <cellStyle name="Normal 268 6" xfId="22040"/>
    <cellStyle name="Normal 268 7" xfId="22041"/>
    <cellStyle name="Normal 268 8" xfId="22042"/>
    <cellStyle name="Normal 269" xfId="22043"/>
    <cellStyle name="Normal 269 2" xfId="22044"/>
    <cellStyle name="Normal 269 2 2" xfId="22045"/>
    <cellStyle name="Normal 269 2 3" xfId="22046"/>
    <cellStyle name="Normal 269 3" xfId="22047"/>
    <cellStyle name="Normal 269 3 2" xfId="22048"/>
    <cellStyle name="Normal 269 4" xfId="22049"/>
    <cellStyle name="Normal 269 4 2" xfId="22050"/>
    <cellStyle name="Normal 269 5" xfId="22051"/>
    <cellStyle name="Normal 269 5 2" xfId="22052"/>
    <cellStyle name="Normal 269 6" xfId="22053"/>
    <cellStyle name="Normal 269 7" xfId="22054"/>
    <cellStyle name="Normal 269 8" xfId="22055"/>
    <cellStyle name="Normal 27" xfId="22056"/>
    <cellStyle name="Normal 27 2" xfId="22057"/>
    <cellStyle name="Normal 27 3" xfId="22058"/>
    <cellStyle name="Normal 27 4" xfId="22059"/>
    <cellStyle name="Normal 27 5" xfId="22060"/>
    <cellStyle name="Normal 27 5 2" xfId="22061"/>
    <cellStyle name="Normal 27 6" xfId="22062"/>
    <cellStyle name="Normal 270" xfId="22063"/>
    <cellStyle name="Normal 270 2" xfId="22064"/>
    <cellStyle name="Normal 270 2 2" xfId="22065"/>
    <cellStyle name="Normal 270 2 3" xfId="22066"/>
    <cellStyle name="Normal 270 3" xfId="22067"/>
    <cellStyle name="Normal 270 3 2" xfId="22068"/>
    <cellStyle name="Normal 270 4" xfId="22069"/>
    <cellStyle name="Normal 270 4 2" xfId="22070"/>
    <cellStyle name="Normal 270 5" xfId="22071"/>
    <cellStyle name="Normal 270 5 2" xfId="22072"/>
    <cellStyle name="Normal 270 6" xfId="22073"/>
    <cellStyle name="Normal 270 7" xfId="22074"/>
    <cellStyle name="Normal 270 8" xfId="22075"/>
    <cellStyle name="Normal 271" xfId="22076"/>
    <cellStyle name="Normal 271 2" xfId="22077"/>
    <cellStyle name="Normal 271 2 2" xfId="22078"/>
    <cellStyle name="Normal 271 2 3" xfId="22079"/>
    <cellStyle name="Normal 271 3" xfId="22080"/>
    <cellStyle name="Normal 271 3 2" xfId="22081"/>
    <cellStyle name="Normal 271 4" xfId="22082"/>
    <cellStyle name="Normal 271 4 2" xfId="22083"/>
    <cellStyle name="Normal 271 5" xfId="22084"/>
    <cellStyle name="Normal 271 5 2" xfId="22085"/>
    <cellStyle name="Normal 271 6" xfId="22086"/>
    <cellStyle name="Normal 271 7" xfId="22087"/>
    <cellStyle name="Normal 271 8" xfId="22088"/>
    <cellStyle name="Normal 272" xfId="22089"/>
    <cellStyle name="Normal 272 2" xfId="22090"/>
    <cellStyle name="Normal 272 2 2" xfId="22091"/>
    <cellStyle name="Normal 272 2 3" xfId="22092"/>
    <cellStyle name="Normal 272 3" xfId="22093"/>
    <cellStyle name="Normal 272 3 2" xfId="22094"/>
    <cellStyle name="Normal 272 4" xfId="22095"/>
    <cellStyle name="Normal 272 4 2" xfId="22096"/>
    <cellStyle name="Normal 272 5" xfId="22097"/>
    <cellStyle name="Normal 272 5 2" xfId="22098"/>
    <cellStyle name="Normal 272 6" xfId="22099"/>
    <cellStyle name="Normal 272 7" xfId="22100"/>
    <cellStyle name="Normal 272 8" xfId="22101"/>
    <cellStyle name="Normal 273" xfId="22102"/>
    <cellStyle name="Normal 273 2" xfId="22103"/>
    <cellStyle name="Normal 273 2 2" xfId="22104"/>
    <cellStyle name="Normal 273 2 3" xfId="22105"/>
    <cellStyle name="Normal 273 3" xfId="22106"/>
    <cellStyle name="Normal 273 3 2" xfId="22107"/>
    <cellStyle name="Normal 273 4" xfId="22108"/>
    <cellStyle name="Normal 273 4 2" xfId="22109"/>
    <cellStyle name="Normal 273 5" xfId="22110"/>
    <cellStyle name="Normal 273 5 2" xfId="22111"/>
    <cellStyle name="Normal 273 6" xfId="22112"/>
    <cellStyle name="Normal 273 7" xfId="22113"/>
    <cellStyle name="Normal 273 8" xfId="22114"/>
    <cellStyle name="Normal 274" xfId="22115"/>
    <cellStyle name="Normal 274 2" xfId="22116"/>
    <cellStyle name="Normal 274 2 2" xfId="22117"/>
    <cellStyle name="Normal 274 2 3" xfId="22118"/>
    <cellStyle name="Normal 274 3" xfId="22119"/>
    <cellStyle name="Normal 274 3 2" xfId="22120"/>
    <cellStyle name="Normal 274 4" xfId="22121"/>
    <cellStyle name="Normal 274 4 2" xfId="22122"/>
    <cellStyle name="Normal 274 5" xfId="22123"/>
    <cellStyle name="Normal 274 5 2" xfId="22124"/>
    <cellStyle name="Normal 274 6" xfId="22125"/>
    <cellStyle name="Normal 274 7" xfId="22126"/>
    <cellStyle name="Normal 274 8" xfId="22127"/>
    <cellStyle name="Normal 275" xfId="22128"/>
    <cellStyle name="Normal 275 2" xfId="22129"/>
    <cellStyle name="Normal 275 3" xfId="22130"/>
    <cellStyle name="Normal 275 4" xfId="22131"/>
    <cellStyle name="Normal 275 5" xfId="22132"/>
    <cellStyle name="Normal 275 6" xfId="22133"/>
    <cellStyle name="Normal 276" xfId="22134"/>
    <cellStyle name="Normal 276 2" xfId="22135"/>
    <cellStyle name="Normal 276 3" xfId="22136"/>
    <cellStyle name="Normal 276 4" xfId="22137"/>
    <cellStyle name="Normal 276 5" xfId="22138"/>
    <cellStyle name="Normal 276 6" xfId="22139"/>
    <cellStyle name="Normal 277" xfId="22140"/>
    <cellStyle name="Normal 277 2" xfId="22141"/>
    <cellStyle name="Normal 277 3" xfId="22142"/>
    <cellStyle name="Normal 277 4" xfId="22143"/>
    <cellStyle name="Normal 277 5" xfId="22144"/>
    <cellStyle name="Normal 277 6" xfId="22145"/>
    <cellStyle name="Normal 278" xfId="22146"/>
    <cellStyle name="Normal 278 2" xfId="22147"/>
    <cellStyle name="Normal 278 3" xfId="22148"/>
    <cellStyle name="Normal 278 4" xfId="22149"/>
    <cellStyle name="Normal 278 5" xfId="22150"/>
    <cellStyle name="Normal 278 6" xfId="22151"/>
    <cellStyle name="Normal 279" xfId="22152"/>
    <cellStyle name="Normal 279 2" xfId="22153"/>
    <cellStyle name="Normal 279 3" xfId="22154"/>
    <cellStyle name="Normal 279 4" xfId="22155"/>
    <cellStyle name="Normal 279 5" xfId="22156"/>
    <cellStyle name="Normal 279 6" xfId="22157"/>
    <cellStyle name="Normal 28" xfId="22158"/>
    <cellStyle name="Normal 28 10" xfId="22159"/>
    <cellStyle name="Normal 28 10 2" xfId="22160"/>
    <cellStyle name="Normal 28 10 2 2" xfId="22161"/>
    <cellStyle name="Normal 28 10 3" xfId="22162"/>
    <cellStyle name="Normal 28 10 4" xfId="22163"/>
    <cellStyle name="Normal 28 11" xfId="22164"/>
    <cellStyle name="Normal 28 11 2" xfId="22165"/>
    <cellStyle name="Normal 28 11 3" xfId="22166"/>
    <cellStyle name="Normal 28 12" xfId="22167"/>
    <cellStyle name="Normal 28 12 2" xfId="22168"/>
    <cellStyle name="Normal 28 13" xfId="22169"/>
    <cellStyle name="Normal 28 13 2" xfId="22170"/>
    <cellStyle name="Normal 28 14" xfId="22171"/>
    <cellStyle name="Normal 28 15" xfId="22172"/>
    <cellStyle name="Normal 28 2" xfId="22173"/>
    <cellStyle name="Normal 28 2 10" xfId="22174"/>
    <cellStyle name="Normal 28 2 10 2" xfId="22175"/>
    <cellStyle name="Normal 28 2 11" xfId="22176"/>
    <cellStyle name="Normal 28 2 11 2" xfId="22177"/>
    <cellStyle name="Normal 28 2 12" xfId="22178"/>
    <cellStyle name="Normal 28 2 13" xfId="22179"/>
    <cellStyle name="Normal 28 2 2" xfId="22180"/>
    <cellStyle name="Normal 28 2 2 10" xfId="22181"/>
    <cellStyle name="Normal 28 2 2 11" xfId="22182"/>
    <cellStyle name="Normal 28 2 2 2" xfId="22183"/>
    <cellStyle name="Normal 28 2 2 2 2" xfId="22184"/>
    <cellStyle name="Normal 28 2 2 2 2 2" xfId="22185"/>
    <cellStyle name="Normal 28 2 2 2 2 2 2" xfId="22186"/>
    <cellStyle name="Normal 28 2 2 2 2 2 3" xfId="22187"/>
    <cellStyle name="Normal 28 2 2 2 2 2 4" xfId="22188"/>
    <cellStyle name="Normal 28 2 2 2 2 3" xfId="22189"/>
    <cellStyle name="Normal 28 2 2 2 2 3 2" xfId="22190"/>
    <cellStyle name="Normal 28 2 2 2 2 3 3" xfId="22191"/>
    <cellStyle name="Normal 28 2 2 2 2 4" xfId="22192"/>
    <cellStyle name="Normal 28 2 2 2 2 4 2" xfId="22193"/>
    <cellStyle name="Normal 28 2 2 2 2 5" xfId="22194"/>
    <cellStyle name="Normal 28 2 2 2 2 5 2" xfId="22195"/>
    <cellStyle name="Normal 28 2 2 2 2 6" xfId="22196"/>
    <cellStyle name="Normal 28 2 2 2 2 7" xfId="22197"/>
    <cellStyle name="Normal 28 2 2 2 3" xfId="22198"/>
    <cellStyle name="Normal 28 2 2 2 3 2" xfId="22199"/>
    <cellStyle name="Normal 28 2 2 2 3 2 2" xfId="22200"/>
    <cellStyle name="Normal 28 2 2 2 3 2 3" xfId="22201"/>
    <cellStyle name="Normal 28 2 2 2 3 2 4" xfId="22202"/>
    <cellStyle name="Normal 28 2 2 2 3 3" xfId="22203"/>
    <cellStyle name="Normal 28 2 2 2 3 3 2" xfId="22204"/>
    <cellStyle name="Normal 28 2 2 2 3 3 3" xfId="22205"/>
    <cellStyle name="Normal 28 2 2 2 3 4" xfId="22206"/>
    <cellStyle name="Normal 28 2 2 2 3 4 2" xfId="22207"/>
    <cellStyle name="Normal 28 2 2 2 3 5" xfId="22208"/>
    <cellStyle name="Normal 28 2 2 2 3 5 2" xfId="22209"/>
    <cellStyle name="Normal 28 2 2 2 3 6" xfId="22210"/>
    <cellStyle name="Normal 28 2 2 2 3 7" xfId="22211"/>
    <cellStyle name="Normal 28 2 2 2 4" xfId="22212"/>
    <cellStyle name="Normal 28 2 2 2 4 2" xfId="22213"/>
    <cellStyle name="Normal 28 2 2 2 4 3" xfId="22214"/>
    <cellStyle name="Normal 28 2 2 2 4 4" xfId="22215"/>
    <cellStyle name="Normal 28 2 2 2 5" xfId="22216"/>
    <cellStyle name="Normal 28 2 2 2 5 2" xfId="22217"/>
    <cellStyle name="Normal 28 2 2 2 5 3" xfId="22218"/>
    <cellStyle name="Normal 28 2 2 2 6" xfId="22219"/>
    <cellStyle name="Normal 28 2 2 2 6 2" xfId="22220"/>
    <cellStyle name="Normal 28 2 2 2 7" xfId="22221"/>
    <cellStyle name="Normal 28 2 2 2 7 2" xfId="22222"/>
    <cellStyle name="Normal 28 2 2 2 8" xfId="22223"/>
    <cellStyle name="Normal 28 2 2 2 9" xfId="22224"/>
    <cellStyle name="Normal 28 2 2 3" xfId="22225"/>
    <cellStyle name="Normal 28 2 2 3 2" xfId="22226"/>
    <cellStyle name="Normal 28 2 2 3 2 2" xfId="22227"/>
    <cellStyle name="Normal 28 2 2 3 2 2 2" xfId="22228"/>
    <cellStyle name="Normal 28 2 2 3 2 2 3" xfId="22229"/>
    <cellStyle name="Normal 28 2 2 3 2 2 4" xfId="22230"/>
    <cellStyle name="Normal 28 2 2 3 2 3" xfId="22231"/>
    <cellStyle name="Normal 28 2 2 3 2 3 2" xfId="22232"/>
    <cellStyle name="Normal 28 2 2 3 2 3 3" xfId="22233"/>
    <cellStyle name="Normal 28 2 2 3 2 4" xfId="22234"/>
    <cellStyle name="Normal 28 2 2 3 2 4 2" xfId="22235"/>
    <cellStyle name="Normal 28 2 2 3 2 5" xfId="22236"/>
    <cellStyle name="Normal 28 2 2 3 2 5 2" xfId="22237"/>
    <cellStyle name="Normal 28 2 2 3 2 6" xfId="22238"/>
    <cellStyle name="Normal 28 2 2 3 2 7" xfId="22239"/>
    <cellStyle name="Normal 28 2 2 3 3" xfId="22240"/>
    <cellStyle name="Normal 28 2 2 3 3 2" xfId="22241"/>
    <cellStyle name="Normal 28 2 2 3 3 3" xfId="22242"/>
    <cellStyle name="Normal 28 2 2 3 3 4" xfId="22243"/>
    <cellStyle name="Normal 28 2 2 3 4" xfId="22244"/>
    <cellStyle name="Normal 28 2 2 3 4 2" xfId="22245"/>
    <cellStyle name="Normal 28 2 2 3 4 3" xfId="22246"/>
    <cellStyle name="Normal 28 2 2 3 5" xfId="22247"/>
    <cellStyle name="Normal 28 2 2 3 5 2" xfId="22248"/>
    <cellStyle name="Normal 28 2 2 3 6" xfId="22249"/>
    <cellStyle name="Normal 28 2 2 3 6 2" xfId="22250"/>
    <cellStyle name="Normal 28 2 2 3 7" xfId="22251"/>
    <cellStyle name="Normal 28 2 2 3 8" xfId="22252"/>
    <cellStyle name="Normal 28 2 2 4" xfId="22253"/>
    <cellStyle name="Normal 28 2 2 4 2" xfId="22254"/>
    <cellStyle name="Normal 28 2 2 4 2 2" xfId="22255"/>
    <cellStyle name="Normal 28 2 2 4 2 3" xfId="22256"/>
    <cellStyle name="Normal 28 2 2 4 2 4" xfId="22257"/>
    <cellStyle name="Normal 28 2 2 4 3" xfId="22258"/>
    <cellStyle name="Normal 28 2 2 4 3 2" xfId="22259"/>
    <cellStyle name="Normal 28 2 2 4 3 3" xfId="22260"/>
    <cellStyle name="Normal 28 2 2 4 4" xfId="22261"/>
    <cellStyle name="Normal 28 2 2 4 4 2" xfId="22262"/>
    <cellStyle name="Normal 28 2 2 4 5" xfId="22263"/>
    <cellStyle name="Normal 28 2 2 4 5 2" xfId="22264"/>
    <cellStyle name="Normal 28 2 2 4 6" xfId="22265"/>
    <cellStyle name="Normal 28 2 2 4 7" xfId="22266"/>
    <cellStyle name="Normal 28 2 2 5" xfId="22267"/>
    <cellStyle name="Normal 28 2 2 5 2" xfId="22268"/>
    <cellStyle name="Normal 28 2 2 5 2 2" xfId="22269"/>
    <cellStyle name="Normal 28 2 2 5 2 3" xfId="22270"/>
    <cellStyle name="Normal 28 2 2 5 2 4" xfId="22271"/>
    <cellStyle name="Normal 28 2 2 5 3" xfId="22272"/>
    <cellStyle name="Normal 28 2 2 5 3 2" xfId="22273"/>
    <cellStyle name="Normal 28 2 2 5 3 3" xfId="22274"/>
    <cellStyle name="Normal 28 2 2 5 4" xfId="22275"/>
    <cellStyle name="Normal 28 2 2 5 4 2" xfId="22276"/>
    <cellStyle name="Normal 28 2 2 5 5" xfId="22277"/>
    <cellStyle name="Normal 28 2 2 5 5 2" xfId="22278"/>
    <cellStyle name="Normal 28 2 2 5 6" xfId="22279"/>
    <cellStyle name="Normal 28 2 2 5 7" xfId="22280"/>
    <cellStyle name="Normal 28 2 2 6" xfId="22281"/>
    <cellStyle name="Normal 28 2 2 6 2" xfId="22282"/>
    <cellStyle name="Normal 28 2 2 6 2 2" xfId="22283"/>
    <cellStyle name="Normal 28 2 2 6 3" xfId="22284"/>
    <cellStyle name="Normal 28 2 2 6 4" xfId="22285"/>
    <cellStyle name="Normal 28 2 2 7" xfId="22286"/>
    <cellStyle name="Normal 28 2 2 7 2" xfId="22287"/>
    <cellStyle name="Normal 28 2 2 7 3" xfId="22288"/>
    <cellStyle name="Normal 28 2 2 8" xfId="22289"/>
    <cellStyle name="Normal 28 2 2 8 2" xfId="22290"/>
    <cellStyle name="Normal 28 2 2 9" xfId="22291"/>
    <cellStyle name="Normal 28 2 2 9 2" xfId="22292"/>
    <cellStyle name="Normal 28 2 3" xfId="22293"/>
    <cellStyle name="Normal 28 2 3 10" xfId="22294"/>
    <cellStyle name="Normal 28 2 3 11" xfId="22295"/>
    <cellStyle name="Normal 28 2 3 2" xfId="22296"/>
    <cellStyle name="Normal 28 2 3 2 2" xfId="22297"/>
    <cellStyle name="Normal 28 2 3 2 2 2" xfId="22298"/>
    <cellStyle name="Normal 28 2 3 2 2 2 2" xfId="22299"/>
    <cellStyle name="Normal 28 2 3 2 2 2 3" xfId="22300"/>
    <cellStyle name="Normal 28 2 3 2 2 2 4" xfId="22301"/>
    <cellStyle name="Normal 28 2 3 2 2 3" xfId="22302"/>
    <cellStyle name="Normal 28 2 3 2 2 3 2" xfId="22303"/>
    <cellStyle name="Normal 28 2 3 2 2 3 3" xfId="22304"/>
    <cellStyle name="Normal 28 2 3 2 2 4" xfId="22305"/>
    <cellStyle name="Normal 28 2 3 2 2 4 2" xfId="22306"/>
    <cellStyle name="Normal 28 2 3 2 2 5" xfId="22307"/>
    <cellStyle name="Normal 28 2 3 2 2 5 2" xfId="22308"/>
    <cellStyle name="Normal 28 2 3 2 2 6" xfId="22309"/>
    <cellStyle name="Normal 28 2 3 2 2 7" xfId="22310"/>
    <cellStyle name="Normal 28 2 3 2 3" xfId="22311"/>
    <cellStyle name="Normal 28 2 3 2 3 2" xfId="22312"/>
    <cellStyle name="Normal 28 2 3 2 3 2 2" xfId="22313"/>
    <cellStyle name="Normal 28 2 3 2 3 2 3" xfId="22314"/>
    <cellStyle name="Normal 28 2 3 2 3 2 4" xfId="22315"/>
    <cellStyle name="Normal 28 2 3 2 3 3" xfId="22316"/>
    <cellStyle name="Normal 28 2 3 2 3 3 2" xfId="22317"/>
    <cellStyle name="Normal 28 2 3 2 3 3 3" xfId="22318"/>
    <cellStyle name="Normal 28 2 3 2 3 4" xfId="22319"/>
    <cellStyle name="Normal 28 2 3 2 3 4 2" xfId="22320"/>
    <cellStyle name="Normal 28 2 3 2 3 5" xfId="22321"/>
    <cellStyle name="Normal 28 2 3 2 3 5 2" xfId="22322"/>
    <cellStyle name="Normal 28 2 3 2 3 6" xfId="22323"/>
    <cellStyle name="Normal 28 2 3 2 3 7" xfId="22324"/>
    <cellStyle name="Normal 28 2 3 2 4" xfId="22325"/>
    <cellStyle name="Normal 28 2 3 2 4 2" xfId="22326"/>
    <cellStyle name="Normal 28 2 3 2 4 3" xfId="22327"/>
    <cellStyle name="Normal 28 2 3 2 4 4" xfId="22328"/>
    <cellStyle name="Normal 28 2 3 2 5" xfId="22329"/>
    <cellStyle name="Normal 28 2 3 2 5 2" xfId="22330"/>
    <cellStyle name="Normal 28 2 3 2 5 3" xfId="22331"/>
    <cellStyle name="Normal 28 2 3 2 6" xfId="22332"/>
    <cellStyle name="Normal 28 2 3 2 6 2" xfId="22333"/>
    <cellStyle name="Normal 28 2 3 2 7" xfId="22334"/>
    <cellStyle name="Normal 28 2 3 2 7 2" xfId="22335"/>
    <cellStyle name="Normal 28 2 3 2 8" xfId="22336"/>
    <cellStyle name="Normal 28 2 3 2 9" xfId="22337"/>
    <cellStyle name="Normal 28 2 3 3" xfId="22338"/>
    <cellStyle name="Normal 28 2 3 3 2" xfId="22339"/>
    <cellStyle name="Normal 28 2 3 3 2 2" xfId="22340"/>
    <cellStyle name="Normal 28 2 3 3 2 2 2" xfId="22341"/>
    <cellStyle name="Normal 28 2 3 3 2 2 3" xfId="22342"/>
    <cellStyle name="Normal 28 2 3 3 2 2 4" xfId="22343"/>
    <cellStyle name="Normal 28 2 3 3 2 3" xfId="22344"/>
    <cellStyle name="Normal 28 2 3 3 2 3 2" xfId="22345"/>
    <cellStyle name="Normal 28 2 3 3 2 3 3" xfId="22346"/>
    <cellStyle name="Normal 28 2 3 3 2 4" xfId="22347"/>
    <cellStyle name="Normal 28 2 3 3 2 4 2" xfId="22348"/>
    <cellStyle name="Normal 28 2 3 3 2 5" xfId="22349"/>
    <cellStyle name="Normal 28 2 3 3 2 5 2" xfId="22350"/>
    <cellStyle name="Normal 28 2 3 3 2 6" xfId="22351"/>
    <cellStyle name="Normal 28 2 3 3 2 7" xfId="22352"/>
    <cellStyle name="Normal 28 2 3 3 3" xfId="22353"/>
    <cellStyle name="Normal 28 2 3 3 3 2" xfId="22354"/>
    <cellStyle name="Normal 28 2 3 3 3 3" xfId="22355"/>
    <cellStyle name="Normal 28 2 3 3 3 4" xfId="22356"/>
    <cellStyle name="Normal 28 2 3 3 4" xfId="22357"/>
    <cellStyle name="Normal 28 2 3 3 4 2" xfId="22358"/>
    <cellStyle name="Normal 28 2 3 3 4 3" xfId="22359"/>
    <cellStyle name="Normal 28 2 3 3 5" xfId="22360"/>
    <cellStyle name="Normal 28 2 3 3 5 2" xfId="22361"/>
    <cellStyle name="Normal 28 2 3 3 6" xfId="22362"/>
    <cellStyle name="Normal 28 2 3 3 6 2" xfId="22363"/>
    <cellStyle name="Normal 28 2 3 3 7" xfId="22364"/>
    <cellStyle name="Normal 28 2 3 3 8" xfId="22365"/>
    <cellStyle name="Normal 28 2 3 4" xfId="22366"/>
    <cellStyle name="Normal 28 2 3 4 2" xfId="22367"/>
    <cellStyle name="Normal 28 2 3 4 2 2" xfId="22368"/>
    <cellStyle name="Normal 28 2 3 4 2 3" xfId="22369"/>
    <cellStyle name="Normal 28 2 3 4 2 4" xfId="22370"/>
    <cellStyle name="Normal 28 2 3 4 3" xfId="22371"/>
    <cellStyle name="Normal 28 2 3 4 3 2" xfId="22372"/>
    <cellStyle name="Normal 28 2 3 4 3 3" xfId="22373"/>
    <cellStyle name="Normal 28 2 3 4 4" xfId="22374"/>
    <cellStyle name="Normal 28 2 3 4 4 2" xfId="22375"/>
    <cellStyle name="Normal 28 2 3 4 5" xfId="22376"/>
    <cellStyle name="Normal 28 2 3 4 5 2" xfId="22377"/>
    <cellStyle name="Normal 28 2 3 4 6" xfId="22378"/>
    <cellStyle name="Normal 28 2 3 4 7" xfId="22379"/>
    <cellStyle name="Normal 28 2 3 5" xfId="22380"/>
    <cellStyle name="Normal 28 2 3 5 2" xfId="22381"/>
    <cellStyle name="Normal 28 2 3 5 2 2" xfId="22382"/>
    <cellStyle name="Normal 28 2 3 5 2 3" xfId="22383"/>
    <cellStyle name="Normal 28 2 3 5 2 4" xfId="22384"/>
    <cellStyle name="Normal 28 2 3 5 3" xfId="22385"/>
    <cellStyle name="Normal 28 2 3 5 3 2" xfId="22386"/>
    <cellStyle name="Normal 28 2 3 5 3 3" xfId="22387"/>
    <cellStyle name="Normal 28 2 3 5 4" xfId="22388"/>
    <cellStyle name="Normal 28 2 3 5 4 2" xfId="22389"/>
    <cellStyle name="Normal 28 2 3 5 5" xfId="22390"/>
    <cellStyle name="Normal 28 2 3 5 5 2" xfId="22391"/>
    <cellStyle name="Normal 28 2 3 5 6" xfId="22392"/>
    <cellStyle name="Normal 28 2 3 5 7" xfId="22393"/>
    <cellStyle name="Normal 28 2 3 6" xfId="22394"/>
    <cellStyle name="Normal 28 2 3 6 2" xfId="22395"/>
    <cellStyle name="Normal 28 2 3 6 2 2" xfId="22396"/>
    <cellStyle name="Normal 28 2 3 6 3" xfId="22397"/>
    <cellStyle name="Normal 28 2 3 6 4" xfId="22398"/>
    <cellStyle name="Normal 28 2 3 7" xfId="22399"/>
    <cellStyle name="Normal 28 2 3 7 2" xfId="22400"/>
    <cellStyle name="Normal 28 2 3 7 3" xfId="22401"/>
    <cellStyle name="Normal 28 2 3 8" xfId="22402"/>
    <cellStyle name="Normal 28 2 3 8 2" xfId="22403"/>
    <cellStyle name="Normal 28 2 3 9" xfId="22404"/>
    <cellStyle name="Normal 28 2 3 9 2" xfId="22405"/>
    <cellStyle name="Normal 28 2 4" xfId="22406"/>
    <cellStyle name="Normal 28 2 4 10" xfId="22407"/>
    <cellStyle name="Normal 28 2 4 2" xfId="22408"/>
    <cellStyle name="Normal 28 2 4 2 2" xfId="22409"/>
    <cellStyle name="Normal 28 2 4 2 2 2" xfId="22410"/>
    <cellStyle name="Normal 28 2 4 2 2 3" xfId="22411"/>
    <cellStyle name="Normal 28 2 4 2 2 4" xfId="22412"/>
    <cellStyle name="Normal 28 2 4 2 3" xfId="22413"/>
    <cellStyle name="Normal 28 2 4 2 3 2" xfId="22414"/>
    <cellStyle name="Normal 28 2 4 2 3 3" xfId="22415"/>
    <cellStyle name="Normal 28 2 4 2 4" xfId="22416"/>
    <cellStyle name="Normal 28 2 4 2 4 2" xfId="22417"/>
    <cellStyle name="Normal 28 2 4 2 5" xfId="22418"/>
    <cellStyle name="Normal 28 2 4 2 5 2" xfId="22419"/>
    <cellStyle name="Normal 28 2 4 2 6" xfId="22420"/>
    <cellStyle name="Normal 28 2 4 2 7" xfId="22421"/>
    <cellStyle name="Normal 28 2 4 3" xfId="22422"/>
    <cellStyle name="Normal 28 2 4 3 2" xfId="22423"/>
    <cellStyle name="Normal 28 2 4 3 2 2" xfId="22424"/>
    <cellStyle name="Normal 28 2 4 3 2 3" xfId="22425"/>
    <cellStyle name="Normal 28 2 4 3 2 4" xfId="22426"/>
    <cellStyle name="Normal 28 2 4 3 3" xfId="22427"/>
    <cellStyle name="Normal 28 2 4 3 3 2" xfId="22428"/>
    <cellStyle name="Normal 28 2 4 3 3 3" xfId="22429"/>
    <cellStyle name="Normal 28 2 4 3 4" xfId="22430"/>
    <cellStyle name="Normal 28 2 4 3 4 2" xfId="22431"/>
    <cellStyle name="Normal 28 2 4 3 5" xfId="22432"/>
    <cellStyle name="Normal 28 2 4 3 5 2" xfId="22433"/>
    <cellStyle name="Normal 28 2 4 3 6" xfId="22434"/>
    <cellStyle name="Normal 28 2 4 3 7" xfId="22435"/>
    <cellStyle name="Normal 28 2 4 4" xfId="22436"/>
    <cellStyle name="Normal 28 2 4 4 2" xfId="22437"/>
    <cellStyle name="Normal 28 2 4 4 2 2" xfId="22438"/>
    <cellStyle name="Normal 28 2 4 4 2 3" xfId="22439"/>
    <cellStyle name="Normal 28 2 4 4 2 4" xfId="22440"/>
    <cellStyle name="Normal 28 2 4 4 3" xfId="22441"/>
    <cellStyle name="Normal 28 2 4 4 3 2" xfId="22442"/>
    <cellStyle name="Normal 28 2 4 4 3 3" xfId="22443"/>
    <cellStyle name="Normal 28 2 4 4 4" xfId="22444"/>
    <cellStyle name="Normal 28 2 4 4 4 2" xfId="22445"/>
    <cellStyle name="Normal 28 2 4 4 5" xfId="22446"/>
    <cellStyle name="Normal 28 2 4 4 5 2" xfId="22447"/>
    <cellStyle name="Normal 28 2 4 4 6" xfId="22448"/>
    <cellStyle name="Normal 28 2 4 4 7" xfId="22449"/>
    <cellStyle name="Normal 28 2 4 5" xfId="22450"/>
    <cellStyle name="Normal 28 2 4 5 2" xfId="22451"/>
    <cellStyle name="Normal 28 2 4 5 3" xfId="22452"/>
    <cellStyle name="Normal 28 2 4 5 4" xfId="22453"/>
    <cellStyle name="Normal 28 2 4 6" xfId="22454"/>
    <cellStyle name="Normal 28 2 4 6 2" xfId="22455"/>
    <cellStyle name="Normal 28 2 4 6 3" xfId="22456"/>
    <cellStyle name="Normal 28 2 4 7" xfId="22457"/>
    <cellStyle name="Normal 28 2 4 7 2" xfId="22458"/>
    <cellStyle name="Normal 28 2 4 8" xfId="22459"/>
    <cellStyle name="Normal 28 2 4 8 2" xfId="22460"/>
    <cellStyle name="Normal 28 2 4 9" xfId="22461"/>
    <cellStyle name="Normal 28 2 5" xfId="22462"/>
    <cellStyle name="Normal 28 2 5 2" xfId="22463"/>
    <cellStyle name="Normal 28 2 5 2 2" xfId="22464"/>
    <cellStyle name="Normal 28 2 5 2 3" xfId="22465"/>
    <cellStyle name="Normal 28 2 5 2 4" xfId="22466"/>
    <cellStyle name="Normal 28 2 5 3" xfId="22467"/>
    <cellStyle name="Normal 28 2 5 3 2" xfId="22468"/>
    <cellStyle name="Normal 28 2 5 3 3" xfId="22469"/>
    <cellStyle name="Normal 28 2 5 4" xfId="22470"/>
    <cellStyle name="Normal 28 2 5 4 2" xfId="22471"/>
    <cellStyle name="Normal 28 2 5 5" xfId="22472"/>
    <cellStyle name="Normal 28 2 5 5 2" xfId="22473"/>
    <cellStyle name="Normal 28 2 5 6" xfId="22474"/>
    <cellStyle name="Normal 28 2 5 7" xfId="22475"/>
    <cellStyle name="Normal 28 2 6" xfId="22476"/>
    <cellStyle name="Normal 28 2 6 2" xfId="22477"/>
    <cellStyle name="Normal 28 2 6 2 2" xfId="22478"/>
    <cellStyle name="Normal 28 2 6 2 3" xfId="22479"/>
    <cellStyle name="Normal 28 2 6 2 4" xfId="22480"/>
    <cellStyle name="Normal 28 2 6 3" xfId="22481"/>
    <cellStyle name="Normal 28 2 6 3 2" xfId="22482"/>
    <cellStyle name="Normal 28 2 6 3 3" xfId="22483"/>
    <cellStyle name="Normal 28 2 6 4" xfId="22484"/>
    <cellStyle name="Normal 28 2 6 4 2" xfId="22485"/>
    <cellStyle name="Normal 28 2 6 5" xfId="22486"/>
    <cellStyle name="Normal 28 2 6 5 2" xfId="22487"/>
    <cellStyle name="Normal 28 2 6 6" xfId="22488"/>
    <cellStyle name="Normal 28 2 6 7" xfId="22489"/>
    <cellStyle name="Normal 28 2 7" xfId="22490"/>
    <cellStyle name="Normal 28 2 7 2" xfId="22491"/>
    <cellStyle name="Normal 28 2 7 2 2" xfId="22492"/>
    <cellStyle name="Normal 28 2 7 2 3" xfId="22493"/>
    <cellStyle name="Normal 28 2 7 2 4" xfId="22494"/>
    <cellStyle name="Normal 28 2 7 3" xfId="22495"/>
    <cellStyle name="Normal 28 2 7 3 2" xfId="22496"/>
    <cellStyle name="Normal 28 2 7 3 3" xfId="22497"/>
    <cellStyle name="Normal 28 2 7 4" xfId="22498"/>
    <cellStyle name="Normal 28 2 7 4 2" xfId="22499"/>
    <cellStyle name="Normal 28 2 7 5" xfId="22500"/>
    <cellStyle name="Normal 28 2 7 5 2" xfId="22501"/>
    <cellStyle name="Normal 28 2 7 6" xfId="22502"/>
    <cellStyle name="Normal 28 2 7 7" xfId="22503"/>
    <cellStyle name="Normal 28 2 8" xfId="22504"/>
    <cellStyle name="Normal 28 2 8 2" xfId="22505"/>
    <cellStyle name="Normal 28 2 8 2 2" xfId="22506"/>
    <cellStyle name="Normal 28 2 8 3" xfId="22507"/>
    <cellStyle name="Normal 28 2 8 4" xfId="22508"/>
    <cellStyle name="Normal 28 2 9" xfId="22509"/>
    <cellStyle name="Normal 28 2 9 2" xfId="22510"/>
    <cellStyle name="Normal 28 2 9 3" xfId="22511"/>
    <cellStyle name="Normal 28 3" xfId="22512"/>
    <cellStyle name="Normal 28 3 10" xfId="22513"/>
    <cellStyle name="Normal 28 3 11" xfId="22514"/>
    <cellStyle name="Normal 28 3 2" xfId="22515"/>
    <cellStyle name="Normal 28 3 2 2" xfId="22516"/>
    <cellStyle name="Normal 28 3 2 2 2" xfId="22517"/>
    <cellStyle name="Normal 28 3 2 2 2 2" xfId="22518"/>
    <cellStyle name="Normal 28 3 2 2 2 3" xfId="22519"/>
    <cellStyle name="Normal 28 3 2 2 2 4" xfId="22520"/>
    <cellStyle name="Normal 28 3 2 2 3" xfId="22521"/>
    <cellStyle name="Normal 28 3 2 2 3 2" xfId="22522"/>
    <cellStyle name="Normal 28 3 2 2 3 3" xfId="22523"/>
    <cellStyle name="Normal 28 3 2 2 4" xfId="22524"/>
    <cellStyle name="Normal 28 3 2 2 4 2" xfId="22525"/>
    <cellStyle name="Normal 28 3 2 2 5" xfId="22526"/>
    <cellStyle name="Normal 28 3 2 2 5 2" xfId="22527"/>
    <cellStyle name="Normal 28 3 2 2 6" xfId="22528"/>
    <cellStyle name="Normal 28 3 2 2 7" xfId="22529"/>
    <cellStyle name="Normal 28 3 2 3" xfId="22530"/>
    <cellStyle name="Normal 28 3 2 3 2" xfId="22531"/>
    <cellStyle name="Normal 28 3 2 3 2 2" xfId="22532"/>
    <cellStyle name="Normal 28 3 2 3 2 3" xfId="22533"/>
    <cellStyle name="Normal 28 3 2 3 2 4" xfId="22534"/>
    <cellStyle name="Normal 28 3 2 3 3" xfId="22535"/>
    <cellStyle name="Normal 28 3 2 3 3 2" xfId="22536"/>
    <cellStyle name="Normal 28 3 2 3 3 3" xfId="22537"/>
    <cellStyle name="Normal 28 3 2 3 4" xfId="22538"/>
    <cellStyle name="Normal 28 3 2 3 4 2" xfId="22539"/>
    <cellStyle name="Normal 28 3 2 3 5" xfId="22540"/>
    <cellStyle name="Normal 28 3 2 3 5 2" xfId="22541"/>
    <cellStyle name="Normal 28 3 2 3 6" xfId="22542"/>
    <cellStyle name="Normal 28 3 2 3 7" xfId="22543"/>
    <cellStyle name="Normal 28 3 2 4" xfId="22544"/>
    <cellStyle name="Normal 28 3 2 4 2" xfId="22545"/>
    <cellStyle name="Normal 28 3 2 4 3" xfId="22546"/>
    <cellStyle name="Normal 28 3 2 4 4" xfId="22547"/>
    <cellStyle name="Normal 28 3 2 5" xfId="22548"/>
    <cellStyle name="Normal 28 3 2 5 2" xfId="22549"/>
    <cellStyle name="Normal 28 3 2 5 3" xfId="22550"/>
    <cellStyle name="Normal 28 3 2 6" xfId="22551"/>
    <cellStyle name="Normal 28 3 2 6 2" xfId="22552"/>
    <cellStyle name="Normal 28 3 2 7" xfId="22553"/>
    <cellStyle name="Normal 28 3 2 7 2" xfId="22554"/>
    <cellStyle name="Normal 28 3 2 8" xfId="22555"/>
    <cellStyle name="Normal 28 3 2 9" xfId="22556"/>
    <cellStyle name="Normal 28 3 3" xfId="22557"/>
    <cellStyle name="Normal 28 3 3 2" xfId="22558"/>
    <cellStyle name="Normal 28 3 3 2 2" xfId="22559"/>
    <cellStyle name="Normal 28 3 3 2 2 2" xfId="22560"/>
    <cellStyle name="Normal 28 3 3 2 2 3" xfId="22561"/>
    <cellStyle name="Normal 28 3 3 2 2 4" xfId="22562"/>
    <cellStyle name="Normal 28 3 3 2 3" xfId="22563"/>
    <cellStyle name="Normal 28 3 3 2 3 2" xfId="22564"/>
    <cellStyle name="Normal 28 3 3 2 3 3" xfId="22565"/>
    <cellStyle name="Normal 28 3 3 2 4" xfId="22566"/>
    <cellStyle name="Normal 28 3 3 2 4 2" xfId="22567"/>
    <cellStyle name="Normal 28 3 3 2 5" xfId="22568"/>
    <cellStyle name="Normal 28 3 3 2 5 2" xfId="22569"/>
    <cellStyle name="Normal 28 3 3 2 6" xfId="22570"/>
    <cellStyle name="Normal 28 3 3 2 7" xfId="22571"/>
    <cellStyle name="Normal 28 3 3 3" xfId="22572"/>
    <cellStyle name="Normal 28 3 3 3 2" xfId="22573"/>
    <cellStyle name="Normal 28 3 3 3 3" xfId="22574"/>
    <cellStyle name="Normal 28 3 3 3 4" xfId="22575"/>
    <cellStyle name="Normal 28 3 3 4" xfId="22576"/>
    <cellStyle name="Normal 28 3 3 4 2" xfId="22577"/>
    <cellStyle name="Normal 28 3 3 4 3" xfId="22578"/>
    <cellStyle name="Normal 28 3 3 5" xfId="22579"/>
    <cellStyle name="Normal 28 3 3 5 2" xfId="22580"/>
    <cellStyle name="Normal 28 3 3 6" xfId="22581"/>
    <cellStyle name="Normal 28 3 3 6 2" xfId="22582"/>
    <cellStyle name="Normal 28 3 3 7" xfId="22583"/>
    <cellStyle name="Normal 28 3 3 8" xfId="22584"/>
    <cellStyle name="Normal 28 3 4" xfId="22585"/>
    <cellStyle name="Normal 28 3 4 2" xfId="22586"/>
    <cellStyle name="Normal 28 3 4 2 2" xfId="22587"/>
    <cellStyle name="Normal 28 3 4 2 3" xfId="22588"/>
    <cellStyle name="Normal 28 3 4 2 4" xfId="22589"/>
    <cellStyle name="Normal 28 3 4 3" xfId="22590"/>
    <cellStyle name="Normal 28 3 4 3 2" xfId="22591"/>
    <cellStyle name="Normal 28 3 4 3 3" xfId="22592"/>
    <cellStyle name="Normal 28 3 4 4" xfId="22593"/>
    <cellStyle name="Normal 28 3 4 4 2" xfId="22594"/>
    <cellStyle name="Normal 28 3 4 5" xfId="22595"/>
    <cellStyle name="Normal 28 3 4 5 2" xfId="22596"/>
    <cellStyle name="Normal 28 3 4 6" xfId="22597"/>
    <cellStyle name="Normal 28 3 4 7" xfId="22598"/>
    <cellStyle name="Normal 28 3 5" xfId="22599"/>
    <cellStyle name="Normal 28 3 5 2" xfId="22600"/>
    <cellStyle name="Normal 28 3 5 2 2" xfId="22601"/>
    <cellStyle name="Normal 28 3 5 2 3" xfId="22602"/>
    <cellStyle name="Normal 28 3 5 2 4" xfId="22603"/>
    <cellStyle name="Normal 28 3 5 3" xfId="22604"/>
    <cellStyle name="Normal 28 3 5 3 2" xfId="22605"/>
    <cellStyle name="Normal 28 3 5 3 3" xfId="22606"/>
    <cellStyle name="Normal 28 3 5 4" xfId="22607"/>
    <cellStyle name="Normal 28 3 5 4 2" xfId="22608"/>
    <cellStyle name="Normal 28 3 5 5" xfId="22609"/>
    <cellStyle name="Normal 28 3 5 5 2" xfId="22610"/>
    <cellStyle name="Normal 28 3 5 6" xfId="22611"/>
    <cellStyle name="Normal 28 3 5 7" xfId="22612"/>
    <cellStyle name="Normal 28 3 6" xfId="22613"/>
    <cellStyle name="Normal 28 3 6 2" xfId="22614"/>
    <cellStyle name="Normal 28 3 6 2 2" xfId="22615"/>
    <cellStyle name="Normal 28 3 6 3" xfId="22616"/>
    <cellStyle name="Normal 28 3 6 4" xfId="22617"/>
    <cellStyle name="Normal 28 3 7" xfId="22618"/>
    <cellStyle name="Normal 28 3 7 2" xfId="22619"/>
    <cellStyle name="Normal 28 3 7 3" xfId="22620"/>
    <cellStyle name="Normal 28 3 8" xfId="22621"/>
    <cellStyle name="Normal 28 3 8 2" xfId="22622"/>
    <cellStyle name="Normal 28 3 9" xfId="22623"/>
    <cellStyle name="Normal 28 3 9 2" xfId="22624"/>
    <cellStyle name="Normal 28 4" xfId="22625"/>
    <cellStyle name="Normal 28 4 10" xfId="22626"/>
    <cellStyle name="Normal 28 4 11" xfId="22627"/>
    <cellStyle name="Normal 28 4 2" xfId="22628"/>
    <cellStyle name="Normal 28 4 2 2" xfId="22629"/>
    <cellStyle name="Normal 28 4 2 2 2" xfId="22630"/>
    <cellStyle name="Normal 28 4 2 2 2 2" xfId="22631"/>
    <cellStyle name="Normal 28 4 2 2 2 3" xfId="22632"/>
    <cellStyle name="Normal 28 4 2 2 2 4" xfId="22633"/>
    <cellStyle name="Normal 28 4 2 2 3" xfId="22634"/>
    <cellStyle name="Normal 28 4 2 2 3 2" xfId="22635"/>
    <cellStyle name="Normal 28 4 2 2 3 3" xfId="22636"/>
    <cellStyle name="Normal 28 4 2 2 4" xfId="22637"/>
    <cellStyle name="Normal 28 4 2 2 4 2" xfId="22638"/>
    <cellStyle name="Normal 28 4 2 2 5" xfId="22639"/>
    <cellStyle name="Normal 28 4 2 2 5 2" xfId="22640"/>
    <cellStyle name="Normal 28 4 2 2 6" xfId="22641"/>
    <cellStyle name="Normal 28 4 2 2 7" xfId="22642"/>
    <cellStyle name="Normal 28 4 2 3" xfId="22643"/>
    <cellStyle name="Normal 28 4 2 3 2" xfId="22644"/>
    <cellStyle name="Normal 28 4 2 3 2 2" xfId="22645"/>
    <cellStyle name="Normal 28 4 2 3 2 3" xfId="22646"/>
    <cellStyle name="Normal 28 4 2 3 2 4" xfId="22647"/>
    <cellStyle name="Normal 28 4 2 3 3" xfId="22648"/>
    <cellStyle name="Normal 28 4 2 3 3 2" xfId="22649"/>
    <cellStyle name="Normal 28 4 2 3 3 3" xfId="22650"/>
    <cellStyle name="Normal 28 4 2 3 4" xfId="22651"/>
    <cellStyle name="Normal 28 4 2 3 4 2" xfId="22652"/>
    <cellStyle name="Normal 28 4 2 3 5" xfId="22653"/>
    <cellStyle name="Normal 28 4 2 3 5 2" xfId="22654"/>
    <cellStyle name="Normal 28 4 2 3 6" xfId="22655"/>
    <cellStyle name="Normal 28 4 2 3 7" xfId="22656"/>
    <cellStyle name="Normal 28 4 2 4" xfId="22657"/>
    <cellStyle name="Normal 28 4 2 4 2" xfId="22658"/>
    <cellStyle name="Normal 28 4 2 4 3" xfId="22659"/>
    <cellStyle name="Normal 28 4 2 4 4" xfId="22660"/>
    <cellStyle name="Normal 28 4 2 5" xfId="22661"/>
    <cellStyle name="Normal 28 4 2 5 2" xfId="22662"/>
    <cellStyle name="Normal 28 4 2 5 3" xfId="22663"/>
    <cellStyle name="Normal 28 4 2 6" xfId="22664"/>
    <cellStyle name="Normal 28 4 2 6 2" xfId="22665"/>
    <cellStyle name="Normal 28 4 2 7" xfId="22666"/>
    <cellStyle name="Normal 28 4 2 7 2" xfId="22667"/>
    <cellStyle name="Normal 28 4 2 8" xfId="22668"/>
    <cellStyle name="Normal 28 4 2 9" xfId="22669"/>
    <cellStyle name="Normal 28 4 3" xfId="22670"/>
    <cellStyle name="Normal 28 4 3 2" xfId="22671"/>
    <cellStyle name="Normal 28 4 3 2 2" xfId="22672"/>
    <cellStyle name="Normal 28 4 3 2 2 2" xfId="22673"/>
    <cellStyle name="Normal 28 4 3 2 2 3" xfId="22674"/>
    <cellStyle name="Normal 28 4 3 2 2 4" xfId="22675"/>
    <cellStyle name="Normal 28 4 3 2 3" xfId="22676"/>
    <cellStyle name="Normal 28 4 3 2 3 2" xfId="22677"/>
    <cellStyle name="Normal 28 4 3 2 3 3" xfId="22678"/>
    <cellStyle name="Normal 28 4 3 2 4" xfId="22679"/>
    <cellStyle name="Normal 28 4 3 2 4 2" xfId="22680"/>
    <cellStyle name="Normal 28 4 3 2 5" xfId="22681"/>
    <cellStyle name="Normal 28 4 3 2 5 2" xfId="22682"/>
    <cellStyle name="Normal 28 4 3 2 6" xfId="22683"/>
    <cellStyle name="Normal 28 4 3 2 7" xfId="22684"/>
    <cellStyle name="Normal 28 4 3 3" xfId="22685"/>
    <cellStyle name="Normal 28 4 3 3 2" xfId="22686"/>
    <cellStyle name="Normal 28 4 3 3 3" xfId="22687"/>
    <cellStyle name="Normal 28 4 3 3 4" xfId="22688"/>
    <cellStyle name="Normal 28 4 3 4" xfId="22689"/>
    <cellStyle name="Normal 28 4 3 4 2" xfId="22690"/>
    <cellStyle name="Normal 28 4 3 4 3" xfId="22691"/>
    <cellStyle name="Normal 28 4 3 5" xfId="22692"/>
    <cellStyle name="Normal 28 4 3 5 2" xfId="22693"/>
    <cellStyle name="Normal 28 4 3 6" xfId="22694"/>
    <cellStyle name="Normal 28 4 3 6 2" xfId="22695"/>
    <cellStyle name="Normal 28 4 3 7" xfId="22696"/>
    <cellStyle name="Normal 28 4 3 8" xfId="22697"/>
    <cellStyle name="Normal 28 4 4" xfId="22698"/>
    <cellStyle name="Normal 28 4 4 2" xfId="22699"/>
    <cellStyle name="Normal 28 4 4 2 2" xfId="22700"/>
    <cellStyle name="Normal 28 4 4 2 3" xfId="22701"/>
    <cellStyle name="Normal 28 4 4 2 4" xfId="22702"/>
    <cellStyle name="Normal 28 4 4 3" xfId="22703"/>
    <cellStyle name="Normal 28 4 4 3 2" xfId="22704"/>
    <cellStyle name="Normal 28 4 4 3 3" xfId="22705"/>
    <cellStyle name="Normal 28 4 4 4" xfId="22706"/>
    <cellStyle name="Normal 28 4 4 4 2" xfId="22707"/>
    <cellStyle name="Normal 28 4 4 5" xfId="22708"/>
    <cellStyle name="Normal 28 4 4 5 2" xfId="22709"/>
    <cellStyle name="Normal 28 4 4 6" xfId="22710"/>
    <cellStyle name="Normal 28 4 4 7" xfId="22711"/>
    <cellStyle name="Normal 28 4 5" xfId="22712"/>
    <cellStyle name="Normal 28 4 5 2" xfId="22713"/>
    <cellStyle name="Normal 28 4 5 2 2" xfId="22714"/>
    <cellStyle name="Normal 28 4 5 2 3" xfId="22715"/>
    <cellStyle name="Normal 28 4 5 2 4" xfId="22716"/>
    <cellStyle name="Normal 28 4 5 3" xfId="22717"/>
    <cellStyle name="Normal 28 4 5 3 2" xfId="22718"/>
    <cellStyle name="Normal 28 4 5 3 3" xfId="22719"/>
    <cellStyle name="Normal 28 4 5 4" xfId="22720"/>
    <cellStyle name="Normal 28 4 5 4 2" xfId="22721"/>
    <cellStyle name="Normal 28 4 5 5" xfId="22722"/>
    <cellStyle name="Normal 28 4 5 5 2" xfId="22723"/>
    <cellStyle name="Normal 28 4 5 6" xfId="22724"/>
    <cellStyle name="Normal 28 4 5 7" xfId="22725"/>
    <cellStyle name="Normal 28 4 6" xfId="22726"/>
    <cellStyle name="Normal 28 4 6 2" xfId="22727"/>
    <cellStyle name="Normal 28 4 6 2 2" xfId="22728"/>
    <cellStyle name="Normal 28 4 6 3" xfId="22729"/>
    <cellStyle name="Normal 28 4 6 4" xfId="22730"/>
    <cellStyle name="Normal 28 4 7" xfId="22731"/>
    <cellStyle name="Normal 28 4 7 2" xfId="22732"/>
    <cellStyle name="Normal 28 4 7 3" xfId="22733"/>
    <cellStyle name="Normal 28 4 8" xfId="22734"/>
    <cellStyle name="Normal 28 4 8 2" xfId="22735"/>
    <cellStyle name="Normal 28 4 9" xfId="22736"/>
    <cellStyle name="Normal 28 4 9 2" xfId="22737"/>
    <cellStyle name="Normal 28 5" xfId="22738"/>
    <cellStyle name="Normal 28 5 10" xfId="22739"/>
    <cellStyle name="Normal 28 5 11" xfId="22740"/>
    <cellStyle name="Normal 28 5 2" xfId="22741"/>
    <cellStyle name="Normal 28 5 2 2" xfId="22742"/>
    <cellStyle name="Normal 28 5 2 2 2" xfId="22743"/>
    <cellStyle name="Normal 28 5 2 2 2 2" xfId="22744"/>
    <cellStyle name="Normal 28 5 2 2 2 3" xfId="22745"/>
    <cellStyle name="Normal 28 5 2 2 2 4" xfId="22746"/>
    <cellStyle name="Normal 28 5 2 2 3" xfId="22747"/>
    <cellStyle name="Normal 28 5 2 2 3 2" xfId="22748"/>
    <cellStyle name="Normal 28 5 2 2 3 3" xfId="22749"/>
    <cellStyle name="Normal 28 5 2 2 4" xfId="22750"/>
    <cellStyle name="Normal 28 5 2 2 4 2" xfId="22751"/>
    <cellStyle name="Normal 28 5 2 2 5" xfId="22752"/>
    <cellStyle name="Normal 28 5 2 2 5 2" xfId="22753"/>
    <cellStyle name="Normal 28 5 2 2 6" xfId="22754"/>
    <cellStyle name="Normal 28 5 2 2 7" xfId="22755"/>
    <cellStyle name="Normal 28 5 2 3" xfId="22756"/>
    <cellStyle name="Normal 28 5 2 3 2" xfId="22757"/>
    <cellStyle name="Normal 28 5 2 3 2 2" xfId="22758"/>
    <cellStyle name="Normal 28 5 2 3 2 3" xfId="22759"/>
    <cellStyle name="Normal 28 5 2 3 2 4" xfId="22760"/>
    <cellStyle name="Normal 28 5 2 3 3" xfId="22761"/>
    <cellStyle name="Normal 28 5 2 3 3 2" xfId="22762"/>
    <cellStyle name="Normal 28 5 2 3 3 3" xfId="22763"/>
    <cellStyle name="Normal 28 5 2 3 4" xfId="22764"/>
    <cellStyle name="Normal 28 5 2 3 4 2" xfId="22765"/>
    <cellStyle name="Normal 28 5 2 3 5" xfId="22766"/>
    <cellStyle name="Normal 28 5 2 3 5 2" xfId="22767"/>
    <cellStyle name="Normal 28 5 2 3 6" xfId="22768"/>
    <cellStyle name="Normal 28 5 2 3 7" xfId="22769"/>
    <cellStyle name="Normal 28 5 2 4" xfId="22770"/>
    <cellStyle name="Normal 28 5 2 4 2" xfId="22771"/>
    <cellStyle name="Normal 28 5 2 4 3" xfId="22772"/>
    <cellStyle name="Normal 28 5 2 4 4" xfId="22773"/>
    <cellStyle name="Normal 28 5 2 5" xfId="22774"/>
    <cellStyle name="Normal 28 5 2 5 2" xfId="22775"/>
    <cellStyle name="Normal 28 5 2 5 3" xfId="22776"/>
    <cellStyle name="Normal 28 5 2 6" xfId="22777"/>
    <cellStyle name="Normal 28 5 2 6 2" xfId="22778"/>
    <cellStyle name="Normal 28 5 2 7" xfId="22779"/>
    <cellStyle name="Normal 28 5 2 7 2" xfId="22780"/>
    <cellStyle name="Normal 28 5 2 8" xfId="22781"/>
    <cellStyle name="Normal 28 5 2 9" xfId="22782"/>
    <cellStyle name="Normal 28 5 3" xfId="22783"/>
    <cellStyle name="Normal 28 5 3 2" xfId="22784"/>
    <cellStyle name="Normal 28 5 3 2 2" xfId="22785"/>
    <cellStyle name="Normal 28 5 3 2 3" xfId="22786"/>
    <cellStyle name="Normal 28 5 3 2 4" xfId="22787"/>
    <cellStyle name="Normal 28 5 3 3" xfId="22788"/>
    <cellStyle name="Normal 28 5 3 3 2" xfId="22789"/>
    <cellStyle name="Normal 28 5 3 3 3" xfId="22790"/>
    <cellStyle name="Normal 28 5 3 4" xfId="22791"/>
    <cellStyle name="Normal 28 5 3 4 2" xfId="22792"/>
    <cellStyle name="Normal 28 5 3 5" xfId="22793"/>
    <cellStyle name="Normal 28 5 3 5 2" xfId="22794"/>
    <cellStyle name="Normal 28 5 3 6" xfId="22795"/>
    <cellStyle name="Normal 28 5 3 7" xfId="22796"/>
    <cellStyle name="Normal 28 5 4" xfId="22797"/>
    <cellStyle name="Normal 28 5 4 2" xfId="22798"/>
    <cellStyle name="Normal 28 5 4 2 2" xfId="22799"/>
    <cellStyle name="Normal 28 5 4 2 3" xfId="22800"/>
    <cellStyle name="Normal 28 5 4 2 4" xfId="22801"/>
    <cellStyle name="Normal 28 5 4 3" xfId="22802"/>
    <cellStyle name="Normal 28 5 4 3 2" xfId="22803"/>
    <cellStyle name="Normal 28 5 4 3 3" xfId="22804"/>
    <cellStyle name="Normal 28 5 4 4" xfId="22805"/>
    <cellStyle name="Normal 28 5 4 4 2" xfId="22806"/>
    <cellStyle name="Normal 28 5 4 5" xfId="22807"/>
    <cellStyle name="Normal 28 5 4 5 2" xfId="22808"/>
    <cellStyle name="Normal 28 5 4 6" xfId="22809"/>
    <cellStyle name="Normal 28 5 4 7" xfId="22810"/>
    <cellStyle name="Normal 28 5 5" xfId="22811"/>
    <cellStyle name="Normal 28 5 5 2" xfId="22812"/>
    <cellStyle name="Normal 28 5 5 2 2" xfId="22813"/>
    <cellStyle name="Normal 28 5 5 2 3" xfId="22814"/>
    <cellStyle name="Normal 28 5 5 2 4" xfId="22815"/>
    <cellStyle name="Normal 28 5 5 3" xfId="22816"/>
    <cellStyle name="Normal 28 5 5 3 2" xfId="22817"/>
    <cellStyle name="Normal 28 5 5 3 3" xfId="22818"/>
    <cellStyle name="Normal 28 5 5 4" xfId="22819"/>
    <cellStyle name="Normal 28 5 5 4 2" xfId="22820"/>
    <cellStyle name="Normal 28 5 5 5" xfId="22821"/>
    <cellStyle name="Normal 28 5 5 5 2" xfId="22822"/>
    <cellStyle name="Normal 28 5 5 6" xfId="22823"/>
    <cellStyle name="Normal 28 5 5 7" xfId="22824"/>
    <cellStyle name="Normal 28 5 6" xfId="22825"/>
    <cellStyle name="Normal 28 5 6 2" xfId="22826"/>
    <cellStyle name="Normal 28 5 6 3" xfId="22827"/>
    <cellStyle name="Normal 28 5 6 4" xfId="22828"/>
    <cellStyle name="Normal 28 5 7" xfId="22829"/>
    <cellStyle name="Normal 28 5 7 2" xfId="22830"/>
    <cellStyle name="Normal 28 5 7 3" xfId="22831"/>
    <cellStyle name="Normal 28 5 8" xfId="22832"/>
    <cellStyle name="Normal 28 5 8 2" xfId="22833"/>
    <cellStyle name="Normal 28 5 9" xfId="22834"/>
    <cellStyle name="Normal 28 5 9 2" xfId="22835"/>
    <cellStyle name="Normal 28 6" xfId="22836"/>
    <cellStyle name="Normal 28 6 10" xfId="22837"/>
    <cellStyle name="Normal 28 6 2" xfId="22838"/>
    <cellStyle name="Normal 28 6 2 2" xfId="22839"/>
    <cellStyle name="Normal 28 6 2 2 2" xfId="22840"/>
    <cellStyle name="Normal 28 6 2 2 3" xfId="22841"/>
    <cellStyle name="Normal 28 6 2 2 4" xfId="22842"/>
    <cellStyle name="Normal 28 6 2 3" xfId="22843"/>
    <cellStyle name="Normal 28 6 2 3 2" xfId="22844"/>
    <cellStyle name="Normal 28 6 2 3 3" xfId="22845"/>
    <cellStyle name="Normal 28 6 2 4" xfId="22846"/>
    <cellStyle name="Normal 28 6 2 4 2" xfId="22847"/>
    <cellStyle name="Normal 28 6 2 5" xfId="22848"/>
    <cellStyle name="Normal 28 6 2 5 2" xfId="22849"/>
    <cellStyle name="Normal 28 6 2 6" xfId="22850"/>
    <cellStyle name="Normal 28 6 2 7" xfId="22851"/>
    <cellStyle name="Normal 28 6 3" xfId="22852"/>
    <cellStyle name="Normal 28 6 3 2" xfId="22853"/>
    <cellStyle name="Normal 28 6 3 2 2" xfId="22854"/>
    <cellStyle name="Normal 28 6 3 2 3" xfId="22855"/>
    <cellStyle name="Normal 28 6 3 2 4" xfId="22856"/>
    <cellStyle name="Normal 28 6 3 3" xfId="22857"/>
    <cellStyle name="Normal 28 6 3 3 2" xfId="22858"/>
    <cellStyle name="Normal 28 6 3 3 3" xfId="22859"/>
    <cellStyle name="Normal 28 6 3 4" xfId="22860"/>
    <cellStyle name="Normal 28 6 3 4 2" xfId="22861"/>
    <cellStyle name="Normal 28 6 3 5" xfId="22862"/>
    <cellStyle name="Normal 28 6 3 5 2" xfId="22863"/>
    <cellStyle name="Normal 28 6 3 6" xfId="22864"/>
    <cellStyle name="Normal 28 6 3 7" xfId="22865"/>
    <cellStyle name="Normal 28 6 4" xfId="22866"/>
    <cellStyle name="Normal 28 6 4 2" xfId="22867"/>
    <cellStyle name="Normal 28 6 4 2 2" xfId="22868"/>
    <cellStyle name="Normal 28 6 4 2 3" xfId="22869"/>
    <cellStyle name="Normal 28 6 4 2 4" xfId="22870"/>
    <cellStyle name="Normal 28 6 4 3" xfId="22871"/>
    <cellStyle name="Normal 28 6 4 3 2" xfId="22872"/>
    <cellStyle name="Normal 28 6 4 3 3" xfId="22873"/>
    <cellStyle name="Normal 28 6 4 4" xfId="22874"/>
    <cellStyle name="Normal 28 6 4 4 2" xfId="22875"/>
    <cellStyle name="Normal 28 6 4 5" xfId="22876"/>
    <cellStyle name="Normal 28 6 4 5 2" xfId="22877"/>
    <cellStyle name="Normal 28 6 4 6" xfId="22878"/>
    <cellStyle name="Normal 28 6 4 7" xfId="22879"/>
    <cellStyle name="Normal 28 6 5" xfId="22880"/>
    <cellStyle name="Normal 28 6 5 2" xfId="22881"/>
    <cellStyle name="Normal 28 6 5 3" xfId="22882"/>
    <cellStyle name="Normal 28 6 5 4" xfId="22883"/>
    <cellStyle name="Normal 28 6 6" xfId="22884"/>
    <cellStyle name="Normal 28 6 6 2" xfId="22885"/>
    <cellStyle name="Normal 28 6 6 3" xfId="22886"/>
    <cellStyle name="Normal 28 6 7" xfId="22887"/>
    <cellStyle name="Normal 28 6 7 2" xfId="22888"/>
    <cellStyle name="Normal 28 6 8" xfId="22889"/>
    <cellStyle name="Normal 28 6 8 2" xfId="22890"/>
    <cellStyle name="Normal 28 6 9" xfId="22891"/>
    <cellStyle name="Normal 28 7" xfId="22892"/>
    <cellStyle name="Normal 28 7 2" xfId="22893"/>
    <cellStyle name="Normal 28 7 2 2" xfId="22894"/>
    <cellStyle name="Normal 28 7 2 3" xfId="22895"/>
    <cellStyle name="Normal 28 7 2 4" xfId="22896"/>
    <cellStyle name="Normal 28 7 3" xfId="22897"/>
    <cellStyle name="Normal 28 7 3 2" xfId="22898"/>
    <cellStyle name="Normal 28 7 3 3" xfId="22899"/>
    <cellStyle name="Normal 28 7 4" xfId="22900"/>
    <cellStyle name="Normal 28 7 4 2" xfId="22901"/>
    <cellStyle name="Normal 28 7 5" xfId="22902"/>
    <cellStyle name="Normal 28 7 5 2" xfId="22903"/>
    <cellStyle name="Normal 28 7 6" xfId="22904"/>
    <cellStyle name="Normal 28 7 7" xfId="22905"/>
    <cellStyle name="Normal 28 8" xfId="22906"/>
    <cellStyle name="Normal 28 8 2" xfId="22907"/>
    <cellStyle name="Normal 28 8 2 2" xfId="22908"/>
    <cellStyle name="Normal 28 8 2 3" xfId="22909"/>
    <cellStyle name="Normal 28 8 2 4" xfId="22910"/>
    <cellStyle name="Normal 28 8 3" xfId="22911"/>
    <cellStyle name="Normal 28 8 3 2" xfId="22912"/>
    <cellStyle name="Normal 28 8 3 3" xfId="22913"/>
    <cellStyle name="Normal 28 8 4" xfId="22914"/>
    <cellStyle name="Normal 28 8 4 2" xfId="22915"/>
    <cellStyle name="Normal 28 8 5" xfId="22916"/>
    <cellStyle name="Normal 28 8 5 2" xfId="22917"/>
    <cellStyle name="Normal 28 8 6" xfId="22918"/>
    <cellStyle name="Normal 28 8 7" xfId="22919"/>
    <cellStyle name="Normal 28 9" xfId="22920"/>
    <cellStyle name="Normal 28 9 2" xfId="22921"/>
    <cellStyle name="Normal 28 9 2 2" xfId="22922"/>
    <cellStyle name="Normal 28 9 2 3" xfId="22923"/>
    <cellStyle name="Normal 28 9 2 4" xfId="22924"/>
    <cellStyle name="Normal 28 9 3" xfId="22925"/>
    <cellStyle name="Normal 28 9 3 2" xfId="22926"/>
    <cellStyle name="Normal 28 9 3 3" xfId="22927"/>
    <cellStyle name="Normal 28 9 4" xfId="22928"/>
    <cellStyle name="Normal 28 9 4 2" xfId="22929"/>
    <cellStyle name="Normal 28 9 5" xfId="22930"/>
    <cellStyle name="Normal 28 9 5 2" xfId="22931"/>
    <cellStyle name="Normal 28 9 6" xfId="22932"/>
    <cellStyle name="Normal 28 9 7" xfId="22933"/>
    <cellStyle name="Normal 280" xfId="22934"/>
    <cellStyle name="Normal 280 2" xfId="22935"/>
    <cellStyle name="Normal 280 3" xfId="22936"/>
    <cellStyle name="Normal 280 4" xfId="22937"/>
    <cellStyle name="Normal 280 5" xfId="22938"/>
    <cellStyle name="Normal 280 6" xfId="22939"/>
    <cellStyle name="Normal 281" xfId="22940"/>
    <cellStyle name="Normal 281 2" xfId="22941"/>
    <cellStyle name="Normal 281 3" xfId="22942"/>
    <cellStyle name="Normal 281 4" xfId="22943"/>
    <cellStyle name="Normal 281 5" xfId="22944"/>
    <cellStyle name="Normal 281 6" xfId="22945"/>
    <cellStyle name="Normal 282" xfId="22946"/>
    <cellStyle name="Normal 282 2" xfId="22947"/>
    <cellStyle name="Normal 282 3" xfId="22948"/>
    <cellStyle name="Normal 282 4" xfId="22949"/>
    <cellStyle name="Normal 282 5" xfId="22950"/>
    <cellStyle name="Normal 282 6" xfId="22951"/>
    <cellStyle name="Normal 283" xfId="22952"/>
    <cellStyle name="Normal 283 2" xfId="22953"/>
    <cellStyle name="Normal 283 3" xfId="22954"/>
    <cellStyle name="Normal 283 4" xfId="22955"/>
    <cellStyle name="Normal 283 5" xfId="22956"/>
    <cellStyle name="Normal 283 6" xfId="22957"/>
    <cellStyle name="Normal 284" xfId="22958"/>
    <cellStyle name="Normal 284 2" xfId="22959"/>
    <cellStyle name="Normal 284 3" xfId="22960"/>
    <cellStyle name="Normal 284 4" xfId="22961"/>
    <cellStyle name="Normal 285" xfId="22962"/>
    <cellStyle name="Normal 285 2" xfId="22963"/>
    <cellStyle name="Normal 285 3" xfId="22964"/>
    <cellStyle name="Normal 285 4" xfId="22965"/>
    <cellStyle name="Normal 286" xfId="22966"/>
    <cellStyle name="Normal 286 2" xfId="22967"/>
    <cellStyle name="Normal 286 3" xfId="22968"/>
    <cellStyle name="Normal 286 4" xfId="22969"/>
    <cellStyle name="Normal 287" xfId="22970"/>
    <cellStyle name="Normal 287 2" xfId="22971"/>
    <cellStyle name="Normal 287 3" xfId="22972"/>
    <cellStyle name="Normal 287 4" xfId="22973"/>
    <cellStyle name="Normal 288" xfId="22974"/>
    <cellStyle name="Normal 288 2" xfId="22975"/>
    <cellStyle name="Normal 288 3" xfId="22976"/>
    <cellStyle name="Normal 288 4" xfId="22977"/>
    <cellStyle name="Normal 288 5" xfId="22978"/>
    <cellStyle name="Normal 288 6" xfId="22979"/>
    <cellStyle name="Normal 289" xfId="22980"/>
    <cellStyle name="Normal 289 2" xfId="22981"/>
    <cellStyle name="Normal 289 3" xfId="22982"/>
    <cellStyle name="Normal 289 4" xfId="22983"/>
    <cellStyle name="Normal 289 5" xfId="22984"/>
    <cellStyle name="Normal 289 6" xfId="22985"/>
    <cellStyle name="Normal 29" xfId="22986"/>
    <cellStyle name="Normal 29 2" xfId="22987"/>
    <cellStyle name="Normal 29 2 2" xfId="22988"/>
    <cellStyle name="Normal 29 3" xfId="22989"/>
    <cellStyle name="Normal 29 4" xfId="22990"/>
    <cellStyle name="Normal 29 4 2" xfId="22991"/>
    <cellStyle name="Normal 290" xfId="22992"/>
    <cellStyle name="Normal 290 2" xfId="22993"/>
    <cellStyle name="Normal 290 3" xfId="22994"/>
    <cellStyle name="Normal 290 4" xfId="22995"/>
    <cellStyle name="Normal 291" xfId="22996"/>
    <cellStyle name="Normal 291 2" xfId="22997"/>
    <cellStyle name="Normal 291 3" xfId="22998"/>
    <cellStyle name="Normal 291 4" xfId="22999"/>
    <cellStyle name="Normal 292" xfId="23000"/>
    <cellStyle name="Normal 292 2" xfId="23001"/>
    <cellStyle name="Normal 292 3" xfId="23002"/>
    <cellStyle name="Normal 292 4" xfId="23003"/>
    <cellStyle name="Normal 293" xfId="23004"/>
    <cellStyle name="Normal 293 2" xfId="23005"/>
    <cellStyle name="Normal 293 3" xfId="23006"/>
    <cellStyle name="Normal 293 4" xfId="23007"/>
    <cellStyle name="Normal 293 5" xfId="23008"/>
    <cellStyle name="Normal 294" xfId="23009"/>
    <cellStyle name="Normal 294 2" xfId="23010"/>
    <cellStyle name="Normal 294 3" xfId="23011"/>
    <cellStyle name="Normal 294 4" xfId="23012"/>
    <cellStyle name="Normal 295" xfId="23013"/>
    <cellStyle name="Normal 295 2" xfId="23014"/>
    <cellStyle name="Normal 295 3" xfId="23015"/>
    <cellStyle name="Normal 295 4" xfId="23016"/>
    <cellStyle name="Normal 296" xfId="23017"/>
    <cellStyle name="Normal 296 2" xfId="23018"/>
    <cellStyle name="Normal 296 3" xfId="23019"/>
    <cellStyle name="Normal 296 4" xfId="23020"/>
    <cellStyle name="Normal 297" xfId="23021"/>
    <cellStyle name="Normal 297 2" xfId="23022"/>
    <cellStyle name="Normal 297 3" xfId="23023"/>
    <cellStyle name="Normal 297 4" xfId="23024"/>
    <cellStyle name="Normal 298" xfId="23025"/>
    <cellStyle name="Normal 298 2" xfId="23026"/>
    <cellStyle name="Normal 298 3" xfId="23027"/>
    <cellStyle name="Normal 298 4" xfId="23028"/>
    <cellStyle name="Normal 299" xfId="23029"/>
    <cellStyle name="Normal 3" xfId="335"/>
    <cellStyle name="Normal 3 10" xfId="23030"/>
    <cellStyle name="Normal 3 10 2" xfId="23031"/>
    <cellStyle name="Normal 3 11" xfId="23032"/>
    <cellStyle name="Normal 3 11 2" xfId="23033"/>
    <cellStyle name="Normal 3 12" xfId="23034"/>
    <cellStyle name="Normal 3 12 2" xfId="23035"/>
    <cellStyle name="Normal 3 13" xfId="23036"/>
    <cellStyle name="Normal 3 13 2" xfId="716"/>
    <cellStyle name="Normal 3 14" xfId="23037"/>
    <cellStyle name="Normal 3 2" xfId="698"/>
    <cellStyle name="Normal 3 2 10" xfId="23038"/>
    <cellStyle name="Normal 3 2 2" xfId="23039"/>
    <cellStyle name="Normal 3 2 2 2" xfId="23040"/>
    <cellStyle name="Normal 3 2 2 2 2" xfId="23041"/>
    <cellStyle name="Normal 3 2 2 3" xfId="23042"/>
    <cellStyle name="Normal 3 2 2 4" xfId="23043"/>
    <cellStyle name="Normal 3 2 3" xfId="23044"/>
    <cellStyle name="Normal 3 2 3 2" xfId="23045"/>
    <cellStyle name="Normal 3 2 3 2 2" xfId="23046"/>
    <cellStyle name="Normal 3 2 3 3" xfId="23047"/>
    <cellStyle name="Normal 3 2 4" xfId="23048"/>
    <cellStyle name="Normal 3 2 4 2" xfId="23049"/>
    <cellStyle name="Normal 3 2 4 2 2" xfId="23050"/>
    <cellStyle name="Normal 3 2 4 3" xfId="23051"/>
    <cellStyle name="Normal 3 2 5" xfId="23052"/>
    <cellStyle name="Normal 3 2 5 2" xfId="23053"/>
    <cellStyle name="Normal 3 2 5 2 2" xfId="23054"/>
    <cellStyle name="Normal 3 2 5 3" xfId="23055"/>
    <cellStyle name="Normal 3 2 6" xfId="23056"/>
    <cellStyle name="Normal 3 2 6 2" xfId="23057"/>
    <cellStyle name="Normal 3 2 6 2 2" xfId="23058"/>
    <cellStyle name="Normal 3 2 6 3" xfId="23059"/>
    <cellStyle name="Normal 3 2 7" xfId="23060"/>
    <cellStyle name="Normal 3 2 7 2" xfId="23061"/>
    <cellStyle name="Normal 3 2 7 2 2" xfId="23062"/>
    <cellStyle name="Normal 3 2 7 3" xfId="23063"/>
    <cellStyle name="Normal 3 2 8" xfId="23064"/>
    <cellStyle name="Normal 3 2 9" xfId="23065"/>
    <cellStyle name="Normal 3 3" xfId="23066"/>
    <cellStyle name="Normal 3 3 2" xfId="23067"/>
    <cellStyle name="Normal 3 3 2 2" xfId="23068"/>
    <cellStyle name="Normal 3 3 2 3" xfId="23069"/>
    <cellStyle name="Normal 3 3 3" xfId="23070"/>
    <cellStyle name="Normal 3 3 3 2" xfId="23071"/>
    <cellStyle name="Normal 3 3 4" xfId="23072"/>
    <cellStyle name="Normal 3 4" xfId="23073"/>
    <cellStyle name="Normal 3 4 2" xfId="23074"/>
    <cellStyle name="Normal 3 4 2 2" xfId="23075"/>
    <cellStyle name="Normal 3 4 3" xfId="23076"/>
    <cellStyle name="Normal 3 4 4" xfId="23077"/>
    <cellStyle name="Normal 3 5" xfId="23078"/>
    <cellStyle name="Normal 3 5 2" xfId="23079"/>
    <cellStyle name="Normal 3 5 2 2" xfId="23080"/>
    <cellStyle name="Normal 3 5 3" xfId="23081"/>
    <cellStyle name="Normal 3 5 4" xfId="23082"/>
    <cellStyle name="Normal 3 6" xfId="23083"/>
    <cellStyle name="Normal 3 6 2" xfId="23084"/>
    <cellStyle name="Normal 3 6 2 2" xfId="23085"/>
    <cellStyle name="Normal 3 6 3" xfId="23086"/>
    <cellStyle name="Normal 3 7" xfId="23087"/>
    <cellStyle name="Normal 3 7 2" xfId="23088"/>
    <cellStyle name="Normal 3 8" xfId="23089"/>
    <cellStyle name="Normal 3 8 2" xfId="23090"/>
    <cellStyle name="Normal 3 9" xfId="23091"/>
    <cellStyle name="Normal 3 9 2" xfId="23092"/>
    <cellStyle name="Normal 30" xfId="23093"/>
    <cellStyle name="Normal 30 2" xfId="23094"/>
    <cellStyle name="Normal 30 2 2" xfId="23095"/>
    <cellStyle name="Normal 30 3" xfId="23096"/>
    <cellStyle name="Normal 300" xfId="23097"/>
    <cellStyle name="Normal 301" xfId="23098"/>
    <cellStyle name="Normal 301 2" xfId="23099"/>
    <cellStyle name="Normal 302" xfId="23100"/>
    <cellStyle name="Normal 302 2" xfId="23101"/>
    <cellStyle name="Normal 303" xfId="23102"/>
    <cellStyle name="Normal 303 2" xfId="23103"/>
    <cellStyle name="Normal 304" xfId="23104"/>
    <cellStyle name="Normal 304 2" xfId="23105"/>
    <cellStyle name="Normal 305" xfId="23106"/>
    <cellStyle name="Normal 305 2" xfId="23107"/>
    <cellStyle name="Normal 306" xfId="23108"/>
    <cellStyle name="Normal 307" xfId="23109"/>
    <cellStyle name="Normal 307 2" xfId="23110"/>
    <cellStyle name="Normal 308" xfId="23111"/>
    <cellStyle name="Normal 309" xfId="23112"/>
    <cellStyle name="Normal 309 2" xfId="23113"/>
    <cellStyle name="Normal 31" xfId="23114"/>
    <cellStyle name="Normal 31 2" xfId="23115"/>
    <cellStyle name="Normal 31 3" xfId="23116"/>
    <cellStyle name="Normal 310" xfId="23117"/>
    <cellStyle name="Normal 310 2" xfId="23118"/>
    <cellStyle name="Normal 311" xfId="23119"/>
    <cellStyle name="Normal 312" xfId="23120"/>
    <cellStyle name="Normal 313" xfId="23121"/>
    <cellStyle name="Normal 314" xfId="23122"/>
    <cellStyle name="Normal 315" xfId="23123"/>
    <cellStyle name="Normal 316" xfId="23124"/>
    <cellStyle name="Normal 317" xfId="23125"/>
    <cellStyle name="Normal 318" xfId="23126"/>
    <cellStyle name="Normal 319" xfId="23127"/>
    <cellStyle name="Normal 32" xfId="23128"/>
    <cellStyle name="Normal 32 2" xfId="23129"/>
    <cellStyle name="Normal 32 2 2" xfId="23130"/>
    <cellStyle name="Normal 32 3" xfId="23131"/>
    <cellStyle name="Normal 320" xfId="23132"/>
    <cellStyle name="Normal 321" xfId="23133"/>
    <cellStyle name="Normal 322" xfId="23134"/>
    <cellStyle name="Normal 323" xfId="23135"/>
    <cellStyle name="Normal 324" xfId="23136"/>
    <cellStyle name="Normal 325" xfId="23137"/>
    <cellStyle name="Normal 326" xfId="23138"/>
    <cellStyle name="Normal 327" xfId="23139"/>
    <cellStyle name="Normal 328" xfId="23140"/>
    <cellStyle name="Normal 329" xfId="23141"/>
    <cellStyle name="Normal 33" xfId="23142"/>
    <cellStyle name="Normal 33 2" xfId="23143"/>
    <cellStyle name="Normal 33 2 2" xfId="23144"/>
    <cellStyle name="Normal 33 3" xfId="23145"/>
    <cellStyle name="Normal 330" xfId="23146"/>
    <cellStyle name="Normal 331" xfId="23147"/>
    <cellStyle name="Normal 332" xfId="23148"/>
    <cellStyle name="Normal 333" xfId="23149"/>
    <cellStyle name="Normal 334" xfId="23150"/>
    <cellStyle name="Normal 335" xfId="23151"/>
    <cellStyle name="Normal 336" xfId="23152"/>
    <cellStyle name="Normal 337" xfId="23153"/>
    <cellStyle name="Normal 338" xfId="23154"/>
    <cellStyle name="Normal 339" xfId="23155"/>
    <cellStyle name="Normal 34" xfId="23156"/>
    <cellStyle name="Normal 34 2" xfId="23157"/>
    <cellStyle name="Normal 340" xfId="23158"/>
    <cellStyle name="Normal 341" xfId="23159"/>
    <cellStyle name="Normal 342" xfId="23160"/>
    <cellStyle name="Normal 343" xfId="23161"/>
    <cellStyle name="Normal 344" xfId="23162"/>
    <cellStyle name="Normal 345" xfId="23163"/>
    <cellStyle name="Normal 346" xfId="23164"/>
    <cellStyle name="Normal 347" xfId="23165"/>
    <cellStyle name="Normal 348" xfId="23166"/>
    <cellStyle name="Normal 349" xfId="23167"/>
    <cellStyle name="Normal 35" xfId="23168"/>
    <cellStyle name="Normal 35 2" xfId="23169"/>
    <cellStyle name="Normal 350" xfId="23170"/>
    <cellStyle name="Normal 351" xfId="23171"/>
    <cellStyle name="Normal 352" xfId="23172"/>
    <cellStyle name="Normal 353" xfId="23173"/>
    <cellStyle name="Normal 354" xfId="23174"/>
    <cellStyle name="Normal 355" xfId="23175"/>
    <cellStyle name="Normal 356" xfId="23176"/>
    <cellStyle name="Normal 357" xfId="23177"/>
    <cellStyle name="Normal 358" xfId="23178"/>
    <cellStyle name="Normal 359" xfId="23179"/>
    <cellStyle name="Normal 36" xfId="23180"/>
    <cellStyle name="Normal 36 2" xfId="23181"/>
    <cellStyle name="Normal 36 3" xfId="23182"/>
    <cellStyle name="Normal 360" xfId="23183"/>
    <cellStyle name="Normal 361" xfId="23184"/>
    <cellStyle name="Normal 362" xfId="23185"/>
    <cellStyle name="Normal 363" xfId="23186"/>
    <cellStyle name="Normal 364" xfId="23187"/>
    <cellStyle name="Normal 365" xfId="23188"/>
    <cellStyle name="Normal 366" xfId="23189"/>
    <cellStyle name="Normal 367" xfId="23190"/>
    <cellStyle name="Normal 368" xfId="23191"/>
    <cellStyle name="Normal 369" xfId="23192"/>
    <cellStyle name="Normal 37" xfId="23193"/>
    <cellStyle name="Normal 37 2" xfId="23194"/>
    <cellStyle name="Normal 37 3" xfId="23195"/>
    <cellStyle name="Normal 370" xfId="23196"/>
    <cellStyle name="Normal 371" xfId="23197"/>
    <cellStyle name="Normal 372" xfId="23198"/>
    <cellStyle name="Normal 373" xfId="23199"/>
    <cellStyle name="Normal 374" xfId="23200"/>
    <cellStyle name="Normal 375" xfId="23201"/>
    <cellStyle name="Normal 376" xfId="23202"/>
    <cellStyle name="Normal 377" xfId="23203"/>
    <cellStyle name="Normal 378" xfId="23204"/>
    <cellStyle name="Normal 379" xfId="23205"/>
    <cellStyle name="Normal 38" xfId="23206"/>
    <cellStyle name="Normal 38 2" xfId="23207"/>
    <cellStyle name="Normal 380" xfId="23208"/>
    <cellStyle name="Normal 381" xfId="23209"/>
    <cellStyle name="Normal 382" xfId="23210"/>
    <cellStyle name="Normal 383" xfId="23211"/>
    <cellStyle name="Normal 384" xfId="23212"/>
    <cellStyle name="Normal 385" xfId="23213"/>
    <cellStyle name="Normal 386" xfId="23214"/>
    <cellStyle name="Normal 387" xfId="23215"/>
    <cellStyle name="Normal 388" xfId="23216"/>
    <cellStyle name="Normal 389" xfId="23217"/>
    <cellStyle name="Normal 39" xfId="23218"/>
    <cellStyle name="Normal 39 2" xfId="23219"/>
    <cellStyle name="Normal 39 3" xfId="23220"/>
    <cellStyle name="Normal 390" xfId="23221"/>
    <cellStyle name="Normal 391" xfId="23222"/>
    <cellStyle name="Normal 392" xfId="23223"/>
    <cellStyle name="Normal 393" xfId="23224"/>
    <cellStyle name="Normal 394" xfId="23225"/>
    <cellStyle name="Normal 395" xfId="23226"/>
    <cellStyle name="Normal 396" xfId="23227"/>
    <cellStyle name="Normal 397" xfId="23228"/>
    <cellStyle name="Normal 398" xfId="23229"/>
    <cellStyle name="Normal 399" xfId="23230"/>
    <cellStyle name="Normal 4" xfId="709"/>
    <cellStyle name="Normal 4 2" xfId="23231"/>
    <cellStyle name="Normal 4 2 2" xfId="23232"/>
    <cellStyle name="Normal 4 2 3" xfId="23233"/>
    <cellStyle name="Normal 4 3" xfId="23234"/>
    <cellStyle name="Normal 4 4" xfId="23235"/>
    <cellStyle name="Normal 4 5" xfId="23236"/>
    <cellStyle name="Normal 4 6" xfId="717"/>
    <cellStyle name="Normal 4_Sheet2" xfId="23237"/>
    <cellStyle name="Normal 40" xfId="23238"/>
    <cellStyle name="Normal 40 2" xfId="23239"/>
    <cellStyle name="Normal 400" xfId="23240"/>
    <cellStyle name="Normal 401" xfId="23241"/>
    <cellStyle name="Normal 402" xfId="23242"/>
    <cellStyle name="Normal 403" xfId="23243"/>
    <cellStyle name="Normal 404" xfId="23244"/>
    <cellStyle name="Normal 405" xfId="23245"/>
    <cellStyle name="Normal 406" xfId="23246"/>
    <cellStyle name="Normal 407" xfId="23247"/>
    <cellStyle name="Normal 408" xfId="23248"/>
    <cellStyle name="Normal 409" xfId="23249"/>
    <cellStyle name="Normal 41" xfId="23250"/>
    <cellStyle name="Normal 41 2" xfId="23251"/>
    <cellStyle name="Normal 41 3" xfId="23252"/>
    <cellStyle name="Normal 410" xfId="23253"/>
    <cellStyle name="Normal 411" xfId="23254"/>
    <cellStyle name="Normal 412" xfId="23255"/>
    <cellStyle name="Normal 413" xfId="23256"/>
    <cellStyle name="Normal 414" xfId="23257"/>
    <cellStyle name="Normal 415" xfId="23258"/>
    <cellStyle name="Normal 416" xfId="23259"/>
    <cellStyle name="Normal 417" xfId="23260"/>
    <cellStyle name="Normal 418" xfId="23261"/>
    <cellStyle name="Normal 419" xfId="23262"/>
    <cellStyle name="Normal 42" xfId="23263"/>
    <cellStyle name="Normal 42 2" xfId="23264"/>
    <cellStyle name="Normal 420" xfId="23265"/>
    <cellStyle name="Normal 421" xfId="23266"/>
    <cellStyle name="Normal 422" xfId="23267"/>
    <cellStyle name="Normal 423" xfId="23268"/>
    <cellStyle name="Normal 424" xfId="23269"/>
    <cellStyle name="Normal 425" xfId="23270"/>
    <cellStyle name="Normal 426" xfId="23271"/>
    <cellStyle name="Normal 427" xfId="23272"/>
    <cellStyle name="Normal 428" xfId="23273"/>
    <cellStyle name="Normal 429" xfId="23274"/>
    <cellStyle name="Normal 43" xfId="23275"/>
    <cellStyle name="Normal 43 2" xfId="23276"/>
    <cellStyle name="Normal 430" xfId="23277"/>
    <cellStyle name="Normal 431" xfId="23278"/>
    <cellStyle name="Normal 432" xfId="23279"/>
    <cellStyle name="Normal 433" xfId="23280"/>
    <cellStyle name="Normal 434" xfId="23281"/>
    <cellStyle name="Normal 435" xfId="23282"/>
    <cellStyle name="Normal 436" xfId="23283"/>
    <cellStyle name="Normal 437" xfId="23284"/>
    <cellStyle name="Normal 438" xfId="23285"/>
    <cellStyle name="Normal 439" xfId="23286"/>
    <cellStyle name="Normal 44" xfId="23287"/>
    <cellStyle name="Normal 44 2" xfId="23288"/>
    <cellStyle name="Normal 440" xfId="23289"/>
    <cellStyle name="Normal 441" xfId="23290"/>
    <cellStyle name="Normal 442" xfId="23291"/>
    <cellStyle name="Normal 443" xfId="23292"/>
    <cellStyle name="Normal 444" xfId="23293"/>
    <cellStyle name="Normal 445" xfId="23294"/>
    <cellStyle name="Normal 446" xfId="23295"/>
    <cellStyle name="Normal 447" xfId="23296"/>
    <cellStyle name="Normal 448" xfId="23297"/>
    <cellStyle name="Normal 449" xfId="23298"/>
    <cellStyle name="Normal 45" xfId="23299"/>
    <cellStyle name="Normal 45 10" xfId="23300"/>
    <cellStyle name="Normal 45 2" xfId="23301"/>
    <cellStyle name="Normal 45 2 10" xfId="23302"/>
    <cellStyle name="Normal 45 2 11" xfId="23303"/>
    <cellStyle name="Normal 45 2 2" xfId="23304"/>
    <cellStyle name="Normal 45 2 2 2" xfId="23305"/>
    <cellStyle name="Normal 45 2 2 2 2" xfId="23306"/>
    <cellStyle name="Normal 45 2 2 2 2 2" xfId="23307"/>
    <cellStyle name="Normal 45 2 2 2 2 3" xfId="23308"/>
    <cellStyle name="Normal 45 2 2 2 2 4" xfId="23309"/>
    <cellStyle name="Normal 45 2 2 2 3" xfId="23310"/>
    <cellStyle name="Normal 45 2 2 2 3 2" xfId="23311"/>
    <cellStyle name="Normal 45 2 2 2 3 3" xfId="23312"/>
    <cellStyle name="Normal 45 2 2 2 4" xfId="23313"/>
    <cellStyle name="Normal 45 2 2 2 4 2" xfId="23314"/>
    <cellStyle name="Normal 45 2 2 2 5" xfId="23315"/>
    <cellStyle name="Normal 45 2 2 2 5 2" xfId="23316"/>
    <cellStyle name="Normal 45 2 2 2 6" xfId="23317"/>
    <cellStyle name="Normal 45 2 2 2 7" xfId="23318"/>
    <cellStyle name="Normal 45 2 2 3" xfId="23319"/>
    <cellStyle name="Normal 45 2 2 3 2" xfId="23320"/>
    <cellStyle name="Normal 45 2 2 3 2 2" xfId="23321"/>
    <cellStyle name="Normal 45 2 2 3 2 3" xfId="23322"/>
    <cellStyle name="Normal 45 2 2 3 2 4" xfId="23323"/>
    <cellStyle name="Normal 45 2 2 3 3" xfId="23324"/>
    <cellStyle name="Normal 45 2 2 3 3 2" xfId="23325"/>
    <cellStyle name="Normal 45 2 2 3 3 3" xfId="23326"/>
    <cellStyle name="Normal 45 2 2 3 4" xfId="23327"/>
    <cellStyle name="Normal 45 2 2 3 4 2" xfId="23328"/>
    <cellStyle name="Normal 45 2 2 3 5" xfId="23329"/>
    <cellStyle name="Normal 45 2 2 3 5 2" xfId="23330"/>
    <cellStyle name="Normal 45 2 2 3 6" xfId="23331"/>
    <cellStyle name="Normal 45 2 2 3 7" xfId="23332"/>
    <cellStyle name="Normal 45 2 2 4" xfId="23333"/>
    <cellStyle name="Normal 45 2 2 4 2" xfId="23334"/>
    <cellStyle name="Normal 45 2 2 4 3" xfId="23335"/>
    <cellStyle name="Normal 45 2 2 4 4" xfId="23336"/>
    <cellStyle name="Normal 45 2 2 5" xfId="23337"/>
    <cellStyle name="Normal 45 2 2 5 2" xfId="23338"/>
    <cellStyle name="Normal 45 2 2 5 3" xfId="23339"/>
    <cellStyle name="Normal 45 2 2 6" xfId="23340"/>
    <cellStyle name="Normal 45 2 2 6 2" xfId="23341"/>
    <cellStyle name="Normal 45 2 2 7" xfId="23342"/>
    <cellStyle name="Normal 45 2 2 7 2" xfId="23343"/>
    <cellStyle name="Normal 45 2 2 8" xfId="23344"/>
    <cellStyle name="Normal 45 2 2 9" xfId="23345"/>
    <cellStyle name="Normal 45 2 3" xfId="23346"/>
    <cellStyle name="Normal 45 2 3 2" xfId="23347"/>
    <cellStyle name="Normal 45 2 3 2 2" xfId="23348"/>
    <cellStyle name="Normal 45 2 3 2 3" xfId="23349"/>
    <cellStyle name="Normal 45 2 3 2 4" xfId="23350"/>
    <cellStyle name="Normal 45 2 3 3" xfId="23351"/>
    <cellStyle name="Normal 45 2 3 3 2" xfId="23352"/>
    <cellStyle name="Normal 45 2 3 3 3" xfId="23353"/>
    <cellStyle name="Normal 45 2 3 4" xfId="23354"/>
    <cellStyle name="Normal 45 2 3 4 2" xfId="23355"/>
    <cellStyle name="Normal 45 2 3 5" xfId="23356"/>
    <cellStyle name="Normal 45 2 3 5 2" xfId="23357"/>
    <cellStyle name="Normal 45 2 3 6" xfId="23358"/>
    <cellStyle name="Normal 45 2 3 7" xfId="23359"/>
    <cellStyle name="Normal 45 2 4" xfId="23360"/>
    <cellStyle name="Normal 45 2 4 2" xfId="23361"/>
    <cellStyle name="Normal 45 2 4 2 2" xfId="23362"/>
    <cellStyle name="Normal 45 2 4 2 3" xfId="23363"/>
    <cellStyle name="Normal 45 2 4 2 4" xfId="23364"/>
    <cellStyle name="Normal 45 2 4 3" xfId="23365"/>
    <cellStyle name="Normal 45 2 4 3 2" xfId="23366"/>
    <cellStyle name="Normal 45 2 4 3 3" xfId="23367"/>
    <cellStyle name="Normal 45 2 4 4" xfId="23368"/>
    <cellStyle name="Normal 45 2 4 4 2" xfId="23369"/>
    <cellStyle name="Normal 45 2 4 5" xfId="23370"/>
    <cellStyle name="Normal 45 2 4 5 2" xfId="23371"/>
    <cellStyle name="Normal 45 2 4 6" xfId="23372"/>
    <cellStyle name="Normal 45 2 4 7" xfId="23373"/>
    <cellStyle name="Normal 45 2 5" xfId="23374"/>
    <cellStyle name="Normal 45 2 5 2" xfId="23375"/>
    <cellStyle name="Normal 45 2 5 2 2" xfId="23376"/>
    <cellStyle name="Normal 45 2 5 2 3" xfId="23377"/>
    <cellStyle name="Normal 45 2 5 2 4" xfId="23378"/>
    <cellStyle name="Normal 45 2 5 3" xfId="23379"/>
    <cellStyle name="Normal 45 2 5 3 2" xfId="23380"/>
    <cellStyle name="Normal 45 2 5 3 3" xfId="23381"/>
    <cellStyle name="Normal 45 2 5 4" xfId="23382"/>
    <cellStyle name="Normal 45 2 5 4 2" xfId="23383"/>
    <cellStyle name="Normal 45 2 5 5" xfId="23384"/>
    <cellStyle name="Normal 45 2 5 5 2" xfId="23385"/>
    <cellStyle name="Normal 45 2 5 6" xfId="23386"/>
    <cellStyle name="Normal 45 2 5 7" xfId="23387"/>
    <cellStyle name="Normal 45 2 6" xfId="23388"/>
    <cellStyle name="Normal 45 2 6 2" xfId="23389"/>
    <cellStyle name="Normal 45 2 6 2 2" xfId="23390"/>
    <cellStyle name="Normal 45 2 6 3" xfId="23391"/>
    <cellStyle name="Normal 45 2 6 4" xfId="23392"/>
    <cellStyle name="Normal 45 2 7" xfId="23393"/>
    <cellStyle name="Normal 45 2 7 2" xfId="23394"/>
    <cellStyle name="Normal 45 2 7 3" xfId="23395"/>
    <cellStyle name="Normal 45 2 8" xfId="23396"/>
    <cellStyle name="Normal 45 2 8 2" xfId="23397"/>
    <cellStyle name="Normal 45 2 9" xfId="23398"/>
    <cellStyle name="Normal 45 2 9 2" xfId="23399"/>
    <cellStyle name="Normal 45 3" xfId="23400"/>
    <cellStyle name="Normal 45 4" xfId="23401"/>
    <cellStyle name="Normal 45 4 2" xfId="23402"/>
    <cellStyle name="Normal 45 4 2 2" xfId="23403"/>
    <cellStyle name="Normal 45 4 2 3" xfId="23404"/>
    <cellStyle name="Normal 45 4 2 4" xfId="23405"/>
    <cellStyle name="Normal 45 4 2 5" xfId="23406"/>
    <cellStyle name="Normal 45 4 3" xfId="23407"/>
    <cellStyle name="Normal 45 4 3 2" xfId="23408"/>
    <cellStyle name="Normal 45 4 3 3" xfId="23409"/>
    <cellStyle name="Normal 45 4 4" xfId="23410"/>
    <cellStyle name="Normal 45 4 4 2" xfId="23411"/>
    <cellStyle name="Normal 45 4 5" xfId="23412"/>
    <cellStyle name="Normal 45 4 5 2" xfId="23413"/>
    <cellStyle name="Normal 45 4 6" xfId="23414"/>
    <cellStyle name="Normal 45 4 7" xfId="23415"/>
    <cellStyle name="Normal 45 5" xfId="23416"/>
    <cellStyle name="Normal 45 5 2" xfId="23417"/>
    <cellStyle name="Normal 45 5 2 2" xfId="23418"/>
    <cellStyle name="Normal 45 5 2 3" xfId="23419"/>
    <cellStyle name="Normal 45 5 2 4" xfId="23420"/>
    <cellStyle name="Normal 45 5 3" xfId="23421"/>
    <cellStyle name="Normal 45 5 3 2" xfId="23422"/>
    <cellStyle name="Normal 45 5 3 3" xfId="23423"/>
    <cellStyle name="Normal 45 5 4" xfId="23424"/>
    <cellStyle name="Normal 45 5 4 2" xfId="23425"/>
    <cellStyle name="Normal 45 5 5" xfId="23426"/>
    <cellStyle name="Normal 45 5 5 2" xfId="23427"/>
    <cellStyle name="Normal 45 5 6" xfId="23428"/>
    <cellStyle name="Normal 45 5 7" xfId="23429"/>
    <cellStyle name="Normal 45 6" xfId="23430"/>
    <cellStyle name="Normal 45 6 2" xfId="23431"/>
    <cellStyle name="Normal 45 6 2 2" xfId="23432"/>
    <cellStyle name="Normal 45 6 2 3" xfId="23433"/>
    <cellStyle name="Normal 45 6 2 4" xfId="23434"/>
    <cellStyle name="Normal 45 6 3" xfId="23435"/>
    <cellStyle name="Normal 45 6 3 2" xfId="23436"/>
    <cellStyle name="Normal 45 6 3 3" xfId="23437"/>
    <cellStyle name="Normal 45 6 4" xfId="23438"/>
    <cellStyle name="Normal 45 6 4 2" xfId="23439"/>
    <cellStyle name="Normal 45 6 5" xfId="23440"/>
    <cellStyle name="Normal 45 6 5 2" xfId="23441"/>
    <cellStyle name="Normal 45 6 6" xfId="23442"/>
    <cellStyle name="Normal 45 6 7" xfId="23443"/>
    <cellStyle name="Normal 45 7" xfId="23444"/>
    <cellStyle name="Normal 45 7 2" xfId="23445"/>
    <cellStyle name="Normal 45 7 2 2" xfId="23446"/>
    <cellStyle name="Normal 45 7 2 3" xfId="23447"/>
    <cellStyle name="Normal 45 7 2 4" xfId="23448"/>
    <cellStyle name="Normal 45 7 3" xfId="23449"/>
    <cellStyle name="Normal 45 7 3 2" xfId="23450"/>
    <cellStyle name="Normal 45 7 4" xfId="23451"/>
    <cellStyle name="Normal 45 7 4 2" xfId="23452"/>
    <cellStyle name="Normal 45 7 5" xfId="23453"/>
    <cellStyle name="Normal 45 7 5 2" xfId="23454"/>
    <cellStyle name="Normal 45 7 6" xfId="23455"/>
    <cellStyle name="Normal 45 7 7" xfId="23456"/>
    <cellStyle name="Normal 45 8" xfId="23457"/>
    <cellStyle name="Normal 45 8 2" xfId="23458"/>
    <cellStyle name="Normal 45 9" xfId="23459"/>
    <cellStyle name="Normal 450" xfId="23460"/>
    <cellStyle name="Normal 46" xfId="23461"/>
    <cellStyle name="Normal 46 10" xfId="23462"/>
    <cellStyle name="Normal 46 2" xfId="23463"/>
    <cellStyle name="Normal 46 2 10" xfId="23464"/>
    <cellStyle name="Normal 46 2 11" xfId="23465"/>
    <cellStyle name="Normal 46 2 2" xfId="23466"/>
    <cellStyle name="Normal 46 2 2 2" xfId="23467"/>
    <cellStyle name="Normal 46 2 2 2 2" xfId="23468"/>
    <cellStyle name="Normal 46 2 2 2 2 2" xfId="23469"/>
    <cellStyle name="Normal 46 2 2 2 2 3" xfId="23470"/>
    <cellStyle name="Normal 46 2 2 2 2 4" xfId="23471"/>
    <cellStyle name="Normal 46 2 2 2 3" xfId="23472"/>
    <cellStyle name="Normal 46 2 2 2 3 2" xfId="23473"/>
    <cellStyle name="Normal 46 2 2 2 3 3" xfId="23474"/>
    <cellStyle name="Normal 46 2 2 2 4" xfId="23475"/>
    <cellStyle name="Normal 46 2 2 2 4 2" xfId="23476"/>
    <cellStyle name="Normal 46 2 2 2 5" xfId="23477"/>
    <cellStyle name="Normal 46 2 2 2 5 2" xfId="23478"/>
    <cellStyle name="Normal 46 2 2 2 6" xfId="23479"/>
    <cellStyle name="Normal 46 2 2 2 7" xfId="23480"/>
    <cellStyle name="Normal 46 2 2 3" xfId="23481"/>
    <cellStyle name="Normal 46 2 2 3 2" xfId="23482"/>
    <cellStyle name="Normal 46 2 2 3 2 2" xfId="23483"/>
    <cellStyle name="Normal 46 2 2 3 2 3" xfId="23484"/>
    <cellStyle name="Normal 46 2 2 3 2 4" xfId="23485"/>
    <cellStyle name="Normal 46 2 2 3 3" xfId="23486"/>
    <cellStyle name="Normal 46 2 2 3 3 2" xfId="23487"/>
    <cellStyle name="Normal 46 2 2 3 3 3" xfId="23488"/>
    <cellStyle name="Normal 46 2 2 3 4" xfId="23489"/>
    <cellStyle name="Normal 46 2 2 3 4 2" xfId="23490"/>
    <cellStyle name="Normal 46 2 2 3 5" xfId="23491"/>
    <cellStyle name="Normal 46 2 2 3 5 2" xfId="23492"/>
    <cellStyle name="Normal 46 2 2 3 6" xfId="23493"/>
    <cellStyle name="Normal 46 2 2 3 7" xfId="23494"/>
    <cellStyle name="Normal 46 2 2 4" xfId="23495"/>
    <cellStyle name="Normal 46 2 2 4 2" xfId="23496"/>
    <cellStyle name="Normal 46 2 2 4 3" xfId="23497"/>
    <cellStyle name="Normal 46 2 2 4 4" xfId="23498"/>
    <cellStyle name="Normal 46 2 2 5" xfId="23499"/>
    <cellStyle name="Normal 46 2 2 5 2" xfId="23500"/>
    <cellStyle name="Normal 46 2 2 5 3" xfId="23501"/>
    <cellStyle name="Normal 46 2 2 6" xfId="23502"/>
    <cellStyle name="Normal 46 2 2 6 2" xfId="23503"/>
    <cellStyle name="Normal 46 2 2 7" xfId="23504"/>
    <cellStyle name="Normal 46 2 2 7 2" xfId="23505"/>
    <cellStyle name="Normal 46 2 2 8" xfId="23506"/>
    <cellStyle name="Normal 46 2 2 9" xfId="23507"/>
    <cellStyle name="Normal 46 2 3" xfId="23508"/>
    <cellStyle name="Normal 46 2 3 2" xfId="23509"/>
    <cellStyle name="Normal 46 2 3 2 2" xfId="23510"/>
    <cellStyle name="Normal 46 2 3 2 3" xfId="23511"/>
    <cellStyle name="Normal 46 2 3 2 4" xfId="23512"/>
    <cellStyle name="Normal 46 2 3 3" xfId="23513"/>
    <cellStyle name="Normal 46 2 3 3 2" xfId="23514"/>
    <cellStyle name="Normal 46 2 3 3 3" xfId="23515"/>
    <cellStyle name="Normal 46 2 3 4" xfId="23516"/>
    <cellStyle name="Normal 46 2 3 4 2" xfId="23517"/>
    <cellStyle name="Normal 46 2 3 5" xfId="23518"/>
    <cellStyle name="Normal 46 2 3 5 2" xfId="23519"/>
    <cellStyle name="Normal 46 2 3 6" xfId="23520"/>
    <cellStyle name="Normal 46 2 3 7" xfId="23521"/>
    <cellStyle name="Normal 46 2 4" xfId="23522"/>
    <cellStyle name="Normal 46 2 4 2" xfId="23523"/>
    <cellStyle name="Normal 46 2 4 2 2" xfId="23524"/>
    <cellStyle name="Normal 46 2 4 2 3" xfId="23525"/>
    <cellStyle name="Normal 46 2 4 2 4" xfId="23526"/>
    <cellStyle name="Normal 46 2 4 3" xfId="23527"/>
    <cellStyle name="Normal 46 2 4 3 2" xfId="23528"/>
    <cellStyle name="Normal 46 2 4 3 3" xfId="23529"/>
    <cellStyle name="Normal 46 2 4 4" xfId="23530"/>
    <cellStyle name="Normal 46 2 4 4 2" xfId="23531"/>
    <cellStyle name="Normal 46 2 4 5" xfId="23532"/>
    <cellStyle name="Normal 46 2 4 5 2" xfId="23533"/>
    <cellStyle name="Normal 46 2 4 6" xfId="23534"/>
    <cellStyle name="Normal 46 2 4 7" xfId="23535"/>
    <cellStyle name="Normal 46 2 5" xfId="23536"/>
    <cellStyle name="Normal 46 2 5 2" xfId="23537"/>
    <cellStyle name="Normal 46 2 5 2 2" xfId="23538"/>
    <cellStyle name="Normal 46 2 5 2 3" xfId="23539"/>
    <cellStyle name="Normal 46 2 5 2 4" xfId="23540"/>
    <cellStyle name="Normal 46 2 5 3" xfId="23541"/>
    <cellStyle name="Normal 46 2 5 3 2" xfId="23542"/>
    <cellStyle name="Normal 46 2 5 3 3" xfId="23543"/>
    <cellStyle name="Normal 46 2 5 4" xfId="23544"/>
    <cellStyle name="Normal 46 2 5 4 2" xfId="23545"/>
    <cellStyle name="Normal 46 2 5 5" xfId="23546"/>
    <cellStyle name="Normal 46 2 5 5 2" xfId="23547"/>
    <cellStyle name="Normal 46 2 5 6" xfId="23548"/>
    <cellStyle name="Normal 46 2 5 7" xfId="23549"/>
    <cellStyle name="Normal 46 2 6" xfId="23550"/>
    <cellStyle name="Normal 46 2 6 2" xfId="23551"/>
    <cellStyle name="Normal 46 2 6 2 2" xfId="23552"/>
    <cellStyle name="Normal 46 2 6 3" xfId="23553"/>
    <cellStyle name="Normal 46 2 6 4" xfId="23554"/>
    <cellStyle name="Normal 46 2 7" xfId="23555"/>
    <cellStyle name="Normal 46 2 7 2" xfId="23556"/>
    <cellStyle name="Normal 46 2 7 3" xfId="23557"/>
    <cellStyle name="Normal 46 2 8" xfId="23558"/>
    <cellStyle name="Normal 46 2 8 2" xfId="23559"/>
    <cellStyle name="Normal 46 2 9" xfId="23560"/>
    <cellStyle name="Normal 46 2 9 2" xfId="23561"/>
    <cellStyle name="Normal 46 3" xfId="23562"/>
    <cellStyle name="Normal 46 4" xfId="23563"/>
    <cellStyle name="Normal 46 4 2" xfId="23564"/>
    <cellStyle name="Normal 46 4 2 2" xfId="23565"/>
    <cellStyle name="Normal 46 4 2 3" xfId="23566"/>
    <cellStyle name="Normal 46 4 2 4" xfId="23567"/>
    <cellStyle name="Normal 46 4 2 5" xfId="23568"/>
    <cellStyle name="Normal 46 4 3" xfId="23569"/>
    <cellStyle name="Normal 46 4 3 2" xfId="23570"/>
    <cellStyle name="Normal 46 4 3 3" xfId="23571"/>
    <cellStyle name="Normal 46 4 4" xfId="23572"/>
    <cellStyle name="Normal 46 4 4 2" xfId="23573"/>
    <cellStyle name="Normal 46 4 5" xfId="23574"/>
    <cellStyle name="Normal 46 4 5 2" xfId="23575"/>
    <cellStyle name="Normal 46 4 6" xfId="23576"/>
    <cellStyle name="Normal 46 4 7" xfId="23577"/>
    <cellStyle name="Normal 46 5" xfId="23578"/>
    <cellStyle name="Normal 46 5 2" xfId="23579"/>
    <cellStyle name="Normal 46 5 2 2" xfId="23580"/>
    <cellStyle name="Normal 46 5 2 3" xfId="23581"/>
    <cellStyle name="Normal 46 5 2 4" xfId="23582"/>
    <cellStyle name="Normal 46 5 3" xfId="23583"/>
    <cellStyle name="Normal 46 5 3 2" xfId="23584"/>
    <cellStyle name="Normal 46 5 3 3" xfId="23585"/>
    <cellStyle name="Normal 46 5 4" xfId="23586"/>
    <cellStyle name="Normal 46 5 4 2" xfId="23587"/>
    <cellStyle name="Normal 46 5 5" xfId="23588"/>
    <cellStyle name="Normal 46 5 5 2" xfId="23589"/>
    <cellStyle name="Normal 46 5 6" xfId="23590"/>
    <cellStyle name="Normal 46 5 7" xfId="23591"/>
    <cellStyle name="Normal 46 6" xfId="23592"/>
    <cellStyle name="Normal 46 6 2" xfId="23593"/>
    <cellStyle name="Normal 46 6 2 2" xfId="23594"/>
    <cellStyle name="Normal 46 6 2 3" xfId="23595"/>
    <cellStyle name="Normal 46 6 2 4" xfId="23596"/>
    <cellStyle name="Normal 46 6 3" xfId="23597"/>
    <cellStyle name="Normal 46 6 3 2" xfId="23598"/>
    <cellStyle name="Normal 46 6 3 3" xfId="23599"/>
    <cellStyle name="Normal 46 6 4" xfId="23600"/>
    <cellStyle name="Normal 46 6 4 2" xfId="23601"/>
    <cellStyle name="Normal 46 6 5" xfId="23602"/>
    <cellStyle name="Normal 46 6 5 2" xfId="23603"/>
    <cellStyle name="Normal 46 6 6" xfId="23604"/>
    <cellStyle name="Normal 46 6 7" xfId="23605"/>
    <cellStyle name="Normal 46 7" xfId="23606"/>
    <cellStyle name="Normal 46 7 2" xfId="23607"/>
    <cellStyle name="Normal 46 7 2 2" xfId="23608"/>
    <cellStyle name="Normal 46 7 2 3" xfId="23609"/>
    <cellStyle name="Normal 46 7 2 4" xfId="23610"/>
    <cellStyle name="Normal 46 7 3" xfId="23611"/>
    <cellStyle name="Normal 46 7 3 2" xfId="23612"/>
    <cellStyle name="Normal 46 7 4" xfId="23613"/>
    <cellStyle name="Normal 46 7 4 2" xfId="23614"/>
    <cellStyle name="Normal 46 7 5" xfId="23615"/>
    <cellStyle name="Normal 46 7 5 2" xfId="23616"/>
    <cellStyle name="Normal 46 7 6" xfId="23617"/>
    <cellStyle name="Normal 46 7 7" xfId="23618"/>
    <cellStyle name="Normal 46 8" xfId="23619"/>
    <cellStyle name="Normal 46 8 2" xfId="23620"/>
    <cellStyle name="Normal 46 9" xfId="23621"/>
    <cellStyle name="Normal 47" xfId="23622"/>
    <cellStyle name="Normal 47 10" xfId="23623"/>
    <cellStyle name="Normal 47 2" xfId="23624"/>
    <cellStyle name="Normal 47 2 10" xfId="23625"/>
    <cellStyle name="Normal 47 2 11" xfId="23626"/>
    <cellStyle name="Normal 47 2 2" xfId="23627"/>
    <cellStyle name="Normal 47 2 2 2" xfId="23628"/>
    <cellStyle name="Normal 47 2 2 2 2" xfId="23629"/>
    <cellStyle name="Normal 47 2 2 2 2 2" xfId="23630"/>
    <cellStyle name="Normal 47 2 2 2 2 3" xfId="23631"/>
    <cellStyle name="Normal 47 2 2 2 2 4" xfId="23632"/>
    <cellStyle name="Normal 47 2 2 2 3" xfId="23633"/>
    <cellStyle name="Normal 47 2 2 2 3 2" xfId="23634"/>
    <cellStyle name="Normal 47 2 2 2 3 3" xfId="23635"/>
    <cellStyle name="Normal 47 2 2 2 4" xfId="23636"/>
    <cellStyle name="Normal 47 2 2 2 4 2" xfId="23637"/>
    <cellStyle name="Normal 47 2 2 2 5" xfId="23638"/>
    <cellStyle name="Normal 47 2 2 2 5 2" xfId="23639"/>
    <cellStyle name="Normal 47 2 2 2 6" xfId="23640"/>
    <cellStyle name="Normal 47 2 2 2 7" xfId="23641"/>
    <cellStyle name="Normal 47 2 2 3" xfId="23642"/>
    <cellStyle name="Normal 47 2 2 3 2" xfId="23643"/>
    <cellStyle name="Normal 47 2 2 3 2 2" xfId="23644"/>
    <cellStyle name="Normal 47 2 2 3 2 3" xfId="23645"/>
    <cellStyle name="Normal 47 2 2 3 2 4" xfId="23646"/>
    <cellStyle name="Normal 47 2 2 3 3" xfId="23647"/>
    <cellStyle name="Normal 47 2 2 3 3 2" xfId="23648"/>
    <cellStyle name="Normal 47 2 2 3 3 3" xfId="23649"/>
    <cellStyle name="Normal 47 2 2 3 4" xfId="23650"/>
    <cellStyle name="Normal 47 2 2 3 4 2" xfId="23651"/>
    <cellStyle name="Normal 47 2 2 3 5" xfId="23652"/>
    <cellStyle name="Normal 47 2 2 3 5 2" xfId="23653"/>
    <cellStyle name="Normal 47 2 2 3 6" xfId="23654"/>
    <cellStyle name="Normal 47 2 2 3 7" xfId="23655"/>
    <cellStyle name="Normal 47 2 2 4" xfId="23656"/>
    <cellStyle name="Normal 47 2 2 4 2" xfId="23657"/>
    <cellStyle name="Normal 47 2 2 4 3" xfId="23658"/>
    <cellStyle name="Normal 47 2 2 4 4" xfId="23659"/>
    <cellStyle name="Normal 47 2 2 5" xfId="23660"/>
    <cellStyle name="Normal 47 2 2 5 2" xfId="23661"/>
    <cellStyle name="Normal 47 2 2 5 3" xfId="23662"/>
    <cellStyle name="Normal 47 2 2 6" xfId="23663"/>
    <cellStyle name="Normal 47 2 2 6 2" xfId="23664"/>
    <cellStyle name="Normal 47 2 2 7" xfId="23665"/>
    <cellStyle name="Normal 47 2 2 7 2" xfId="23666"/>
    <cellStyle name="Normal 47 2 2 8" xfId="23667"/>
    <cellStyle name="Normal 47 2 2 9" xfId="23668"/>
    <cellStyle name="Normal 47 2 3" xfId="23669"/>
    <cellStyle name="Normal 47 2 3 2" xfId="23670"/>
    <cellStyle name="Normal 47 2 3 2 2" xfId="23671"/>
    <cellStyle name="Normal 47 2 3 2 3" xfId="23672"/>
    <cellStyle name="Normal 47 2 3 2 4" xfId="23673"/>
    <cellStyle name="Normal 47 2 3 3" xfId="23674"/>
    <cellStyle name="Normal 47 2 3 3 2" xfId="23675"/>
    <cellStyle name="Normal 47 2 3 3 3" xfId="23676"/>
    <cellStyle name="Normal 47 2 3 4" xfId="23677"/>
    <cellStyle name="Normal 47 2 3 4 2" xfId="23678"/>
    <cellStyle name="Normal 47 2 3 5" xfId="23679"/>
    <cellStyle name="Normal 47 2 3 5 2" xfId="23680"/>
    <cellStyle name="Normal 47 2 3 6" xfId="23681"/>
    <cellStyle name="Normal 47 2 3 7" xfId="23682"/>
    <cellStyle name="Normal 47 2 4" xfId="23683"/>
    <cellStyle name="Normal 47 2 4 2" xfId="23684"/>
    <cellStyle name="Normal 47 2 4 2 2" xfId="23685"/>
    <cellStyle name="Normal 47 2 4 2 3" xfId="23686"/>
    <cellStyle name="Normal 47 2 4 2 4" xfId="23687"/>
    <cellStyle name="Normal 47 2 4 3" xfId="23688"/>
    <cellStyle name="Normal 47 2 4 3 2" xfId="23689"/>
    <cellStyle name="Normal 47 2 4 3 3" xfId="23690"/>
    <cellStyle name="Normal 47 2 4 4" xfId="23691"/>
    <cellStyle name="Normal 47 2 4 4 2" xfId="23692"/>
    <cellStyle name="Normal 47 2 4 5" xfId="23693"/>
    <cellStyle name="Normal 47 2 4 5 2" xfId="23694"/>
    <cellStyle name="Normal 47 2 4 6" xfId="23695"/>
    <cellStyle name="Normal 47 2 4 7" xfId="23696"/>
    <cellStyle name="Normal 47 2 5" xfId="23697"/>
    <cellStyle name="Normal 47 2 5 2" xfId="23698"/>
    <cellStyle name="Normal 47 2 5 2 2" xfId="23699"/>
    <cellStyle name="Normal 47 2 5 2 3" xfId="23700"/>
    <cellStyle name="Normal 47 2 5 2 4" xfId="23701"/>
    <cellStyle name="Normal 47 2 5 3" xfId="23702"/>
    <cellStyle name="Normal 47 2 5 3 2" xfId="23703"/>
    <cellStyle name="Normal 47 2 5 3 3" xfId="23704"/>
    <cellStyle name="Normal 47 2 5 4" xfId="23705"/>
    <cellStyle name="Normal 47 2 5 4 2" xfId="23706"/>
    <cellStyle name="Normal 47 2 5 5" xfId="23707"/>
    <cellStyle name="Normal 47 2 5 5 2" xfId="23708"/>
    <cellStyle name="Normal 47 2 5 6" xfId="23709"/>
    <cellStyle name="Normal 47 2 5 7" xfId="23710"/>
    <cellStyle name="Normal 47 2 6" xfId="23711"/>
    <cellStyle name="Normal 47 2 6 2" xfId="23712"/>
    <cellStyle name="Normal 47 2 6 2 2" xfId="23713"/>
    <cellStyle name="Normal 47 2 6 3" xfId="23714"/>
    <cellStyle name="Normal 47 2 6 4" xfId="23715"/>
    <cellStyle name="Normal 47 2 7" xfId="23716"/>
    <cellStyle name="Normal 47 2 7 2" xfId="23717"/>
    <cellStyle name="Normal 47 2 7 3" xfId="23718"/>
    <cellStyle name="Normal 47 2 8" xfId="23719"/>
    <cellStyle name="Normal 47 2 8 2" xfId="23720"/>
    <cellStyle name="Normal 47 2 9" xfId="23721"/>
    <cellStyle name="Normal 47 2 9 2" xfId="23722"/>
    <cellStyle name="Normal 47 3" xfId="23723"/>
    <cellStyle name="Normal 47 4" xfId="23724"/>
    <cellStyle name="Normal 47 4 2" xfId="23725"/>
    <cellStyle name="Normal 47 4 2 2" xfId="23726"/>
    <cellStyle name="Normal 47 4 2 3" xfId="23727"/>
    <cellStyle name="Normal 47 4 2 4" xfId="23728"/>
    <cellStyle name="Normal 47 4 2 5" xfId="23729"/>
    <cellStyle name="Normal 47 4 3" xfId="23730"/>
    <cellStyle name="Normal 47 4 3 2" xfId="23731"/>
    <cellStyle name="Normal 47 4 3 3" xfId="23732"/>
    <cellStyle name="Normal 47 4 4" xfId="23733"/>
    <cellStyle name="Normal 47 4 4 2" xfId="23734"/>
    <cellStyle name="Normal 47 4 5" xfId="23735"/>
    <cellStyle name="Normal 47 4 5 2" xfId="23736"/>
    <cellStyle name="Normal 47 4 6" xfId="23737"/>
    <cellStyle name="Normal 47 4 7" xfId="23738"/>
    <cellStyle name="Normal 47 5" xfId="23739"/>
    <cellStyle name="Normal 47 5 2" xfId="23740"/>
    <cellStyle name="Normal 47 5 2 2" xfId="23741"/>
    <cellStyle name="Normal 47 5 2 3" xfId="23742"/>
    <cellStyle name="Normal 47 5 2 4" xfId="23743"/>
    <cellStyle name="Normal 47 5 3" xfId="23744"/>
    <cellStyle name="Normal 47 5 3 2" xfId="23745"/>
    <cellStyle name="Normal 47 5 3 3" xfId="23746"/>
    <cellStyle name="Normal 47 5 4" xfId="23747"/>
    <cellStyle name="Normal 47 5 4 2" xfId="23748"/>
    <cellStyle name="Normal 47 5 5" xfId="23749"/>
    <cellStyle name="Normal 47 5 5 2" xfId="23750"/>
    <cellStyle name="Normal 47 5 6" xfId="23751"/>
    <cellStyle name="Normal 47 5 7" xfId="23752"/>
    <cellStyle name="Normal 47 6" xfId="23753"/>
    <cellStyle name="Normal 47 6 2" xfId="23754"/>
    <cellStyle name="Normal 47 6 2 2" xfId="23755"/>
    <cellStyle name="Normal 47 6 2 3" xfId="23756"/>
    <cellStyle name="Normal 47 6 2 4" xfId="23757"/>
    <cellStyle name="Normal 47 6 3" xfId="23758"/>
    <cellStyle name="Normal 47 6 3 2" xfId="23759"/>
    <cellStyle name="Normal 47 6 3 3" xfId="23760"/>
    <cellStyle name="Normal 47 6 4" xfId="23761"/>
    <cellStyle name="Normal 47 6 4 2" xfId="23762"/>
    <cellStyle name="Normal 47 6 5" xfId="23763"/>
    <cellStyle name="Normal 47 6 5 2" xfId="23764"/>
    <cellStyle name="Normal 47 6 6" xfId="23765"/>
    <cellStyle name="Normal 47 6 7" xfId="23766"/>
    <cellStyle name="Normal 47 7" xfId="23767"/>
    <cellStyle name="Normal 47 7 2" xfId="23768"/>
    <cellStyle name="Normal 47 7 2 2" xfId="23769"/>
    <cellStyle name="Normal 47 7 2 3" xfId="23770"/>
    <cellStyle name="Normal 47 7 2 4" xfId="23771"/>
    <cellStyle name="Normal 47 7 3" xfId="23772"/>
    <cellStyle name="Normal 47 7 3 2" xfId="23773"/>
    <cellStyle name="Normal 47 7 4" xfId="23774"/>
    <cellStyle name="Normal 47 7 4 2" xfId="23775"/>
    <cellStyle name="Normal 47 7 5" xfId="23776"/>
    <cellStyle name="Normal 47 7 5 2" xfId="23777"/>
    <cellStyle name="Normal 47 7 6" xfId="23778"/>
    <cellStyle name="Normal 47 7 7" xfId="23779"/>
    <cellStyle name="Normal 47 8" xfId="23780"/>
    <cellStyle name="Normal 47 8 2" xfId="23781"/>
    <cellStyle name="Normal 47 9" xfId="23782"/>
    <cellStyle name="Normal 48" xfId="23783"/>
    <cellStyle name="Normal 48 10" xfId="23784"/>
    <cellStyle name="Normal 48 10 2" xfId="23785"/>
    <cellStyle name="Normal 48 11" xfId="23786"/>
    <cellStyle name="Normal 48 12" xfId="23787"/>
    <cellStyle name="Normal 48 2" xfId="23788"/>
    <cellStyle name="Normal 48 2 10" xfId="23789"/>
    <cellStyle name="Normal 48 2 11" xfId="23790"/>
    <cellStyle name="Normal 48 2 2" xfId="23791"/>
    <cellStyle name="Normal 48 2 2 2" xfId="23792"/>
    <cellStyle name="Normal 48 2 2 2 2" xfId="23793"/>
    <cellStyle name="Normal 48 2 2 2 2 2" xfId="23794"/>
    <cellStyle name="Normal 48 2 2 2 2 3" xfId="23795"/>
    <cellStyle name="Normal 48 2 2 2 2 4" xfId="23796"/>
    <cellStyle name="Normal 48 2 2 2 3" xfId="23797"/>
    <cellStyle name="Normal 48 2 2 2 3 2" xfId="23798"/>
    <cellStyle name="Normal 48 2 2 2 3 3" xfId="23799"/>
    <cellStyle name="Normal 48 2 2 2 4" xfId="23800"/>
    <cellStyle name="Normal 48 2 2 2 4 2" xfId="23801"/>
    <cellStyle name="Normal 48 2 2 2 5" xfId="23802"/>
    <cellStyle name="Normal 48 2 2 2 5 2" xfId="23803"/>
    <cellStyle name="Normal 48 2 2 2 6" xfId="23804"/>
    <cellStyle name="Normal 48 2 2 2 7" xfId="23805"/>
    <cellStyle name="Normal 48 2 2 3" xfId="23806"/>
    <cellStyle name="Normal 48 2 2 3 2" xfId="23807"/>
    <cellStyle name="Normal 48 2 2 3 2 2" xfId="23808"/>
    <cellStyle name="Normal 48 2 2 3 2 3" xfId="23809"/>
    <cellStyle name="Normal 48 2 2 3 2 4" xfId="23810"/>
    <cellStyle name="Normal 48 2 2 3 3" xfId="23811"/>
    <cellStyle name="Normal 48 2 2 3 3 2" xfId="23812"/>
    <cellStyle name="Normal 48 2 2 3 3 3" xfId="23813"/>
    <cellStyle name="Normal 48 2 2 3 4" xfId="23814"/>
    <cellStyle name="Normal 48 2 2 3 4 2" xfId="23815"/>
    <cellStyle name="Normal 48 2 2 3 5" xfId="23816"/>
    <cellStyle name="Normal 48 2 2 3 5 2" xfId="23817"/>
    <cellStyle name="Normal 48 2 2 3 6" xfId="23818"/>
    <cellStyle name="Normal 48 2 2 3 7" xfId="23819"/>
    <cellStyle name="Normal 48 2 2 4" xfId="23820"/>
    <cellStyle name="Normal 48 2 2 4 2" xfId="23821"/>
    <cellStyle name="Normal 48 2 2 4 3" xfId="23822"/>
    <cellStyle name="Normal 48 2 2 4 4" xfId="23823"/>
    <cellStyle name="Normal 48 2 2 5" xfId="23824"/>
    <cellStyle name="Normal 48 2 2 5 2" xfId="23825"/>
    <cellStyle name="Normal 48 2 2 5 3" xfId="23826"/>
    <cellStyle name="Normal 48 2 2 6" xfId="23827"/>
    <cellStyle name="Normal 48 2 2 6 2" xfId="23828"/>
    <cellStyle name="Normal 48 2 2 7" xfId="23829"/>
    <cellStyle name="Normal 48 2 2 7 2" xfId="23830"/>
    <cellStyle name="Normal 48 2 2 8" xfId="23831"/>
    <cellStyle name="Normal 48 2 2 9" xfId="23832"/>
    <cellStyle name="Normal 48 2 3" xfId="23833"/>
    <cellStyle name="Normal 48 2 3 2" xfId="23834"/>
    <cellStyle name="Normal 48 2 3 2 2" xfId="23835"/>
    <cellStyle name="Normal 48 2 3 2 3" xfId="23836"/>
    <cellStyle name="Normal 48 2 3 2 4" xfId="23837"/>
    <cellStyle name="Normal 48 2 3 3" xfId="23838"/>
    <cellStyle name="Normal 48 2 3 3 2" xfId="23839"/>
    <cellStyle name="Normal 48 2 3 3 3" xfId="23840"/>
    <cellStyle name="Normal 48 2 3 4" xfId="23841"/>
    <cellStyle name="Normal 48 2 3 4 2" xfId="23842"/>
    <cellStyle name="Normal 48 2 3 5" xfId="23843"/>
    <cellStyle name="Normal 48 2 3 5 2" xfId="23844"/>
    <cellStyle name="Normal 48 2 3 6" xfId="23845"/>
    <cellStyle name="Normal 48 2 3 7" xfId="23846"/>
    <cellStyle name="Normal 48 2 4" xfId="23847"/>
    <cellStyle name="Normal 48 2 4 2" xfId="23848"/>
    <cellStyle name="Normal 48 2 4 2 2" xfId="23849"/>
    <cellStyle name="Normal 48 2 4 2 3" xfId="23850"/>
    <cellStyle name="Normal 48 2 4 2 4" xfId="23851"/>
    <cellStyle name="Normal 48 2 4 3" xfId="23852"/>
    <cellStyle name="Normal 48 2 4 3 2" xfId="23853"/>
    <cellStyle name="Normal 48 2 4 3 3" xfId="23854"/>
    <cellStyle name="Normal 48 2 4 4" xfId="23855"/>
    <cellStyle name="Normal 48 2 4 4 2" xfId="23856"/>
    <cellStyle name="Normal 48 2 4 5" xfId="23857"/>
    <cellStyle name="Normal 48 2 4 5 2" xfId="23858"/>
    <cellStyle name="Normal 48 2 4 6" xfId="23859"/>
    <cellStyle name="Normal 48 2 4 7" xfId="23860"/>
    <cellStyle name="Normal 48 2 5" xfId="23861"/>
    <cellStyle name="Normal 48 2 5 2" xfId="23862"/>
    <cellStyle name="Normal 48 2 5 2 2" xfId="23863"/>
    <cellStyle name="Normal 48 2 5 2 3" xfId="23864"/>
    <cellStyle name="Normal 48 2 5 2 4" xfId="23865"/>
    <cellStyle name="Normal 48 2 5 3" xfId="23866"/>
    <cellStyle name="Normal 48 2 5 3 2" xfId="23867"/>
    <cellStyle name="Normal 48 2 5 3 3" xfId="23868"/>
    <cellStyle name="Normal 48 2 5 4" xfId="23869"/>
    <cellStyle name="Normal 48 2 5 4 2" xfId="23870"/>
    <cellStyle name="Normal 48 2 5 5" xfId="23871"/>
    <cellStyle name="Normal 48 2 5 5 2" xfId="23872"/>
    <cellStyle name="Normal 48 2 5 6" xfId="23873"/>
    <cellStyle name="Normal 48 2 5 7" xfId="23874"/>
    <cellStyle name="Normal 48 2 6" xfId="23875"/>
    <cellStyle name="Normal 48 2 6 2" xfId="23876"/>
    <cellStyle name="Normal 48 2 6 2 2" xfId="23877"/>
    <cellStyle name="Normal 48 2 6 3" xfId="23878"/>
    <cellStyle name="Normal 48 2 6 4" xfId="23879"/>
    <cellStyle name="Normal 48 2 7" xfId="23880"/>
    <cellStyle name="Normal 48 2 7 2" xfId="23881"/>
    <cellStyle name="Normal 48 2 7 3" xfId="23882"/>
    <cellStyle name="Normal 48 2 8" xfId="23883"/>
    <cellStyle name="Normal 48 2 8 2" xfId="23884"/>
    <cellStyle name="Normal 48 2 9" xfId="23885"/>
    <cellStyle name="Normal 48 2 9 2" xfId="23886"/>
    <cellStyle name="Normal 48 3" xfId="23887"/>
    <cellStyle name="Normal 48 4" xfId="23888"/>
    <cellStyle name="Normal 48 4 2" xfId="23889"/>
    <cellStyle name="Normal 48 4 2 2" xfId="23890"/>
    <cellStyle name="Normal 48 4 2 3" xfId="23891"/>
    <cellStyle name="Normal 48 4 2 4" xfId="23892"/>
    <cellStyle name="Normal 48 4 2 5" xfId="23893"/>
    <cellStyle name="Normal 48 4 3" xfId="23894"/>
    <cellStyle name="Normal 48 4 3 2" xfId="23895"/>
    <cellStyle name="Normal 48 4 3 3" xfId="23896"/>
    <cellStyle name="Normal 48 4 4" xfId="23897"/>
    <cellStyle name="Normal 48 4 4 2" xfId="23898"/>
    <cellStyle name="Normal 48 4 5" xfId="23899"/>
    <cellStyle name="Normal 48 4 5 2" xfId="23900"/>
    <cellStyle name="Normal 48 4 6" xfId="23901"/>
    <cellStyle name="Normal 48 4 7" xfId="23902"/>
    <cellStyle name="Normal 48 5" xfId="23903"/>
    <cellStyle name="Normal 48 5 2" xfId="23904"/>
    <cellStyle name="Normal 48 5 2 2" xfId="23905"/>
    <cellStyle name="Normal 48 5 2 3" xfId="23906"/>
    <cellStyle name="Normal 48 5 2 4" xfId="23907"/>
    <cellStyle name="Normal 48 5 3" xfId="23908"/>
    <cellStyle name="Normal 48 5 3 2" xfId="23909"/>
    <cellStyle name="Normal 48 5 3 3" xfId="23910"/>
    <cellStyle name="Normal 48 5 4" xfId="23911"/>
    <cellStyle name="Normal 48 5 4 2" xfId="23912"/>
    <cellStyle name="Normal 48 5 5" xfId="23913"/>
    <cellStyle name="Normal 48 5 5 2" xfId="23914"/>
    <cellStyle name="Normal 48 5 6" xfId="23915"/>
    <cellStyle name="Normal 48 5 7" xfId="23916"/>
    <cellStyle name="Normal 48 6" xfId="23917"/>
    <cellStyle name="Normal 48 6 2" xfId="23918"/>
    <cellStyle name="Normal 48 6 2 2" xfId="23919"/>
    <cellStyle name="Normal 48 6 2 3" xfId="23920"/>
    <cellStyle name="Normal 48 6 2 4" xfId="23921"/>
    <cellStyle name="Normal 48 6 3" xfId="23922"/>
    <cellStyle name="Normal 48 6 3 2" xfId="23923"/>
    <cellStyle name="Normal 48 6 3 3" xfId="23924"/>
    <cellStyle name="Normal 48 6 4" xfId="23925"/>
    <cellStyle name="Normal 48 6 4 2" xfId="23926"/>
    <cellStyle name="Normal 48 6 5" xfId="23927"/>
    <cellStyle name="Normal 48 6 5 2" xfId="23928"/>
    <cellStyle name="Normal 48 6 6" xfId="23929"/>
    <cellStyle name="Normal 48 6 7" xfId="23930"/>
    <cellStyle name="Normal 48 7" xfId="23931"/>
    <cellStyle name="Normal 48 7 2" xfId="23932"/>
    <cellStyle name="Normal 48 7 2 2" xfId="23933"/>
    <cellStyle name="Normal 48 7 3" xfId="23934"/>
    <cellStyle name="Normal 48 7 4" xfId="23935"/>
    <cellStyle name="Normal 48 8" xfId="23936"/>
    <cellStyle name="Normal 48 8 2" xfId="23937"/>
    <cellStyle name="Normal 48 8 3" xfId="23938"/>
    <cellStyle name="Normal 48 9" xfId="23939"/>
    <cellStyle name="Normal 48 9 2" xfId="23940"/>
    <cellStyle name="Normal 49" xfId="23941"/>
    <cellStyle name="Normal 49 10" xfId="23942"/>
    <cellStyle name="Normal 49 10 2" xfId="23943"/>
    <cellStyle name="Normal 49 11" xfId="23944"/>
    <cellStyle name="Normal 49 12" xfId="23945"/>
    <cellStyle name="Normal 49 2" xfId="23946"/>
    <cellStyle name="Normal 49 2 10" xfId="23947"/>
    <cellStyle name="Normal 49 2 11" xfId="23948"/>
    <cellStyle name="Normal 49 2 2" xfId="23949"/>
    <cellStyle name="Normal 49 2 2 2" xfId="23950"/>
    <cellStyle name="Normal 49 2 2 2 2" xfId="23951"/>
    <cellStyle name="Normal 49 2 2 2 2 2" xfId="23952"/>
    <cellStyle name="Normal 49 2 2 2 2 3" xfId="23953"/>
    <cellStyle name="Normal 49 2 2 2 2 4" xfId="23954"/>
    <cellStyle name="Normal 49 2 2 2 3" xfId="23955"/>
    <cellStyle name="Normal 49 2 2 2 3 2" xfId="23956"/>
    <cellStyle name="Normal 49 2 2 2 3 3" xfId="23957"/>
    <cellStyle name="Normal 49 2 2 2 4" xfId="23958"/>
    <cellStyle name="Normal 49 2 2 2 4 2" xfId="23959"/>
    <cellStyle name="Normal 49 2 2 2 5" xfId="23960"/>
    <cellStyle name="Normal 49 2 2 2 5 2" xfId="23961"/>
    <cellStyle name="Normal 49 2 2 2 6" xfId="23962"/>
    <cellStyle name="Normal 49 2 2 2 7" xfId="23963"/>
    <cellStyle name="Normal 49 2 2 3" xfId="23964"/>
    <cellStyle name="Normal 49 2 2 3 2" xfId="23965"/>
    <cellStyle name="Normal 49 2 2 3 2 2" xfId="23966"/>
    <cellStyle name="Normal 49 2 2 3 2 3" xfId="23967"/>
    <cellStyle name="Normal 49 2 2 3 2 4" xfId="23968"/>
    <cellStyle name="Normal 49 2 2 3 3" xfId="23969"/>
    <cellStyle name="Normal 49 2 2 3 3 2" xfId="23970"/>
    <cellStyle name="Normal 49 2 2 3 3 3" xfId="23971"/>
    <cellStyle name="Normal 49 2 2 3 4" xfId="23972"/>
    <cellStyle name="Normal 49 2 2 3 4 2" xfId="23973"/>
    <cellStyle name="Normal 49 2 2 3 5" xfId="23974"/>
    <cellStyle name="Normal 49 2 2 3 5 2" xfId="23975"/>
    <cellStyle name="Normal 49 2 2 3 6" xfId="23976"/>
    <cellStyle name="Normal 49 2 2 3 7" xfId="23977"/>
    <cellStyle name="Normal 49 2 2 4" xfId="23978"/>
    <cellStyle name="Normal 49 2 2 4 2" xfId="23979"/>
    <cellStyle name="Normal 49 2 2 4 3" xfId="23980"/>
    <cellStyle name="Normal 49 2 2 4 4" xfId="23981"/>
    <cellStyle name="Normal 49 2 2 5" xfId="23982"/>
    <cellStyle name="Normal 49 2 2 5 2" xfId="23983"/>
    <cellStyle name="Normal 49 2 2 5 3" xfId="23984"/>
    <cellStyle name="Normal 49 2 2 6" xfId="23985"/>
    <cellStyle name="Normal 49 2 2 6 2" xfId="23986"/>
    <cellStyle name="Normal 49 2 2 7" xfId="23987"/>
    <cellStyle name="Normal 49 2 2 7 2" xfId="23988"/>
    <cellStyle name="Normal 49 2 2 8" xfId="23989"/>
    <cellStyle name="Normal 49 2 2 9" xfId="23990"/>
    <cellStyle name="Normal 49 2 3" xfId="23991"/>
    <cellStyle name="Normal 49 2 3 2" xfId="23992"/>
    <cellStyle name="Normal 49 2 3 2 2" xfId="23993"/>
    <cellStyle name="Normal 49 2 3 2 3" xfId="23994"/>
    <cellStyle name="Normal 49 2 3 2 4" xfId="23995"/>
    <cellStyle name="Normal 49 2 3 3" xfId="23996"/>
    <cellStyle name="Normal 49 2 3 3 2" xfId="23997"/>
    <cellStyle name="Normal 49 2 3 3 3" xfId="23998"/>
    <cellStyle name="Normal 49 2 3 4" xfId="23999"/>
    <cellStyle name="Normal 49 2 3 4 2" xfId="24000"/>
    <cellStyle name="Normal 49 2 3 5" xfId="24001"/>
    <cellStyle name="Normal 49 2 3 5 2" xfId="24002"/>
    <cellStyle name="Normal 49 2 3 6" xfId="24003"/>
    <cellStyle name="Normal 49 2 3 7" xfId="24004"/>
    <cellStyle name="Normal 49 2 4" xfId="24005"/>
    <cellStyle name="Normal 49 2 4 2" xfId="24006"/>
    <cellStyle name="Normal 49 2 4 2 2" xfId="24007"/>
    <cellStyle name="Normal 49 2 4 2 3" xfId="24008"/>
    <cellStyle name="Normal 49 2 4 2 4" xfId="24009"/>
    <cellStyle name="Normal 49 2 4 3" xfId="24010"/>
    <cellStyle name="Normal 49 2 4 3 2" xfId="24011"/>
    <cellStyle name="Normal 49 2 4 3 3" xfId="24012"/>
    <cellStyle name="Normal 49 2 4 4" xfId="24013"/>
    <cellStyle name="Normal 49 2 4 4 2" xfId="24014"/>
    <cellStyle name="Normal 49 2 4 5" xfId="24015"/>
    <cellStyle name="Normal 49 2 4 5 2" xfId="24016"/>
    <cellStyle name="Normal 49 2 4 6" xfId="24017"/>
    <cellStyle name="Normal 49 2 4 7" xfId="24018"/>
    <cellStyle name="Normal 49 2 5" xfId="24019"/>
    <cellStyle name="Normal 49 2 5 2" xfId="24020"/>
    <cellStyle name="Normal 49 2 5 2 2" xfId="24021"/>
    <cellStyle name="Normal 49 2 5 2 3" xfId="24022"/>
    <cellStyle name="Normal 49 2 5 2 4" xfId="24023"/>
    <cellStyle name="Normal 49 2 5 3" xfId="24024"/>
    <cellStyle name="Normal 49 2 5 3 2" xfId="24025"/>
    <cellStyle name="Normal 49 2 5 3 3" xfId="24026"/>
    <cellStyle name="Normal 49 2 5 4" xfId="24027"/>
    <cellStyle name="Normal 49 2 5 4 2" xfId="24028"/>
    <cellStyle name="Normal 49 2 5 5" xfId="24029"/>
    <cellStyle name="Normal 49 2 5 5 2" xfId="24030"/>
    <cellStyle name="Normal 49 2 5 6" xfId="24031"/>
    <cellStyle name="Normal 49 2 5 7" xfId="24032"/>
    <cellStyle name="Normal 49 2 6" xfId="24033"/>
    <cellStyle name="Normal 49 2 6 2" xfId="24034"/>
    <cellStyle name="Normal 49 2 6 2 2" xfId="24035"/>
    <cellStyle name="Normal 49 2 6 3" xfId="24036"/>
    <cellStyle name="Normal 49 2 6 4" xfId="24037"/>
    <cellStyle name="Normal 49 2 7" xfId="24038"/>
    <cellStyle name="Normal 49 2 7 2" xfId="24039"/>
    <cellStyle name="Normal 49 2 7 3" xfId="24040"/>
    <cellStyle name="Normal 49 2 8" xfId="24041"/>
    <cellStyle name="Normal 49 2 8 2" xfId="24042"/>
    <cellStyle name="Normal 49 2 9" xfId="24043"/>
    <cellStyle name="Normal 49 2 9 2" xfId="24044"/>
    <cellStyle name="Normal 49 3" xfId="24045"/>
    <cellStyle name="Normal 49 4" xfId="24046"/>
    <cellStyle name="Normal 49 4 2" xfId="24047"/>
    <cellStyle name="Normal 49 4 2 2" xfId="24048"/>
    <cellStyle name="Normal 49 4 2 3" xfId="24049"/>
    <cellStyle name="Normal 49 4 2 4" xfId="24050"/>
    <cellStyle name="Normal 49 4 2 5" xfId="24051"/>
    <cellStyle name="Normal 49 4 3" xfId="24052"/>
    <cellStyle name="Normal 49 4 3 2" xfId="24053"/>
    <cellStyle name="Normal 49 4 3 3" xfId="24054"/>
    <cellStyle name="Normal 49 4 4" xfId="24055"/>
    <cellStyle name="Normal 49 4 4 2" xfId="24056"/>
    <cellStyle name="Normal 49 4 5" xfId="24057"/>
    <cellStyle name="Normal 49 4 5 2" xfId="24058"/>
    <cellStyle name="Normal 49 4 6" xfId="24059"/>
    <cellStyle name="Normal 49 4 7" xfId="24060"/>
    <cellStyle name="Normal 49 5" xfId="24061"/>
    <cellStyle name="Normal 49 5 2" xfId="24062"/>
    <cellStyle name="Normal 49 5 2 2" xfId="24063"/>
    <cellStyle name="Normal 49 5 2 3" xfId="24064"/>
    <cellStyle name="Normal 49 5 2 4" xfId="24065"/>
    <cellStyle name="Normal 49 5 3" xfId="24066"/>
    <cellStyle name="Normal 49 5 3 2" xfId="24067"/>
    <cellStyle name="Normal 49 5 3 3" xfId="24068"/>
    <cellStyle name="Normal 49 5 4" xfId="24069"/>
    <cellStyle name="Normal 49 5 4 2" xfId="24070"/>
    <cellStyle name="Normal 49 5 5" xfId="24071"/>
    <cellStyle name="Normal 49 5 5 2" xfId="24072"/>
    <cellStyle name="Normal 49 5 6" xfId="24073"/>
    <cellStyle name="Normal 49 5 7" xfId="24074"/>
    <cellStyle name="Normal 49 6" xfId="24075"/>
    <cellStyle name="Normal 49 6 2" xfId="24076"/>
    <cellStyle name="Normal 49 6 2 2" xfId="24077"/>
    <cellStyle name="Normal 49 6 2 3" xfId="24078"/>
    <cellStyle name="Normal 49 6 2 4" xfId="24079"/>
    <cellStyle name="Normal 49 6 3" xfId="24080"/>
    <cellStyle name="Normal 49 6 3 2" xfId="24081"/>
    <cellStyle name="Normal 49 6 3 3" xfId="24082"/>
    <cellStyle name="Normal 49 6 4" xfId="24083"/>
    <cellStyle name="Normal 49 6 4 2" xfId="24084"/>
    <cellStyle name="Normal 49 6 5" xfId="24085"/>
    <cellStyle name="Normal 49 6 5 2" xfId="24086"/>
    <cellStyle name="Normal 49 6 6" xfId="24087"/>
    <cellStyle name="Normal 49 6 7" xfId="24088"/>
    <cellStyle name="Normal 49 7" xfId="24089"/>
    <cellStyle name="Normal 49 7 2" xfId="24090"/>
    <cellStyle name="Normal 49 7 2 2" xfId="24091"/>
    <cellStyle name="Normal 49 7 3" xfId="24092"/>
    <cellStyle name="Normal 49 7 4" xfId="24093"/>
    <cellStyle name="Normal 49 8" xfId="24094"/>
    <cellStyle name="Normal 49 8 2" xfId="24095"/>
    <cellStyle name="Normal 49 8 3" xfId="24096"/>
    <cellStyle name="Normal 49 9" xfId="24097"/>
    <cellStyle name="Normal 49 9 2" xfId="24098"/>
    <cellStyle name="Normal 5" xfId="705"/>
    <cellStyle name="Normal 5 10" xfId="377"/>
    <cellStyle name="Normal 5 11" xfId="516"/>
    <cellStyle name="Normal 5 12" xfId="666"/>
    <cellStyle name="Normal 5 13" xfId="676"/>
    <cellStyle name="Normal 5 14" xfId="684"/>
    <cellStyle name="Normal 5 15" xfId="689"/>
    <cellStyle name="Normal 5 2" xfId="533"/>
    <cellStyle name="Normal 5 2 2" xfId="652"/>
    <cellStyle name="Normal 5 2 3" xfId="408"/>
    <cellStyle name="Normal 5 2 4" xfId="583"/>
    <cellStyle name="Normal 5 2 5" xfId="610"/>
    <cellStyle name="Normal 5 2 6" xfId="482"/>
    <cellStyle name="Normal 5 2 7" xfId="546"/>
    <cellStyle name="Normal 5 2 8" xfId="608"/>
    <cellStyle name="Normal 5 3" xfId="436"/>
    <cellStyle name="Normal 5 3 2" xfId="633"/>
    <cellStyle name="Normal 5 3 3" xfId="346"/>
    <cellStyle name="Normal 5 3 4" xfId="502"/>
    <cellStyle name="Normal 5 3 5" xfId="584"/>
    <cellStyle name="Normal 5 3 6" xfId="657"/>
    <cellStyle name="Normal 5 3 7" xfId="669"/>
    <cellStyle name="Normal 5 3 8" xfId="678"/>
    <cellStyle name="Normal 5 4" xfId="485"/>
    <cellStyle name="Normal 5 4 2" xfId="645"/>
    <cellStyle name="Normal 5 4 3" xfId="643"/>
    <cellStyle name="Normal 5 4 4" xfId="668"/>
    <cellStyle name="Normal 5 4 5" xfId="677"/>
    <cellStyle name="Normal 5 4 6" xfId="685"/>
    <cellStyle name="Normal 5 4 7" xfId="690"/>
    <cellStyle name="Normal 5 4 8" xfId="692"/>
    <cellStyle name="Normal 5 5" xfId="381"/>
    <cellStyle name="Normal 5 5 2" xfId="628"/>
    <cellStyle name="Normal 5 5 3" xfId="339"/>
    <cellStyle name="Normal 5 5 4" xfId="359"/>
    <cellStyle name="Normal 5 5 5" xfId="400"/>
    <cellStyle name="Normal 5 5 6" xfId="506"/>
    <cellStyle name="Normal 5 5 7" xfId="496"/>
    <cellStyle name="Normal 5 5 8" xfId="596"/>
    <cellStyle name="Normal 5 6" xfId="439"/>
    <cellStyle name="Normal 5 6 2" xfId="635"/>
    <cellStyle name="Normal 5 6 3" xfId="384"/>
    <cellStyle name="Normal 5 6 4" xfId="338"/>
    <cellStyle name="Normal 5 6 5" xfId="484"/>
    <cellStyle name="Normal 5 6 6" xfId="630"/>
    <cellStyle name="Normal 5 6 7" xfId="409"/>
    <cellStyle name="Normal 5 6 8" xfId="524"/>
    <cellStyle name="Normal 5 7" xfId="564"/>
    <cellStyle name="Normal 5 7 2" xfId="658"/>
    <cellStyle name="Normal 5 7 3" xfId="670"/>
    <cellStyle name="Normal 5 7 4" xfId="679"/>
    <cellStyle name="Normal 5 7 5" xfId="686"/>
    <cellStyle name="Normal 5 7 6" xfId="691"/>
    <cellStyle name="Normal 5 7 7" xfId="693"/>
    <cellStyle name="Normal 5 7 8" xfId="694"/>
    <cellStyle name="Normal 5 8" xfId="438"/>
    <cellStyle name="Normal 5 8 2" xfId="634"/>
    <cellStyle name="Normal 5 8 3" xfId="369"/>
    <cellStyle name="Normal 5 8 4" xfId="526"/>
    <cellStyle name="Normal 5 8 5" xfId="558"/>
    <cellStyle name="Normal 5 8 6" xfId="639"/>
    <cellStyle name="Normal 5 8 7" xfId="579"/>
    <cellStyle name="Normal 5 8 8" xfId="417"/>
    <cellStyle name="Normal 5 9" xfId="350"/>
    <cellStyle name="Normal 50" xfId="24099"/>
    <cellStyle name="Normal 50 10" xfId="24100"/>
    <cellStyle name="Normal 50 10 2" xfId="24101"/>
    <cellStyle name="Normal 50 11" xfId="24102"/>
    <cellStyle name="Normal 50 12" xfId="24103"/>
    <cellStyle name="Normal 50 2" xfId="24104"/>
    <cellStyle name="Normal 50 2 10" xfId="24105"/>
    <cellStyle name="Normal 50 2 11" xfId="24106"/>
    <cellStyle name="Normal 50 2 2" xfId="24107"/>
    <cellStyle name="Normal 50 2 2 2" xfId="24108"/>
    <cellStyle name="Normal 50 2 2 2 2" xfId="24109"/>
    <cellStyle name="Normal 50 2 2 2 2 2" xfId="24110"/>
    <cellStyle name="Normal 50 2 2 2 2 3" xfId="24111"/>
    <cellStyle name="Normal 50 2 2 2 2 4" xfId="24112"/>
    <cellStyle name="Normal 50 2 2 2 3" xfId="24113"/>
    <cellStyle name="Normal 50 2 2 2 3 2" xfId="24114"/>
    <cellStyle name="Normal 50 2 2 2 3 3" xfId="24115"/>
    <cellStyle name="Normal 50 2 2 2 4" xfId="24116"/>
    <cellStyle name="Normal 50 2 2 2 4 2" xfId="24117"/>
    <cellStyle name="Normal 50 2 2 2 5" xfId="24118"/>
    <cellStyle name="Normal 50 2 2 2 5 2" xfId="24119"/>
    <cellStyle name="Normal 50 2 2 2 6" xfId="24120"/>
    <cellStyle name="Normal 50 2 2 2 7" xfId="24121"/>
    <cellStyle name="Normal 50 2 2 3" xfId="24122"/>
    <cellStyle name="Normal 50 2 2 3 2" xfId="24123"/>
    <cellStyle name="Normal 50 2 2 3 2 2" xfId="24124"/>
    <cellStyle name="Normal 50 2 2 3 2 3" xfId="24125"/>
    <cellStyle name="Normal 50 2 2 3 2 4" xfId="24126"/>
    <cellStyle name="Normal 50 2 2 3 3" xfId="24127"/>
    <cellStyle name="Normal 50 2 2 3 3 2" xfId="24128"/>
    <cellStyle name="Normal 50 2 2 3 3 3" xfId="24129"/>
    <cellStyle name="Normal 50 2 2 3 4" xfId="24130"/>
    <cellStyle name="Normal 50 2 2 3 4 2" xfId="24131"/>
    <cellStyle name="Normal 50 2 2 3 5" xfId="24132"/>
    <cellStyle name="Normal 50 2 2 3 5 2" xfId="24133"/>
    <cellStyle name="Normal 50 2 2 3 6" xfId="24134"/>
    <cellStyle name="Normal 50 2 2 3 7" xfId="24135"/>
    <cellStyle name="Normal 50 2 2 4" xfId="24136"/>
    <cellStyle name="Normal 50 2 2 4 2" xfId="24137"/>
    <cellStyle name="Normal 50 2 2 4 3" xfId="24138"/>
    <cellStyle name="Normal 50 2 2 4 4" xfId="24139"/>
    <cellStyle name="Normal 50 2 2 5" xfId="24140"/>
    <cellStyle name="Normal 50 2 2 5 2" xfId="24141"/>
    <cellStyle name="Normal 50 2 2 5 3" xfId="24142"/>
    <cellStyle name="Normal 50 2 2 6" xfId="24143"/>
    <cellStyle name="Normal 50 2 2 6 2" xfId="24144"/>
    <cellStyle name="Normal 50 2 2 7" xfId="24145"/>
    <cellStyle name="Normal 50 2 2 7 2" xfId="24146"/>
    <cellStyle name="Normal 50 2 2 8" xfId="24147"/>
    <cellStyle name="Normal 50 2 2 9" xfId="24148"/>
    <cellStyle name="Normal 50 2 3" xfId="24149"/>
    <cellStyle name="Normal 50 2 3 2" xfId="24150"/>
    <cellStyle name="Normal 50 2 3 2 2" xfId="24151"/>
    <cellStyle name="Normal 50 2 3 2 3" xfId="24152"/>
    <cellStyle name="Normal 50 2 3 2 4" xfId="24153"/>
    <cellStyle name="Normal 50 2 3 3" xfId="24154"/>
    <cellStyle name="Normal 50 2 3 3 2" xfId="24155"/>
    <cellStyle name="Normal 50 2 3 3 3" xfId="24156"/>
    <cellStyle name="Normal 50 2 3 4" xfId="24157"/>
    <cellStyle name="Normal 50 2 3 4 2" xfId="24158"/>
    <cellStyle name="Normal 50 2 3 5" xfId="24159"/>
    <cellStyle name="Normal 50 2 3 5 2" xfId="24160"/>
    <cellStyle name="Normal 50 2 3 6" xfId="24161"/>
    <cellStyle name="Normal 50 2 3 7" xfId="24162"/>
    <cellStyle name="Normal 50 2 4" xfId="24163"/>
    <cellStyle name="Normal 50 2 4 2" xfId="24164"/>
    <cellStyle name="Normal 50 2 4 2 2" xfId="24165"/>
    <cellStyle name="Normal 50 2 4 2 3" xfId="24166"/>
    <cellStyle name="Normal 50 2 4 2 4" xfId="24167"/>
    <cellStyle name="Normal 50 2 4 3" xfId="24168"/>
    <cellStyle name="Normal 50 2 4 3 2" xfId="24169"/>
    <cellStyle name="Normal 50 2 4 3 3" xfId="24170"/>
    <cellStyle name="Normal 50 2 4 4" xfId="24171"/>
    <cellStyle name="Normal 50 2 4 4 2" xfId="24172"/>
    <cellStyle name="Normal 50 2 4 5" xfId="24173"/>
    <cellStyle name="Normal 50 2 4 5 2" xfId="24174"/>
    <cellStyle name="Normal 50 2 4 6" xfId="24175"/>
    <cellStyle name="Normal 50 2 4 7" xfId="24176"/>
    <cellStyle name="Normal 50 2 5" xfId="24177"/>
    <cellStyle name="Normal 50 2 5 2" xfId="24178"/>
    <cellStyle name="Normal 50 2 5 2 2" xfId="24179"/>
    <cellStyle name="Normal 50 2 5 2 3" xfId="24180"/>
    <cellStyle name="Normal 50 2 5 2 4" xfId="24181"/>
    <cellStyle name="Normal 50 2 5 3" xfId="24182"/>
    <cellStyle name="Normal 50 2 5 3 2" xfId="24183"/>
    <cellStyle name="Normal 50 2 5 3 3" xfId="24184"/>
    <cellStyle name="Normal 50 2 5 4" xfId="24185"/>
    <cellStyle name="Normal 50 2 5 4 2" xfId="24186"/>
    <cellStyle name="Normal 50 2 5 5" xfId="24187"/>
    <cellStyle name="Normal 50 2 5 5 2" xfId="24188"/>
    <cellStyle name="Normal 50 2 5 6" xfId="24189"/>
    <cellStyle name="Normal 50 2 5 7" xfId="24190"/>
    <cellStyle name="Normal 50 2 6" xfId="24191"/>
    <cellStyle name="Normal 50 2 6 2" xfId="24192"/>
    <cellStyle name="Normal 50 2 6 2 2" xfId="24193"/>
    <cellStyle name="Normal 50 2 6 3" xfId="24194"/>
    <cellStyle name="Normal 50 2 6 4" xfId="24195"/>
    <cellStyle name="Normal 50 2 7" xfId="24196"/>
    <cellStyle name="Normal 50 2 7 2" xfId="24197"/>
    <cellStyle name="Normal 50 2 7 3" xfId="24198"/>
    <cellStyle name="Normal 50 2 8" xfId="24199"/>
    <cellStyle name="Normal 50 2 8 2" xfId="24200"/>
    <cellStyle name="Normal 50 2 9" xfId="24201"/>
    <cellStyle name="Normal 50 2 9 2" xfId="24202"/>
    <cellStyle name="Normal 50 3" xfId="24203"/>
    <cellStyle name="Normal 50 4" xfId="24204"/>
    <cellStyle name="Normal 50 4 2" xfId="24205"/>
    <cellStyle name="Normal 50 4 2 2" xfId="24206"/>
    <cellStyle name="Normal 50 4 2 3" xfId="24207"/>
    <cellStyle name="Normal 50 4 2 4" xfId="24208"/>
    <cellStyle name="Normal 50 4 2 5" xfId="24209"/>
    <cellStyle name="Normal 50 4 3" xfId="24210"/>
    <cellStyle name="Normal 50 4 3 2" xfId="24211"/>
    <cellStyle name="Normal 50 4 3 3" xfId="24212"/>
    <cellStyle name="Normal 50 4 4" xfId="24213"/>
    <cellStyle name="Normal 50 4 4 2" xfId="24214"/>
    <cellStyle name="Normal 50 4 5" xfId="24215"/>
    <cellStyle name="Normal 50 4 5 2" xfId="24216"/>
    <cellStyle name="Normal 50 4 6" xfId="24217"/>
    <cellStyle name="Normal 50 4 7" xfId="24218"/>
    <cellStyle name="Normal 50 5" xfId="24219"/>
    <cellStyle name="Normal 50 5 2" xfId="24220"/>
    <cellStyle name="Normal 50 5 2 2" xfId="24221"/>
    <cellStyle name="Normal 50 5 2 3" xfId="24222"/>
    <cellStyle name="Normal 50 5 2 4" xfId="24223"/>
    <cellStyle name="Normal 50 5 3" xfId="24224"/>
    <cellStyle name="Normal 50 5 3 2" xfId="24225"/>
    <cellStyle name="Normal 50 5 3 3" xfId="24226"/>
    <cellStyle name="Normal 50 5 4" xfId="24227"/>
    <cellStyle name="Normal 50 5 4 2" xfId="24228"/>
    <cellStyle name="Normal 50 5 5" xfId="24229"/>
    <cellStyle name="Normal 50 5 5 2" xfId="24230"/>
    <cellStyle name="Normal 50 5 6" xfId="24231"/>
    <cellStyle name="Normal 50 5 7" xfId="24232"/>
    <cellStyle name="Normal 50 6" xfId="24233"/>
    <cellStyle name="Normal 50 6 2" xfId="24234"/>
    <cellStyle name="Normal 50 6 2 2" xfId="24235"/>
    <cellStyle name="Normal 50 6 2 3" xfId="24236"/>
    <cellStyle name="Normal 50 6 2 4" xfId="24237"/>
    <cellStyle name="Normal 50 6 3" xfId="24238"/>
    <cellStyle name="Normal 50 6 3 2" xfId="24239"/>
    <cellStyle name="Normal 50 6 3 3" xfId="24240"/>
    <cellStyle name="Normal 50 6 4" xfId="24241"/>
    <cellStyle name="Normal 50 6 4 2" xfId="24242"/>
    <cellStyle name="Normal 50 6 5" xfId="24243"/>
    <cellStyle name="Normal 50 6 5 2" xfId="24244"/>
    <cellStyle name="Normal 50 6 6" xfId="24245"/>
    <cellStyle name="Normal 50 6 7" xfId="24246"/>
    <cellStyle name="Normal 50 7" xfId="24247"/>
    <cellStyle name="Normal 50 7 2" xfId="24248"/>
    <cellStyle name="Normal 50 7 2 2" xfId="24249"/>
    <cellStyle name="Normal 50 7 3" xfId="24250"/>
    <cellStyle name="Normal 50 7 4" xfId="24251"/>
    <cellStyle name="Normal 50 8" xfId="24252"/>
    <cellStyle name="Normal 50 8 2" xfId="24253"/>
    <cellStyle name="Normal 50 8 3" xfId="24254"/>
    <cellStyle name="Normal 50 9" xfId="24255"/>
    <cellStyle name="Normal 50 9 2" xfId="24256"/>
    <cellStyle name="Normal 51" xfId="24257"/>
    <cellStyle name="Normal 51 10" xfId="24258"/>
    <cellStyle name="Normal 51 10 2" xfId="24259"/>
    <cellStyle name="Normal 51 11" xfId="24260"/>
    <cellStyle name="Normal 51 12" xfId="24261"/>
    <cellStyle name="Normal 51 2" xfId="24262"/>
    <cellStyle name="Normal 51 2 10" xfId="24263"/>
    <cellStyle name="Normal 51 2 11" xfId="24264"/>
    <cellStyle name="Normal 51 2 2" xfId="24265"/>
    <cellStyle name="Normal 51 2 2 2" xfId="24266"/>
    <cellStyle name="Normal 51 2 2 2 2" xfId="24267"/>
    <cellStyle name="Normal 51 2 2 2 2 2" xfId="24268"/>
    <cellStyle name="Normal 51 2 2 2 2 3" xfId="24269"/>
    <cellStyle name="Normal 51 2 2 2 2 4" xfId="24270"/>
    <cellStyle name="Normal 51 2 2 2 3" xfId="24271"/>
    <cellStyle name="Normal 51 2 2 2 3 2" xfId="24272"/>
    <cellStyle name="Normal 51 2 2 2 3 3" xfId="24273"/>
    <cellStyle name="Normal 51 2 2 2 4" xfId="24274"/>
    <cellStyle name="Normal 51 2 2 2 4 2" xfId="24275"/>
    <cellStyle name="Normal 51 2 2 2 5" xfId="24276"/>
    <cellStyle name="Normal 51 2 2 2 5 2" xfId="24277"/>
    <cellStyle name="Normal 51 2 2 2 6" xfId="24278"/>
    <cellStyle name="Normal 51 2 2 2 7" xfId="24279"/>
    <cellStyle name="Normal 51 2 2 3" xfId="24280"/>
    <cellStyle name="Normal 51 2 2 3 2" xfId="24281"/>
    <cellStyle name="Normal 51 2 2 3 2 2" xfId="24282"/>
    <cellStyle name="Normal 51 2 2 3 2 3" xfId="24283"/>
    <cellStyle name="Normal 51 2 2 3 2 4" xfId="24284"/>
    <cellStyle name="Normal 51 2 2 3 3" xfId="24285"/>
    <cellStyle name="Normal 51 2 2 3 3 2" xfId="24286"/>
    <cellStyle name="Normal 51 2 2 3 3 3" xfId="24287"/>
    <cellStyle name="Normal 51 2 2 3 4" xfId="24288"/>
    <cellStyle name="Normal 51 2 2 3 4 2" xfId="24289"/>
    <cellStyle name="Normal 51 2 2 3 5" xfId="24290"/>
    <cellStyle name="Normal 51 2 2 3 5 2" xfId="24291"/>
    <cellStyle name="Normal 51 2 2 3 6" xfId="24292"/>
    <cellStyle name="Normal 51 2 2 3 7" xfId="24293"/>
    <cellStyle name="Normal 51 2 2 4" xfId="24294"/>
    <cellStyle name="Normal 51 2 2 4 2" xfId="24295"/>
    <cellStyle name="Normal 51 2 2 4 3" xfId="24296"/>
    <cellStyle name="Normal 51 2 2 4 4" xfId="24297"/>
    <cellStyle name="Normal 51 2 2 5" xfId="24298"/>
    <cellStyle name="Normal 51 2 2 5 2" xfId="24299"/>
    <cellStyle name="Normal 51 2 2 5 3" xfId="24300"/>
    <cellStyle name="Normal 51 2 2 6" xfId="24301"/>
    <cellStyle name="Normal 51 2 2 6 2" xfId="24302"/>
    <cellStyle name="Normal 51 2 2 7" xfId="24303"/>
    <cellStyle name="Normal 51 2 2 7 2" xfId="24304"/>
    <cellStyle name="Normal 51 2 2 8" xfId="24305"/>
    <cellStyle name="Normal 51 2 2 9" xfId="24306"/>
    <cellStyle name="Normal 51 2 3" xfId="24307"/>
    <cellStyle name="Normal 51 2 3 2" xfId="24308"/>
    <cellStyle name="Normal 51 2 3 2 2" xfId="24309"/>
    <cellStyle name="Normal 51 2 3 2 3" xfId="24310"/>
    <cellStyle name="Normal 51 2 3 2 4" xfId="24311"/>
    <cellStyle name="Normal 51 2 3 3" xfId="24312"/>
    <cellStyle name="Normal 51 2 3 3 2" xfId="24313"/>
    <cellStyle name="Normal 51 2 3 3 3" xfId="24314"/>
    <cellStyle name="Normal 51 2 3 4" xfId="24315"/>
    <cellStyle name="Normal 51 2 3 4 2" xfId="24316"/>
    <cellStyle name="Normal 51 2 3 5" xfId="24317"/>
    <cellStyle name="Normal 51 2 3 5 2" xfId="24318"/>
    <cellStyle name="Normal 51 2 3 6" xfId="24319"/>
    <cellStyle name="Normal 51 2 3 7" xfId="24320"/>
    <cellStyle name="Normal 51 2 4" xfId="24321"/>
    <cellStyle name="Normal 51 2 4 2" xfId="24322"/>
    <cellStyle name="Normal 51 2 4 2 2" xfId="24323"/>
    <cellStyle name="Normal 51 2 4 2 3" xfId="24324"/>
    <cellStyle name="Normal 51 2 4 2 4" xfId="24325"/>
    <cellStyle name="Normal 51 2 4 3" xfId="24326"/>
    <cellStyle name="Normal 51 2 4 3 2" xfId="24327"/>
    <cellStyle name="Normal 51 2 4 3 3" xfId="24328"/>
    <cellStyle name="Normal 51 2 4 4" xfId="24329"/>
    <cellStyle name="Normal 51 2 4 4 2" xfId="24330"/>
    <cellStyle name="Normal 51 2 4 5" xfId="24331"/>
    <cellStyle name="Normal 51 2 4 5 2" xfId="24332"/>
    <cellStyle name="Normal 51 2 4 6" xfId="24333"/>
    <cellStyle name="Normal 51 2 4 7" xfId="24334"/>
    <cellStyle name="Normal 51 2 5" xfId="24335"/>
    <cellStyle name="Normal 51 2 5 2" xfId="24336"/>
    <cellStyle name="Normal 51 2 5 2 2" xfId="24337"/>
    <cellStyle name="Normal 51 2 5 2 3" xfId="24338"/>
    <cellStyle name="Normal 51 2 5 2 4" xfId="24339"/>
    <cellStyle name="Normal 51 2 5 3" xfId="24340"/>
    <cellStyle name="Normal 51 2 5 3 2" xfId="24341"/>
    <cellStyle name="Normal 51 2 5 3 3" xfId="24342"/>
    <cellStyle name="Normal 51 2 5 4" xfId="24343"/>
    <cellStyle name="Normal 51 2 5 4 2" xfId="24344"/>
    <cellStyle name="Normal 51 2 5 5" xfId="24345"/>
    <cellStyle name="Normal 51 2 5 5 2" xfId="24346"/>
    <cellStyle name="Normal 51 2 5 6" xfId="24347"/>
    <cellStyle name="Normal 51 2 5 7" xfId="24348"/>
    <cellStyle name="Normal 51 2 6" xfId="24349"/>
    <cellStyle name="Normal 51 2 6 2" xfId="24350"/>
    <cellStyle name="Normal 51 2 6 2 2" xfId="24351"/>
    <cellStyle name="Normal 51 2 6 3" xfId="24352"/>
    <cellStyle name="Normal 51 2 6 4" xfId="24353"/>
    <cellStyle name="Normal 51 2 7" xfId="24354"/>
    <cellStyle name="Normal 51 2 7 2" xfId="24355"/>
    <cellStyle name="Normal 51 2 7 3" xfId="24356"/>
    <cellStyle name="Normal 51 2 8" xfId="24357"/>
    <cellStyle name="Normal 51 2 8 2" xfId="24358"/>
    <cellStyle name="Normal 51 2 9" xfId="24359"/>
    <cellStyle name="Normal 51 2 9 2" xfId="24360"/>
    <cellStyle name="Normal 51 3" xfId="24361"/>
    <cellStyle name="Normal 51 4" xfId="24362"/>
    <cellStyle name="Normal 51 4 2" xfId="24363"/>
    <cellStyle name="Normal 51 4 2 2" xfId="24364"/>
    <cellStyle name="Normal 51 4 2 3" xfId="24365"/>
    <cellStyle name="Normal 51 4 2 4" xfId="24366"/>
    <cellStyle name="Normal 51 4 2 5" xfId="24367"/>
    <cellStyle name="Normal 51 4 3" xfId="24368"/>
    <cellStyle name="Normal 51 4 3 2" xfId="24369"/>
    <cellStyle name="Normal 51 4 3 3" xfId="24370"/>
    <cellStyle name="Normal 51 4 4" xfId="24371"/>
    <cellStyle name="Normal 51 4 4 2" xfId="24372"/>
    <cellStyle name="Normal 51 4 5" xfId="24373"/>
    <cellStyle name="Normal 51 4 5 2" xfId="24374"/>
    <cellStyle name="Normal 51 4 6" xfId="24375"/>
    <cellStyle name="Normal 51 4 7" xfId="24376"/>
    <cellStyle name="Normal 51 5" xfId="24377"/>
    <cellStyle name="Normal 51 5 2" xfId="24378"/>
    <cellStyle name="Normal 51 5 2 2" xfId="24379"/>
    <cellStyle name="Normal 51 5 2 3" xfId="24380"/>
    <cellStyle name="Normal 51 5 2 4" xfId="24381"/>
    <cellStyle name="Normal 51 5 3" xfId="24382"/>
    <cellStyle name="Normal 51 5 3 2" xfId="24383"/>
    <cellStyle name="Normal 51 5 3 3" xfId="24384"/>
    <cellStyle name="Normal 51 5 4" xfId="24385"/>
    <cellStyle name="Normal 51 5 4 2" xfId="24386"/>
    <cellStyle name="Normal 51 5 5" xfId="24387"/>
    <cellStyle name="Normal 51 5 5 2" xfId="24388"/>
    <cellStyle name="Normal 51 5 6" xfId="24389"/>
    <cellStyle name="Normal 51 5 7" xfId="24390"/>
    <cellStyle name="Normal 51 6" xfId="24391"/>
    <cellStyle name="Normal 51 6 2" xfId="24392"/>
    <cellStyle name="Normal 51 6 2 2" xfId="24393"/>
    <cellStyle name="Normal 51 6 2 3" xfId="24394"/>
    <cellStyle name="Normal 51 6 2 4" xfId="24395"/>
    <cellStyle name="Normal 51 6 3" xfId="24396"/>
    <cellStyle name="Normal 51 6 3 2" xfId="24397"/>
    <cellStyle name="Normal 51 6 3 3" xfId="24398"/>
    <cellStyle name="Normal 51 6 4" xfId="24399"/>
    <cellStyle name="Normal 51 6 4 2" xfId="24400"/>
    <cellStyle name="Normal 51 6 5" xfId="24401"/>
    <cellStyle name="Normal 51 6 5 2" xfId="24402"/>
    <cellStyle name="Normal 51 6 6" xfId="24403"/>
    <cellStyle name="Normal 51 6 7" xfId="24404"/>
    <cellStyle name="Normal 51 7" xfId="24405"/>
    <cellStyle name="Normal 51 7 2" xfId="24406"/>
    <cellStyle name="Normal 51 7 2 2" xfId="24407"/>
    <cellStyle name="Normal 51 7 3" xfId="24408"/>
    <cellStyle name="Normal 51 7 4" xfId="24409"/>
    <cellStyle name="Normal 51 8" xfId="24410"/>
    <cellStyle name="Normal 51 8 2" xfId="24411"/>
    <cellStyle name="Normal 51 8 3" xfId="24412"/>
    <cellStyle name="Normal 51 9" xfId="24413"/>
    <cellStyle name="Normal 51 9 2" xfId="24414"/>
    <cellStyle name="Normal 52" xfId="24415"/>
    <cellStyle name="Normal 52 10" xfId="24416"/>
    <cellStyle name="Normal 52 10 2" xfId="24417"/>
    <cellStyle name="Normal 52 11" xfId="24418"/>
    <cellStyle name="Normal 52 12" xfId="24419"/>
    <cellStyle name="Normal 52 2" xfId="24420"/>
    <cellStyle name="Normal 52 2 10" xfId="24421"/>
    <cellStyle name="Normal 52 2 11" xfId="24422"/>
    <cellStyle name="Normal 52 2 2" xfId="24423"/>
    <cellStyle name="Normal 52 2 2 2" xfId="24424"/>
    <cellStyle name="Normal 52 2 2 2 2" xfId="24425"/>
    <cellStyle name="Normal 52 2 2 2 2 2" xfId="24426"/>
    <cellStyle name="Normal 52 2 2 2 2 3" xfId="24427"/>
    <cellStyle name="Normal 52 2 2 2 2 4" xfId="24428"/>
    <cellStyle name="Normal 52 2 2 2 3" xfId="24429"/>
    <cellStyle name="Normal 52 2 2 2 3 2" xfId="24430"/>
    <cellStyle name="Normal 52 2 2 2 3 3" xfId="24431"/>
    <cellStyle name="Normal 52 2 2 2 4" xfId="24432"/>
    <cellStyle name="Normal 52 2 2 2 4 2" xfId="24433"/>
    <cellStyle name="Normal 52 2 2 2 5" xfId="24434"/>
    <cellStyle name="Normal 52 2 2 2 5 2" xfId="24435"/>
    <cellStyle name="Normal 52 2 2 2 6" xfId="24436"/>
    <cellStyle name="Normal 52 2 2 2 7" xfId="24437"/>
    <cellStyle name="Normal 52 2 2 3" xfId="24438"/>
    <cellStyle name="Normal 52 2 2 3 2" xfId="24439"/>
    <cellStyle name="Normal 52 2 2 3 2 2" xfId="24440"/>
    <cellStyle name="Normal 52 2 2 3 2 3" xfId="24441"/>
    <cellStyle name="Normal 52 2 2 3 2 4" xfId="24442"/>
    <cellStyle name="Normal 52 2 2 3 3" xfId="24443"/>
    <cellStyle name="Normal 52 2 2 3 3 2" xfId="24444"/>
    <cellStyle name="Normal 52 2 2 3 3 3" xfId="24445"/>
    <cellStyle name="Normal 52 2 2 3 4" xfId="24446"/>
    <cellStyle name="Normal 52 2 2 3 4 2" xfId="24447"/>
    <cellStyle name="Normal 52 2 2 3 5" xfId="24448"/>
    <cellStyle name="Normal 52 2 2 3 5 2" xfId="24449"/>
    <cellStyle name="Normal 52 2 2 3 6" xfId="24450"/>
    <cellStyle name="Normal 52 2 2 3 7" xfId="24451"/>
    <cellStyle name="Normal 52 2 2 4" xfId="24452"/>
    <cellStyle name="Normal 52 2 2 4 2" xfId="24453"/>
    <cellStyle name="Normal 52 2 2 4 3" xfId="24454"/>
    <cellStyle name="Normal 52 2 2 4 4" xfId="24455"/>
    <cellStyle name="Normal 52 2 2 5" xfId="24456"/>
    <cellStyle name="Normal 52 2 2 5 2" xfId="24457"/>
    <cellStyle name="Normal 52 2 2 5 3" xfId="24458"/>
    <cellStyle name="Normal 52 2 2 6" xfId="24459"/>
    <cellStyle name="Normal 52 2 2 6 2" xfId="24460"/>
    <cellStyle name="Normal 52 2 2 7" xfId="24461"/>
    <cellStyle name="Normal 52 2 2 7 2" xfId="24462"/>
    <cellStyle name="Normal 52 2 2 8" xfId="24463"/>
    <cellStyle name="Normal 52 2 2 9" xfId="24464"/>
    <cellStyle name="Normal 52 2 3" xfId="24465"/>
    <cellStyle name="Normal 52 2 3 2" xfId="24466"/>
    <cellStyle name="Normal 52 2 3 2 2" xfId="24467"/>
    <cellStyle name="Normal 52 2 3 2 3" xfId="24468"/>
    <cellStyle name="Normal 52 2 3 2 4" xfId="24469"/>
    <cellStyle name="Normal 52 2 3 3" xfId="24470"/>
    <cellStyle name="Normal 52 2 3 3 2" xfId="24471"/>
    <cellStyle name="Normal 52 2 3 3 3" xfId="24472"/>
    <cellStyle name="Normal 52 2 3 4" xfId="24473"/>
    <cellStyle name="Normal 52 2 3 4 2" xfId="24474"/>
    <cellStyle name="Normal 52 2 3 5" xfId="24475"/>
    <cellStyle name="Normal 52 2 3 5 2" xfId="24476"/>
    <cellStyle name="Normal 52 2 3 6" xfId="24477"/>
    <cellStyle name="Normal 52 2 3 7" xfId="24478"/>
    <cellStyle name="Normal 52 2 4" xfId="24479"/>
    <cellStyle name="Normal 52 2 4 2" xfId="24480"/>
    <cellStyle name="Normal 52 2 4 2 2" xfId="24481"/>
    <cellStyle name="Normal 52 2 4 2 3" xfId="24482"/>
    <cellStyle name="Normal 52 2 4 2 4" xfId="24483"/>
    <cellStyle name="Normal 52 2 4 3" xfId="24484"/>
    <cellStyle name="Normal 52 2 4 3 2" xfId="24485"/>
    <cellStyle name="Normal 52 2 4 3 3" xfId="24486"/>
    <cellStyle name="Normal 52 2 4 4" xfId="24487"/>
    <cellStyle name="Normal 52 2 4 4 2" xfId="24488"/>
    <cellStyle name="Normal 52 2 4 5" xfId="24489"/>
    <cellStyle name="Normal 52 2 4 5 2" xfId="24490"/>
    <cellStyle name="Normal 52 2 4 6" xfId="24491"/>
    <cellStyle name="Normal 52 2 4 7" xfId="24492"/>
    <cellStyle name="Normal 52 2 5" xfId="24493"/>
    <cellStyle name="Normal 52 2 5 2" xfId="24494"/>
    <cellStyle name="Normal 52 2 5 2 2" xfId="24495"/>
    <cellStyle name="Normal 52 2 5 2 3" xfId="24496"/>
    <cellStyle name="Normal 52 2 5 2 4" xfId="24497"/>
    <cellStyle name="Normal 52 2 5 3" xfId="24498"/>
    <cellStyle name="Normal 52 2 5 3 2" xfId="24499"/>
    <cellStyle name="Normal 52 2 5 3 3" xfId="24500"/>
    <cellStyle name="Normal 52 2 5 4" xfId="24501"/>
    <cellStyle name="Normal 52 2 5 4 2" xfId="24502"/>
    <cellStyle name="Normal 52 2 5 5" xfId="24503"/>
    <cellStyle name="Normal 52 2 5 5 2" xfId="24504"/>
    <cellStyle name="Normal 52 2 5 6" xfId="24505"/>
    <cellStyle name="Normal 52 2 5 7" xfId="24506"/>
    <cellStyle name="Normal 52 2 6" xfId="24507"/>
    <cellStyle name="Normal 52 2 6 2" xfId="24508"/>
    <cellStyle name="Normal 52 2 6 2 2" xfId="24509"/>
    <cellStyle name="Normal 52 2 6 3" xfId="24510"/>
    <cellStyle name="Normal 52 2 6 4" xfId="24511"/>
    <cellStyle name="Normal 52 2 7" xfId="24512"/>
    <cellStyle name="Normal 52 2 7 2" xfId="24513"/>
    <cellStyle name="Normal 52 2 7 3" xfId="24514"/>
    <cellStyle name="Normal 52 2 8" xfId="24515"/>
    <cellStyle name="Normal 52 2 8 2" xfId="24516"/>
    <cellStyle name="Normal 52 2 9" xfId="24517"/>
    <cellStyle name="Normal 52 2 9 2" xfId="24518"/>
    <cellStyle name="Normal 52 3" xfId="24519"/>
    <cellStyle name="Normal 52 4" xfId="24520"/>
    <cellStyle name="Normal 52 4 2" xfId="24521"/>
    <cellStyle name="Normal 52 4 2 2" xfId="24522"/>
    <cellStyle name="Normal 52 4 2 3" xfId="24523"/>
    <cellStyle name="Normal 52 4 2 4" xfId="24524"/>
    <cellStyle name="Normal 52 4 2 5" xfId="24525"/>
    <cellStyle name="Normal 52 4 3" xfId="24526"/>
    <cellStyle name="Normal 52 4 3 2" xfId="24527"/>
    <cellStyle name="Normal 52 4 3 3" xfId="24528"/>
    <cellStyle name="Normal 52 4 4" xfId="24529"/>
    <cellStyle name="Normal 52 4 4 2" xfId="24530"/>
    <cellStyle name="Normal 52 4 5" xfId="24531"/>
    <cellStyle name="Normal 52 4 5 2" xfId="24532"/>
    <cellStyle name="Normal 52 4 6" xfId="24533"/>
    <cellStyle name="Normal 52 4 7" xfId="24534"/>
    <cellStyle name="Normal 52 5" xfId="24535"/>
    <cellStyle name="Normal 52 5 2" xfId="24536"/>
    <cellStyle name="Normal 52 5 2 2" xfId="24537"/>
    <cellStyle name="Normal 52 5 2 3" xfId="24538"/>
    <cellStyle name="Normal 52 5 2 4" xfId="24539"/>
    <cellStyle name="Normal 52 5 3" xfId="24540"/>
    <cellStyle name="Normal 52 5 3 2" xfId="24541"/>
    <cellStyle name="Normal 52 5 3 3" xfId="24542"/>
    <cellStyle name="Normal 52 5 4" xfId="24543"/>
    <cellStyle name="Normal 52 5 4 2" xfId="24544"/>
    <cellStyle name="Normal 52 5 5" xfId="24545"/>
    <cellStyle name="Normal 52 5 5 2" xfId="24546"/>
    <cellStyle name="Normal 52 5 6" xfId="24547"/>
    <cellStyle name="Normal 52 5 7" xfId="24548"/>
    <cellStyle name="Normal 52 6" xfId="24549"/>
    <cellStyle name="Normal 52 6 2" xfId="24550"/>
    <cellStyle name="Normal 52 6 2 2" xfId="24551"/>
    <cellStyle name="Normal 52 6 2 3" xfId="24552"/>
    <cellStyle name="Normal 52 6 2 4" xfId="24553"/>
    <cellStyle name="Normal 52 6 3" xfId="24554"/>
    <cellStyle name="Normal 52 6 3 2" xfId="24555"/>
    <cellStyle name="Normal 52 6 3 3" xfId="24556"/>
    <cellStyle name="Normal 52 6 4" xfId="24557"/>
    <cellStyle name="Normal 52 6 4 2" xfId="24558"/>
    <cellStyle name="Normal 52 6 5" xfId="24559"/>
    <cellStyle name="Normal 52 6 5 2" xfId="24560"/>
    <cellStyle name="Normal 52 6 6" xfId="24561"/>
    <cellStyle name="Normal 52 6 7" xfId="24562"/>
    <cellStyle name="Normal 52 7" xfId="24563"/>
    <cellStyle name="Normal 52 7 2" xfId="24564"/>
    <cellStyle name="Normal 52 7 2 2" xfId="24565"/>
    <cellStyle name="Normal 52 7 3" xfId="24566"/>
    <cellStyle name="Normal 52 7 4" xfId="24567"/>
    <cellStyle name="Normal 52 8" xfId="24568"/>
    <cellStyle name="Normal 52 8 2" xfId="24569"/>
    <cellStyle name="Normal 52 8 3" xfId="24570"/>
    <cellStyle name="Normal 52 9" xfId="24571"/>
    <cellStyle name="Normal 52 9 2" xfId="24572"/>
    <cellStyle name="Normal 53" xfId="24573"/>
    <cellStyle name="Normal 53 10" xfId="24574"/>
    <cellStyle name="Normal 53 10 2" xfId="24575"/>
    <cellStyle name="Normal 53 11" xfId="24576"/>
    <cellStyle name="Normal 53 12" xfId="24577"/>
    <cellStyle name="Normal 53 2" xfId="24578"/>
    <cellStyle name="Normal 53 2 10" xfId="24579"/>
    <cellStyle name="Normal 53 2 11" xfId="24580"/>
    <cellStyle name="Normal 53 2 2" xfId="24581"/>
    <cellStyle name="Normal 53 2 2 2" xfId="24582"/>
    <cellStyle name="Normal 53 2 2 2 2" xfId="24583"/>
    <cellStyle name="Normal 53 2 2 2 2 2" xfId="24584"/>
    <cellStyle name="Normal 53 2 2 2 2 3" xfId="24585"/>
    <cellStyle name="Normal 53 2 2 2 2 4" xfId="24586"/>
    <cellStyle name="Normal 53 2 2 2 3" xfId="24587"/>
    <cellStyle name="Normal 53 2 2 2 3 2" xfId="24588"/>
    <cellStyle name="Normal 53 2 2 2 3 3" xfId="24589"/>
    <cellStyle name="Normal 53 2 2 2 4" xfId="24590"/>
    <cellStyle name="Normal 53 2 2 2 4 2" xfId="24591"/>
    <cellStyle name="Normal 53 2 2 2 5" xfId="24592"/>
    <cellStyle name="Normal 53 2 2 2 5 2" xfId="24593"/>
    <cellStyle name="Normal 53 2 2 2 6" xfId="24594"/>
    <cellStyle name="Normal 53 2 2 2 7" xfId="24595"/>
    <cellStyle name="Normal 53 2 2 3" xfId="24596"/>
    <cellStyle name="Normal 53 2 2 3 2" xfId="24597"/>
    <cellStyle name="Normal 53 2 2 3 2 2" xfId="24598"/>
    <cellStyle name="Normal 53 2 2 3 2 3" xfId="24599"/>
    <cellStyle name="Normal 53 2 2 3 2 4" xfId="24600"/>
    <cellStyle name="Normal 53 2 2 3 3" xfId="24601"/>
    <cellStyle name="Normal 53 2 2 3 3 2" xfId="24602"/>
    <cellStyle name="Normal 53 2 2 3 3 3" xfId="24603"/>
    <cellStyle name="Normal 53 2 2 3 4" xfId="24604"/>
    <cellStyle name="Normal 53 2 2 3 4 2" xfId="24605"/>
    <cellStyle name="Normal 53 2 2 3 5" xfId="24606"/>
    <cellStyle name="Normal 53 2 2 3 5 2" xfId="24607"/>
    <cellStyle name="Normal 53 2 2 3 6" xfId="24608"/>
    <cellStyle name="Normal 53 2 2 3 7" xfId="24609"/>
    <cellStyle name="Normal 53 2 2 4" xfId="24610"/>
    <cellStyle name="Normal 53 2 2 4 2" xfId="24611"/>
    <cellStyle name="Normal 53 2 2 4 3" xfId="24612"/>
    <cellStyle name="Normal 53 2 2 4 4" xfId="24613"/>
    <cellStyle name="Normal 53 2 2 5" xfId="24614"/>
    <cellStyle name="Normal 53 2 2 5 2" xfId="24615"/>
    <cellStyle name="Normal 53 2 2 5 3" xfId="24616"/>
    <cellStyle name="Normal 53 2 2 6" xfId="24617"/>
    <cellStyle name="Normal 53 2 2 6 2" xfId="24618"/>
    <cellStyle name="Normal 53 2 2 7" xfId="24619"/>
    <cellStyle name="Normal 53 2 2 7 2" xfId="24620"/>
    <cellStyle name="Normal 53 2 2 8" xfId="24621"/>
    <cellStyle name="Normal 53 2 2 9" xfId="24622"/>
    <cellStyle name="Normal 53 2 3" xfId="24623"/>
    <cellStyle name="Normal 53 2 3 2" xfId="24624"/>
    <cellStyle name="Normal 53 2 3 2 2" xfId="24625"/>
    <cellStyle name="Normal 53 2 3 2 3" xfId="24626"/>
    <cellStyle name="Normal 53 2 3 2 4" xfId="24627"/>
    <cellStyle name="Normal 53 2 3 3" xfId="24628"/>
    <cellStyle name="Normal 53 2 3 3 2" xfId="24629"/>
    <cellStyle name="Normal 53 2 3 3 3" xfId="24630"/>
    <cellStyle name="Normal 53 2 3 4" xfId="24631"/>
    <cellStyle name="Normal 53 2 3 4 2" xfId="24632"/>
    <cellStyle name="Normal 53 2 3 5" xfId="24633"/>
    <cellStyle name="Normal 53 2 3 5 2" xfId="24634"/>
    <cellStyle name="Normal 53 2 3 6" xfId="24635"/>
    <cellStyle name="Normal 53 2 3 7" xfId="24636"/>
    <cellStyle name="Normal 53 2 4" xfId="24637"/>
    <cellStyle name="Normal 53 2 4 2" xfId="24638"/>
    <cellStyle name="Normal 53 2 4 2 2" xfId="24639"/>
    <cellStyle name="Normal 53 2 4 2 3" xfId="24640"/>
    <cellStyle name="Normal 53 2 4 2 4" xfId="24641"/>
    <cellStyle name="Normal 53 2 4 3" xfId="24642"/>
    <cellStyle name="Normal 53 2 4 3 2" xfId="24643"/>
    <cellStyle name="Normal 53 2 4 3 3" xfId="24644"/>
    <cellStyle name="Normal 53 2 4 4" xfId="24645"/>
    <cellStyle name="Normal 53 2 4 4 2" xfId="24646"/>
    <cellStyle name="Normal 53 2 4 5" xfId="24647"/>
    <cellStyle name="Normal 53 2 4 5 2" xfId="24648"/>
    <cellStyle name="Normal 53 2 4 6" xfId="24649"/>
    <cellStyle name="Normal 53 2 4 7" xfId="24650"/>
    <cellStyle name="Normal 53 2 5" xfId="24651"/>
    <cellStyle name="Normal 53 2 5 2" xfId="24652"/>
    <cellStyle name="Normal 53 2 5 2 2" xfId="24653"/>
    <cellStyle name="Normal 53 2 5 2 3" xfId="24654"/>
    <cellStyle name="Normal 53 2 5 2 4" xfId="24655"/>
    <cellStyle name="Normal 53 2 5 3" xfId="24656"/>
    <cellStyle name="Normal 53 2 5 3 2" xfId="24657"/>
    <cellStyle name="Normal 53 2 5 3 3" xfId="24658"/>
    <cellStyle name="Normal 53 2 5 4" xfId="24659"/>
    <cellStyle name="Normal 53 2 5 4 2" xfId="24660"/>
    <cellStyle name="Normal 53 2 5 5" xfId="24661"/>
    <cellStyle name="Normal 53 2 5 5 2" xfId="24662"/>
    <cellStyle name="Normal 53 2 5 6" xfId="24663"/>
    <cellStyle name="Normal 53 2 5 7" xfId="24664"/>
    <cellStyle name="Normal 53 2 6" xfId="24665"/>
    <cellStyle name="Normal 53 2 6 2" xfId="24666"/>
    <cellStyle name="Normal 53 2 6 2 2" xfId="24667"/>
    <cellStyle name="Normal 53 2 6 3" xfId="24668"/>
    <cellStyle name="Normal 53 2 6 4" xfId="24669"/>
    <cellStyle name="Normal 53 2 7" xfId="24670"/>
    <cellStyle name="Normal 53 2 7 2" xfId="24671"/>
    <cellStyle name="Normal 53 2 7 3" xfId="24672"/>
    <cellStyle name="Normal 53 2 8" xfId="24673"/>
    <cellStyle name="Normal 53 2 8 2" xfId="24674"/>
    <cellStyle name="Normal 53 2 9" xfId="24675"/>
    <cellStyle name="Normal 53 2 9 2" xfId="24676"/>
    <cellStyle name="Normal 53 3" xfId="24677"/>
    <cellStyle name="Normal 53 4" xfId="24678"/>
    <cellStyle name="Normal 53 4 2" xfId="24679"/>
    <cellStyle name="Normal 53 4 2 2" xfId="24680"/>
    <cellStyle name="Normal 53 4 2 3" xfId="24681"/>
    <cellStyle name="Normal 53 4 2 4" xfId="24682"/>
    <cellStyle name="Normal 53 4 2 5" xfId="24683"/>
    <cellStyle name="Normal 53 4 3" xfId="24684"/>
    <cellStyle name="Normal 53 4 3 2" xfId="24685"/>
    <cellStyle name="Normal 53 4 3 3" xfId="24686"/>
    <cellStyle name="Normal 53 4 4" xfId="24687"/>
    <cellStyle name="Normal 53 4 4 2" xfId="24688"/>
    <cellStyle name="Normal 53 4 5" xfId="24689"/>
    <cellStyle name="Normal 53 4 5 2" xfId="24690"/>
    <cellStyle name="Normal 53 4 6" xfId="24691"/>
    <cellStyle name="Normal 53 4 7" xfId="24692"/>
    <cellStyle name="Normal 53 5" xfId="24693"/>
    <cellStyle name="Normal 53 5 2" xfId="24694"/>
    <cellStyle name="Normal 53 5 2 2" xfId="24695"/>
    <cellStyle name="Normal 53 5 2 3" xfId="24696"/>
    <cellStyle name="Normal 53 5 2 4" xfId="24697"/>
    <cellStyle name="Normal 53 5 3" xfId="24698"/>
    <cellStyle name="Normal 53 5 3 2" xfId="24699"/>
    <cellStyle name="Normal 53 5 3 3" xfId="24700"/>
    <cellStyle name="Normal 53 5 4" xfId="24701"/>
    <cellStyle name="Normal 53 5 4 2" xfId="24702"/>
    <cellStyle name="Normal 53 5 5" xfId="24703"/>
    <cellStyle name="Normal 53 5 5 2" xfId="24704"/>
    <cellStyle name="Normal 53 5 6" xfId="24705"/>
    <cellStyle name="Normal 53 5 7" xfId="24706"/>
    <cellStyle name="Normal 53 6" xfId="24707"/>
    <cellStyle name="Normal 53 6 2" xfId="24708"/>
    <cellStyle name="Normal 53 6 2 2" xfId="24709"/>
    <cellStyle name="Normal 53 6 2 3" xfId="24710"/>
    <cellStyle name="Normal 53 6 2 4" xfId="24711"/>
    <cellStyle name="Normal 53 6 3" xfId="24712"/>
    <cellStyle name="Normal 53 6 3 2" xfId="24713"/>
    <cellStyle name="Normal 53 6 3 3" xfId="24714"/>
    <cellStyle name="Normal 53 6 4" xfId="24715"/>
    <cellStyle name="Normal 53 6 4 2" xfId="24716"/>
    <cellStyle name="Normal 53 6 5" xfId="24717"/>
    <cellStyle name="Normal 53 6 5 2" xfId="24718"/>
    <cellStyle name="Normal 53 6 6" xfId="24719"/>
    <cellStyle name="Normal 53 6 7" xfId="24720"/>
    <cellStyle name="Normal 53 7" xfId="24721"/>
    <cellStyle name="Normal 53 7 2" xfId="24722"/>
    <cellStyle name="Normal 53 7 2 2" xfId="24723"/>
    <cellStyle name="Normal 53 7 3" xfId="24724"/>
    <cellStyle name="Normal 53 7 4" xfId="24725"/>
    <cellStyle name="Normal 53 8" xfId="24726"/>
    <cellStyle name="Normal 53 8 2" xfId="24727"/>
    <cellStyle name="Normal 53 8 3" xfId="24728"/>
    <cellStyle name="Normal 53 9" xfId="24729"/>
    <cellStyle name="Normal 53 9 2" xfId="24730"/>
    <cellStyle name="Normal 54" xfId="24731"/>
    <cellStyle name="Normal 54 10" xfId="24732"/>
    <cellStyle name="Normal 54 10 2" xfId="24733"/>
    <cellStyle name="Normal 54 11" xfId="24734"/>
    <cellStyle name="Normal 54 12" xfId="24735"/>
    <cellStyle name="Normal 54 2" xfId="24736"/>
    <cellStyle name="Normal 54 2 10" xfId="24737"/>
    <cellStyle name="Normal 54 2 2" xfId="24738"/>
    <cellStyle name="Normal 54 2 2 2" xfId="24739"/>
    <cellStyle name="Normal 54 2 2 2 2" xfId="24740"/>
    <cellStyle name="Normal 54 2 2 2 2 2" xfId="24741"/>
    <cellStyle name="Normal 54 2 2 2 2 3" xfId="24742"/>
    <cellStyle name="Normal 54 2 2 2 2 4" xfId="24743"/>
    <cellStyle name="Normal 54 2 2 2 3" xfId="24744"/>
    <cellStyle name="Normal 54 2 2 2 3 2" xfId="24745"/>
    <cellStyle name="Normal 54 2 2 2 3 3" xfId="24746"/>
    <cellStyle name="Normal 54 2 2 2 4" xfId="24747"/>
    <cellStyle name="Normal 54 2 2 2 4 2" xfId="24748"/>
    <cellStyle name="Normal 54 2 2 2 5" xfId="24749"/>
    <cellStyle name="Normal 54 2 2 2 5 2" xfId="24750"/>
    <cellStyle name="Normal 54 2 2 2 6" xfId="24751"/>
    <cellStyle name="Normal 54 2 2 2 7" xfId="24752"/>
    <cellStyle name="Normal 54 2 2 3" xfId="24753"/>
    <cellStyle name="Normal 54 2 2 3 2" xfId="24754"/>
    <cellStyle name="Normal 54 2 2 3 3" xfId="24755"/>
    <cellStyle name="Normal 54 2 2 3 4" xfId="24756"/>
    <cellStyle name="Normal 54 2 2 4" xfId="24757"/>
    <cellStyle name="Normal 54 2 2 4 2" xfId="24758"/>
    <cellStyle name="Normal 54 2 2 4 3" xfId="24759"/>
    <cellStyle name="Normal 54 2 2 5" xfId="24760"/>
    <cellStyle name="Normal 54 2 2 5 2" xfId="24761"/>
    <cellStyle name="Normal 54 2 2 6" xfId="24762"/>
    <cellStyle name="Normal 54 2 2 6 2" xfId="24763"/>
    <cellStyle name="Normal 54 2 2 7" xfId="24764"/>
    <cellStyle name="Normal 54 2 2 8" xfId="24765"/>
    <cellStyle name="Normal 54 2 3" xfId="24766"/>
    <cellStyle name="Normal 54 2 3 2" xfId="24767"/>
    <cellStyle name="Normal 54 2 3 2 2" xfId="24768"/>
    <cellStyle name="Normal 54 2 3 2 3" xfId="24769"/>
    <cellStyle name="Normal 54 2 3 2 4" xfId="24770"/>
    <cellStyle name="Normal 54 2 3 3" xfId="24771"/>
    <cellStyle name="Normal 54 2 3 3 2" xfId="24772"/>
    <cellStyle name="Normal 54 2 3 3 3" xfId="24773"/>
    <cellStyle name="Normal 54 2 3 4" xfId="24774"/>
    <cellStyle name="Normal 54 2 3 4 2" xfId="24775"/>
    <cellStyle name="Normal 54 2 3 5" xfId="24776"/>
    <cellStyle name="Normal 54 2 3 5 2" xfId="24777"/>
    <cellStyle name="Normal 54 2 3 6" xfId="24778"/>
    <cellStyle name="Normal 54 2 3 7" xfId="24779"/>
    <cellStyle name="Normal 54 2 4" xfId="24780"/>
    <cellStyle name="Normal 54 2 4 2" xfId="24781"/>
    <cellStyle name="Normal 54 2 4 2 2" xfId="24782"/>
    <cellStyle name="Normal 54 2 4 2 3" xfId="24783"/>
    <cellStyle name="Normal 54 2 4 2 4" xfId="24784"/>
    <cellStyle name="Normal 54 2 4 3" xfId="24785"/>
    <cellStyle name="Normal 54 2 4 3 2" xfId="24786"/>
    <cellStyle name="Normal 54 2 4 3 3" xfId="24787"/>
    <cellStyle name="Normal 54 2 4 4" xfId="24788"/>
    <cellStyle name="Normal 54 2 4 4 2" xfId="24789"/>
    <cellStyle name="Normal 54 2 4 5" xfId="24790"/>
    <cellStyle name="Normal 54 2 4 5 2" xfId="24791"/>
    <cellStyle name="Normal 54 2 4 6" xfId="24792"/>
    <cellStyle name="Normal 54 2 4 7" xfId="24793"/>
    <cellStyle name="Normal 54 2 5" xfId="24794"/>
    <cellStyle name="Normal 54 2 5 2" xfId="24795"/>
    <cellStyle name="Normal 54 2 5 2 2" xfId="24796"/>
    <cellStyle name="Normal 54 2 5 3" xfId="24797"/>
    <cellStyle name="Normal 54 2 5 4" xfId="24798"/>
    <cellStyle name="Normal 54 2 6" xfId="24799"/>
    <cellStyle name="Normal 54 2 6 2" xfId="24800"/>
    <cellStyle name="Normal 54 2 6 3" xfId="24801"/>
    <cellStyle name="Normal 54 2 7" xfId="24802"/>
    <cellStyle name="Normal 54 2 7 2" xfId="24803"/>
    <cellStyle name="Normal 54 2 8" xfId="24804"/>
    <cellStyle name="Normal 54 2 8 2" xfId="24805"/>
    <cellStyle name="Normal 54 2 9" xfId="24806"/>
    <cellStyle name="Normal 54 3" xfId="24807"/>
    <cellStyle name="Normal 54 3 2" xfId="24808"/>
    <cellStyle name="Normal 54 3 2 2" xfId="24809"/>
    <cellStyle name="Normal 54 3 2 2 2" xfId="24810"/>
    <cellStyle name="Normal 54 3 2 2 3" xfId="24811"/>
    <cellStyle name="Normal 54 3 2 2 4" xfId="24812"/>
    <cellStyle name="Normal 54 3 2 3" xfId="24813"/>
    <cellStyle name="Normal 54 3 2 3 2" xfId="24814"/>
    <cellStyle name="Normal 54 3 2 3 3" xfId="24815"/>
    <cellStyle name="Normal 54 3 2 4" xfId="24816"/>
    <cellStyle name="Normal 54 3 2 4 2" xfId="24817"/>
    <cellStyle name="Normal 54 3 2 5" xfId="24818"/>
    <cellStyle name="Normal 54 3 2 5 2" xfId="24819"/>
    <cellStyle name="Normal 54 3 2 6" xfId="24820"/>
    <cellStyle name="Normal 54 3 2 7" xfId="24821"/>
    <cellStyle name="Normal 54 3 3" xfId="24822"/>
    <cellStyle name="Normal 54 3 3 2" xfId="24823"/>
    <cellStyle name="Normal 54 3 3 2 2" xfId="24824"/>
    <cellStyle name="Normal 54 3 3 2 3" xfId="24825"/>
    <cellStyle name="Normal 54 3 3 2 4" xfId="24826"/>
    <cellStyle name="Normal 54 3 3 3" xfId="24827"/>
    <cellStyle name="Normal 54 3 3 3 2" xfId="24828"/>
    <cellStyle name="Normal 54 3 3 3 3" xfId="24829"/>
    <cellStyle name="Normal 54 3 3 4" xfId="24830"/>
    <cellStyle name="Normal 54 3 3 4 2" xfId="24831"/>
    <cellStyle name="Normal 54 3 3 5" xfId="24832"/>
    <cellStyle name="Normal 54 3 3 5 2" xfId="24833"/>
    <cellStyle name="Normal 54 3 3 6" xfId="24834"/>
    <cellStyle name="Normal 54 3 3 7" xfId="24835"/>
    <cellStyle name="Normal 54 3 4" xfId="24836"/>
    <cellStyle name="Normal 54 3 4 2" xfId="24837"/>
    <cellStyle name="Normal 54 3 4 3" xfId="24838"/>
    <cellStyle name="Normal 54 3 4 4" xfId="24839"/>
    <cellStyle name="Normal 54 3 5" xfId="24840"/>
    <cellStyle name="Normal 54 3 5 2" xfId="24841"/>
    <cellStyle name="Normal 54 3 5 3" xfId="24842"/>
    <cellStyle name="Normal 54 3 6" xfId="24843"/>
    <cellStyle name="Normal 54 3 6 2" xfId="24844"/>
    <cellStyle name="Normal 54 3 7" xfId="24845"/>
    <cellStyle name="Normal 54 3 7 2" xfId="24846"/>
    <cellStyle name="Normal 54 3 8" xfId="24847"/>
    <cellStyle name="Normal 54 3 9" xfId="24848"/>
    <cellStyle name="Normal 54 4" xfId="24849"/>
    <cellStyle name="Normal 54 4 2" xfId="24850"/>
    <cellStyle name="Normal 54 4 2 2" xfId="24851"/>
    <cellStyle name="Normal 54 4 2 3" xfId="24852"/>
    <cellStyle name="Normal 54 4 2 4" xfId="24853"/>
    <cellStyle name="Normal 54 4 3" xfId="24854"/>
    <cellStyle name="Normal 54 4 3 2" xfId="24855"/>
    <cellStyle name="Normal 54 4 3 3" xfId="24856"/>
    <cellStyle name="Normal 54 4 4" xfId="24857"/>
    <cellStyle name="Normal 54 4 4 2" xfId="24858"/>
    <cellStyle name="Normal 54 4 5" xfId="24859"/>
    <cellStyle name="Normal 54 4 5 2" xfId="24860"/>
    <cellStyle name="Normal 54 4 6" xfId="24861"/>
    <cellStyle name="Normal 54 4 7" xfId="24862"/>
    <cellStyle name="Normal 54 5" xfId="24863"/>
    <cellStyle name="Normal 54 5 2" xfId="24864"/>
    <cellStyle name="Normal 54 5 2 2" xfId="24865"/>
    <cellStyle name="Normal 54 5 2 3" xfId="24866"/>
    <cellStyle name="Normal 54 5 2 4" xfId="24867"/>
    <cellStyle name="Normal 54 5 3" xfId="24868"/>
    <cellStyle name="Normal 54 5 3 2" xfId="24869"/>
    <cellStyle name="Normal 54 5 3 3" xfId="24870"/>
    <cellStyle name="Normal 54 5 4" xfId="24871"/>
    <cellStyle name="Normal 54 5 4 2" xfId="24872"/>
    <cellStyle name="Normal 54 5 5" xfId="24873"/>
    <cellStyle name="Normal 54 5 5 2" xfId="24874"/>
    <cellStyle name="Normal 54 5 6" xfId="24875"/>
    <cellStyle name="Normal 54 5 7" xfId="24876"/>
    <cellStyle name="Normal 54 6" xfId="24877"/>
    <cellStyle name="Normal 54 6 2" xfId="24878"/>
    <cellStyle name="Normal 54 6 2 2" xfId="24879"/>
    <cellStyle name="Normal 54 6 2 3" xfId="24880"/>
    <cellStyle name="Normal 54 6 2 4" xfId="24881"/>
    <cellStyle name="Normal 54 6 3" xfId="24882"/>
    <cellStyle name="Normal 54 6 3 2" xfId="24883"/>
    <cellStyle name="Normal 54 6 3 3" xfId="24884"/>
    <cellStyle name="Normal 54 6 4" xfId="24885"/>
    <cellStyle name="Normal 54 6 4 2" xfId="24886"/>
    <cellStyle name="Normal 54 6 5" xfId="24887"/>
    <cellStyle name="Normal 54 6 5 2" xfId="24888"/>
    <cellStyle name="Normal 54 6 6" xfId="24889"/>
    <cellStyle name="Normal 54 6 7" xfId="24890"/>
    <cellStyle name="Normal 54 7" xfId="24891"/>
    <cellStyle name="Normal 54 7 2" xfId="24892"/>
    <cellStyle name="Normal 54 7 2 2" xfId="24893"/>
    <cellStyle name="Normal 54 7 3" xfId="24894"/>
    <cellStyle name="Normal 54 7 4" xfId="24895"/>
    <cellStyle name="Normal 54 8" xfId="24896"/>
    <cellStyle name="Normal 54 8 2" xfId="24897"/>
    <cellStyle name="Normal 54 8 3" xfId="24898"/>
    <cellStyle name="Normal 54 9" xfId="24899"/>
    <cellStyle name="Normal 54 9 2" xfId="24900"/>
    <cellStyle name="Normal 55" xfId="24901"/>
    <cellStyle name="Normal 55 10" xfId="24902"/>
    <cellStyle name="Normal 55 10 2" xfId="24903"/>
    <cellStyle name="Normal 55 11" xfId="24904"/>
    <cellStyle name="Normal 55 12" xfId="24905"/>
    <cellStyle name="Normal 55 2" xfId="24906"/>
    <cellStyle name="Normal 55 2 10" xfId="24907"/>
    <cellStyle name="Normal 55 2 2" xfId="24908"/>
    <cellStyle name="Normal 55 2 2 2" xfId="24909"/>
    <cellStyle name="Normal 55 2 2 2 2" xfId="24910"/>
    <cellStyle name="Normal 55 2 2 2 2 2" xfId="24911"/>
    <cellStyle name="Normal 55 2 2 2 2 3" xfId="24912"/>
    <cellStyle name="Normal 55 2 2 2 2 4" xfId="24913"/>
    <cellStyle name="Normal 55 2 2 2 3" xfId="24914"/>
    <cellStyle name="Normal 55 2 2 2 3 2" xfId="24915"/>
    <cellStyle name="Normal 55 2 2 2 3 3" xfId="24916"/>
    <cellStyle name="Normal 55 2 2 2 4" xfId="24917"/>
    <cellStyle name="Normal 55 2 2 2 4 2" xfId="24918"/>
    <cellStyle name="Normal 55 2 2 2 5" xfId="24919"/>
    <cellStyle name="Normal 55 2 2 2 5 2" xfId="24920"/>
    <cellStyle name="Normal 55 2 2 2 6" xfId="24921"/>
    <cellStyle name="Normal 55 2 2 2 7" xfId="24922"/>
    <cellStyle name="Normal 55 2 2 3" xfId="24923"/>
    <cellStyle name="Normal 55 2 2 3 2" xfId="24924"/>
    <cellStyle name="Normal 55 2 2 3 3" xfId="24925"/>
    <cellStyle name="Normal 55 2 2 3 4" xfId="24926"/>
    <cellStyle name="Normal 55 2 2 4" xfId="24927"/>
    <cellStyle name="Normal 55 2 2 4 2" xfId="24928"/>
    <cellStyle name="Normal 55 2 2 4 3" xfId="24929"/>
    <cellStyle name="Normal 55 2 2 5" xfId="24930"/>
    <cellStyle name="Normal 55 2 2 5 2" xfId="24931"/>
    <cellStyle name="Normal 55 2 2 6" xfId="24932"/>
    <cellStyle name="Normal 55 2 2 6 2" xfId="24933"/>
    <cellStyle name="Normal 55 2 2 7" xfId="24934"/>
    <cellStyle name="Normal 55 2 2 8" xfId="24935"/>
    <cellStyle name="Normal 55 2 3" xfId="24936"/>
    <cellStyle name="Normal 55 2 3 2" xfId="24937"/>
    <cellStyle name="Normal 55 2 3 2 2" xfId="24938"/>
    <cellStyle name="Normal 55 2 3 2 3" xfId="24939"/>
    <cellStyle name="Normal 55 2 3 2 4" xfId="24940"/>
    <cellStyle name="Normal 55 2 3 3" xfId="24941"/>
    <cellStyle name="Normal 55 2 3 3 2" xfId="24942"/>
    <cellStyle name="Normal 55 2 3 3 3" xfId="24943"/>
    <cellStyle name="Normal 55 2 3 4" xfId="24944"/>
    <cellStyle name="Normal 55 2 3 4 2" xfId="24945"/>
    <cellStyle name="Normal 55 2 3 5" xfId="24946"/>
    <cellStyle name="Normal 55 2 3 5 2" xfId="24947"/>
    <cellStyle name="Normal 55 2 3 6" xfId="24948"/>
    <cellStyle name="Normal 55 2 3 7" xfId="24949"/>
    <cellStyle name="Normal 55 2 4" xfId="24950"/>
    <cellStyle name="Normal 55 2 4 2" xfId="24951"/>
    <cellStyle name="Normal 55 2 4 2 2" xfId="24952"/>
    <cellStyle name="Normal 55 2 4 2 3" xfId="24953"/>
    <cellStyle name="Normal 55 2 4 2 4" xfId="24954"/>
    <cellStyle name="Normal 55 2 4 3" xfId="24955"/>
    <cellStyle name="Normal 55 2 4 3 2" xfId="24956"/>
    <cellStyle name="Normal 55 2 4 3 3" xfId="24957"/>
    <cellStyle name="Normal 55 2 4 4" xfId="24958"/>
    <cellStyle name="Normal 55 2 4 4 2" xfId="24959"/>
    <cellStyle name="Normal 55 2 4 5" xfId="24960"/>
    <cellStyle name="Normal 55 2 4 5 2" xfId="24961"/>
    <cellStyle name="Normal 55 2 4 6" xfId="24962"/>
    <cellStyle name="Normal 55 2 4 7" xfId="24963"/>
    <cellStyle name="Normal 55 2 5" xfId="24964"/>
    <cellStyle name="Normal 55 2 5 2" xfId="24965"/>
    <cellStyle name="Normal 55 2 5 2 2" xfId="24966"/>
    <cellStyle name="Normal 55 2 5 3" xfId="24967"/>
    <cellStyle name="Normal 55 2 5 4" xfId="24968"/>
    <cellStyle name="Normal 55 2 6" xfId="24969"/>
    <cellStyle name="Normal 55 2 6 2" xfId="24970"/>
    <cellStyle name="Normal 55 2 6 3" xfId="24971"/>
    <cellStyle name="Normal 55 2 7" xfId="24972"/>
    <cellStyle name="Normal 55 2 7 2" xfId="24973"/>
    <cellStyle name="Normal 55 2 8" xfId="24974"/>
    <cellStyle name="Normal 55 2 8 2" xfId="24975"/>
    <cellStyle name="Normal 55 2 9" xfId="24976"/>
    <cellStyle name="Normal 55 3" xfId="24977"/>
    <cellStyle name="Normal 55 3 2" xfId="24978"/>
    <cellStyle name="Normal 55 3 2 2" xfId="24979"/>
    <cellStyle name="Normal 55 3 2 2 2" xfId="24980"/>
    <cellStyle name="Normal 55 3 2 2 3" xfId="24981"/>
    <cellStyle name="Normal 55 3 2 2 4" xfId="24982"/>
    <cellStyle name="Normal 55 3 2 3" xfId="24983"/>
    <cellStyle name="Normal 55 3 2 3 2" xfId="24984"/>
    <cellStyle name="Normal 55 3 2 3 3" xfId="24985"/>
    <cellStyle name="Normal 55 3 2 4" xfId="24986"/>
    <cellStyle name="Normal 55 3 2 4 2" xfId="24987"/>
    <cellStyle name="Normal 55 3 2 5" xfId="24988"/>
    <cellStyle name="Normal 55 3 2 5 2" xfId="24989"/>
    <cellStyle name="Normal 55 3 2 6" xfId="24990"/>
    <cellStyle name="Normal 55 3 2 7" xfId="24991"/>
    <cellStyle name="Normal 55 3 3" xfId="24992"/>
    <cellStyle name="Normal 55 3 3 2" xfId="24993"/>
    <cellStyle name="Normal 55 3 3 2 2" xfId="24994"/>
    <cellStyle name="Normal 55 3 3 2 3" xfId="24995"/>
    <cellStyle name="Normal 55 3 3 2 4" xfId="24996"/>
    <cellStyle name="Normal 55 3 3 3" xfId="24997"/>
    <cellStyle name="Normal 55 3 3 3 2" xfId="24998"/>
    <cellStyle name="Normal 55 3 3 3 3" xfId="24999"/>
    <cellStyle name="Normal 55 3 3 4" xfId="25000"/>
    <cellStyle name="Normal 55 3 3 4 2" xfId="25001"/>
    <cellStyle name="Normal 55 3 3 5" xfId="25002"/>
    <cellStyle name="Normal 55 3 3 5 2" xfId="25003"/>
    <cellStyle name="Normal 55 3 3 6" xfId="25004"/>
    <cellStyle name="Normal 55 3 3 7" xfId="25005"/>
    <cellStyle name="Normal 55 3 4" xfId="25006"/>
    <cellStyle name="Normal 55 3 4 2" xfId="25007"/>
    <cellStyle name="Normal 55 3 4 3" xfId="25008"/>
    <cellStyle name="Normal 55 3 4 4" xfId="25009"/>
    <cellStyle name="Normal 55 3 5" xfId="25010"/>
    <cellStyle name="Normal 55 3 5 2" xfId="25011"/>
    <cellStyle name="Normal 55 3 5 3" xfId="25012"/>
    <cellStyle name="Normal 55 3 6" xfId="25013"/>
    <cellStyle name="Normal 55 3 6 2" xfId="25014"/>
    <cellStyle name="Normal 55 3 7" xfId="25015"/>
    <cellStyle name="Normal 55 3 7 2" xfId="25016"/>
    <cellStyle name="Normal 55 3 8" xfId="25017"/>
    <cellStyle name="Normal 55 3 9" xfId="25018"/>
    <cellStyle name="Normal 55 4" xfId="25019"/>
    <cellStyle name="Normal 55 4 2" xfId="25020"/>
    <cellStyle name="Normal 55 4 2 2" xfId="25021"/>
    <cellStyle name="Normal 55 4 2 3" xfId="25022"/>
    <cellStyle name="Normal 55 4 2 4" xfId="25023"/>
    <cellStyle name="Normal 55 4 3" xfId="25024"/>
    <cellStyle name="Normal 55 4 3 2" xfId="25025"/>
    <cellStyle name="Normal 55 4 3 3" xfId="25026"/>
    <cellStyle name="Normal 55 4 4" xfId="25027"/>
    <cellStyle name="Normal 55 4 4 2" xfId="25028"/>
    <cellStyle name="Normal 55 4 5" xfId="25029"/>
    <cellStyle name="Normal 55 4 5 2" xfId="25030"/>
    <cellStyle name="Normal 55 4 6" xfId="25031"/>
    <cellStyle name="Normal 55 4 7" xfId="25032"/>
    <cellStyle name="Normal 55 5" xfId="25033"/>
    <cellStyle name="Normal 55 5 2" xfId="25034"/>
    <cellStyle name="Normal 55 5 2 2" xfId="25035"/>
    <cellStyle name="Normal 55 5 2 3" xfId="25036"/>
    <cellStyle name="Normal 55 5 2 4" xfId="25037"/>
    <cellStyle name="Normal 55 5 3" xfId="25038"/>
    <cellStyle name="Normal 55 5 3 2" xfId="25039"/>
    <cellStyle name="Normal 55 5 3 3" xfId="25040"/>
    <cellStyle name="Normal 55 5 4" xfId="25041"/>
    <cellStyle name="Normal 55 5 4 2" xfId="25042"/>
    <cellStyle name="Normal 55 5 5" xfId="25043"/>
    <cellStyle name="Normal 55 5 5 2" xfId="25044"/>
    <cellStyle name="Normal 55 5 6" xfId="25045"/>
    <cellStyle name="Normal 55 5 7" xfId="25046"/>
    <cellStyle name="Normal 55 6" xfId="25047"/>
    <cellStyle name="Normal 55 6 2" xfId="25048"/>
    <cellStyle name="Normal 55 6 2 2" xfId="25049"/>
    <cellStyle name="Normal 55 6 2 3" xfId="25050"/>
    <cellStyle name="Normal 55 6 2 4" xfId="25051"/>
    <cellStyle name="Normal 55 6 3" xfId="25052"/>
    <cellStyle name="Normal 55 6 3 2" xfId="25053"/>
    <cellStyle name="Normal 55 6 3 3" xfId="25054"/>
    <cellStyle name="Normal 55 6 4" xfId="25055"/>
    <cellStyle name="Normal 55 6 4 2" xfId="25056"/>
    <cellStyle name="Normal 55 6 5" xfId="25057"/>
    <cellStyle name="Normal 55 6 5 2" xfId="25058"/>
    <cellStyle name="Normal 55 6 6" xfId="25059"/>
    <cellStyle name="Normal 55 6 7" xfId="25060"/>
    <cellStyle name="Normal 55 7" xfId="25061"/>
    <cellStyle name="Normal 55 7 2" xfId="25062"/>
    <cellStyle name="Normal 55 7 2 2" xfId="25063"/>
    <cellStyle name="Normal 55 7 3" xfId="25064"/>
    <cellStyle name="Normal 55 7 4" xfId="25065"/>
    <cellStyle name="Normal 55 8" xfId="25066"/>
    <cellStyle name="Normal 55 8 2" xfId="25067"/>
    <cellStyle name="Normal 55 8 3" xfId="25068"/>
    <cellStyle name="Normal 55 9" xfId="25069"/>
    <cellStyle name="Normal 55 9 2" xfId="25070"/>
    <cellStyle name="Normal 56" xfId="25071"/>
    <cellStyle name="Normal 56 10" xfId="25072"/>
    <cellStyle name="Normal 56 10 2" xfId="25073"/>
    <cellStyle name="Normal 56 11" xfId="25074"/>
    <cellStyle name="Normal 56 12" xfId="25075"/>
    <cellStyle name="Normal 56 2" xfId="25076"/>
    <cellStyle name="Normal 56 2 10" xfId="25077"/>
    <cellStyle name="Normal 56 2 2" xfId="25078"/>
    <cellStyle name="Normal 56 2 2 2" xfId="25079"/>
    <cellStyle name="Normal 56 2 2 2 2" xfId="25080"/>
    <cellStyle name="Normal 56 2 2 2 2 2" xfId="25081"/>
    <cellStyle name="Normal 56 2 2 2 2 3" xfId="25082"/>
    <cellStyle name="Normal 56 2 2 2 2 4" xfId="25083"/>
    <cellStyle name="Normal 56 2 2 2 3" xfId="25084"/>
    <cellStyle name="Normal 56 2 2 2 3 2" xfId="25085"/>
    <cellStyle name="Normal 56 2 2 2 3 3" xfId="25086"/>
    <cellStyle name="Normal 56 2 2 2 4" xfId="25087"/>
    <cellStyle name="Normal 56 2 2 2 4 2" xfId="25088"/>
    <cellStyle name="Normal 56 2 2 2 5" xfId="25089"/>
    <cellStyle name="Normal 56 2 2 2 5 2" xfId="25090"/>
    <cellStyle name="Normal 56 2 2 2 6" xfId="25091"/>
    <cellStyle name="Normal 56 2 2 2 7" xfId="25092"/>
    <cellStyle name="Normal 56 2 2 3" xfId="25093"/>
    <cellStyle name="Normal 56 2 2 3 2" xfId="25094"/>
    <cellStyle name="Normal 56 2 2 3 3" xfId="25095"/>
    <cellStyle name="Normal 56 2 2 3 4" xfId="25096"/>
    <cellStyle name="Normal 56 2 2 4" xfId="25097"/>
    <cellStyle name="Normal 56 2 2 4 2" xfId="25098"/>
    <cellStyle name="Normal 56 2 2 4 3" xfId="25099"/>
    <cellStyle name="Normal 56 2 2 5" xfId="25100"/>
    <cellStyle name="Normal 56 2 2 5 2" xfId="25101"/>
    <cellStyle name="Normal 56 2 2 6" xfId="25102"/>
    <cellStyle name="Normal 56 2 2 6 2" xfId="25103"/>
    <cellStyle name="Normal 56 2 2 7" xfId="25104"/>
    <cellStyle name="Normal 56 2 2 8" xfId="25105"/>
    <cellStyle name="Normal 56 2 3" xfId="25106"/>
    <cellStyle name="Normal 56 2 3 2" xfId="25107"/>
    <cellStyle name="Normal 56 2 3 2 2" xfId="25108"/>
    <cellStyle name="Normal 56 2 3 2 3" xfId="25109"/>
    <cellStyle name="Normal 56 2 3 2 4" xfId="25110"/>
    <cellStyle name="Normal 56 2 3 3" xfId="25111"/>
    <cellStyle name="Normal 56 2 3 3 2" xfId="25112"/>
    <cellStyle name="Normal 56 2 3 3 3" xfId="25113"/>
    <cellStyle name="Normal 56 2 3 4" xfId="25114"/>
    <cellStyle name="Normal 56 2 3 4 2" xfId="25115"/>
    <cellStyle name="Normal 56 2 3 5" xfId="25116"/>
    <cellStyle name="Normal 56 2 3 5 2" xfId="25117"/>
    <cellStyle name="Normal 56 2 3 6" xfId="25118"/>
    <cellStyle name="Normal 56 2 3 7" xfId="25119"/>
    <cellStyle name="Normal 56 2 4" xfId="25120"/>
    <cellStyle name="Normal 56 2 4 2" xfId="25121"/>
    <cellStyle name="Normal 56 2 4 2 2" xfId="25122"/>
    <cellStyle name="Normal 56 2 4 2 3" xfId="25123"/>
    <cellStyle name="Normal 56 2 4 2 4" xfId="25124"/>
    <cellStyle name="Normal 56 2 4 3" xfId="25125"/>
    <cellStyle name="Normal 56 2 4 3 2" xfId="25126"/>
    <cellStyle name="Normal 56 2 4 3 3" xfId="25127"/>
    <cellStyle name="Normal 56 2 4 4" xfId="25128"/>
    <cellStyle name="Normal 56 2 4 4 2" xfId="25129"/>
    <cellStyle name="Normal 56 2 4 5" xfId="25130"/>
    <cellStyle name="Normal 56 2 4 5 2" xfId="25131"/>
    <cellStyle name="Normal 56 2 4 6" xfId="25132"/>
    <cellStyle name="Normal 56 2 4 7" xfId="25133"/>
    <cellStyle name="Normal 56 2 5" xfId="25134"/>
    <cellStyle name="Normal 56 2 5 2" xfId="25135"/>
    <cellStyle name="Normal 56 2 5 2 2" xfId="25136"/>
    <cellStyle name="Normal 56 2 5 3" xfId="25137"/>
    <cellStyle name="Normal 56 2 5 4" xfId="25138"/>
    <cellStyle name="Normal 56 2 6" xfId="25139"/>
    <cellStyle name="Normal 56 2 6 2" xfId="25140"/>
    <cellStyle name="Normal 56 2 6 3" xfId="25141"/>
    <cellStyle name="Normal 56 2 7" xfId="25142"/>
    <cellStyle name="Normal 56 2 7 2" xfId="25143"/>
    <cellStyle name="Normal 56 2 8" xfId="25144"/>
    <cellStyle name="Normal 56 2 8 2" xfId="25145"/>
    <cellStyle name="Normal 56 2 9" xfId="25146"/>
    <cellStyle name="Normal 56 3" xfId="25147"/>
    <cellStyle name="Normal 56 3 2" xfId="25148"/>
    <cellStyle name="Normal 56 3 2 2" xfId="25149"/>
    <cellStyle name="Normal 56 3 2 2 2" xfId="25150"/>
    <cellStyle name="Normal 56 3 2 2 3" xfId="25151"/>
    <cellStyle name="Normal 56 3 2 2 4" xfId="25152"/>
    <cellStyle name="Normal 56 3 2 3" xfId="25153"/>
    <cellStyle name="Normal 56 3 2 3 2" xfId="25154"/>
    <cellStyle name="Normal 56 3 2 3 3" xfId="25155"/>
    <cellStyle name="Normal 56 3 2 4" xfId="25156"/>
    <cellStyle name="Normal 56 3 2 4 2" xfId="25157"/>
    <cellStyle name="Normal 56 3 2 5" xfId="25158"/>
    <cellStyle name="Normal 56 3 2 5 2" xfId="25159"/>
    <cellStyle name="Normal 56 3 2 6" xfId="25160"/>
    <cellStyle name="Normal 56 3 2 7" xfId="25161"/>
    <cellStyle name="Normal 56 3 3" xfId="25162"/>
    <cellStyle name="Normal 56 3 3 2" xfId="25163"/>
    <cellStyle name="Normal 56 3 3 2 2" xfId="25164"/>
    <cellStyle name="Normal 56 3 3 2 3" xfId="25165"/>
    <cellStyle name="Normal 56 3 3 2 4" xfId="25166"/>
    <cellStyle name="Normal 56 3 3 3" xfId="25167"/>
    <cellStyle name="Normal 56 3 3 3 2" xfId="25168"/>
    <cellStyle name="Normal 56 3 3 3 3" xfId="25169"/>
    <cellStyle name="Normal 56 3 3 4" xfId="25170"/>
    <cellStyle name="Normal 56 3 3 4 2" xfId="25171"/>
    <cellStyle name="Normal 56 3 3 5" xfId="25172"/>
    <cellStyle name="Normal 56 3 3 5 2" xfId="25173"/>
    <cellStyle name="Normal 56 3 3 6" xfId="25174"/>
    <cellStyle name="Normal 56 3 3 7" xfId="25175"/>
    <cellStyle name="Normal 56 3 4" xfId="25176"/>
    <cellStyle name="Normal 56 3 4 2" xfId="25177"/>
    <cellStyle name="Normal 56 3 4 3" xfId="25178"/>
    <cellStyle name="Normal 56 3 4 4" xfId="25179"/>
    <cellStyle name="Normal 56 3 5" xfId="25180"/>
    <cellStyle name="Normal 56 3 5 2" xfId="25181"/>
    <cellStyle name="Normal 56 3 5 3" xfId="25182"/>
    <cellStyle name="Normal 56 3 6" xfId="25183"/>
    <cellStyle name="Normal 56 3 6 2" xfId="25184"/>
    <cellStyle name="Normal 56 3 7" xfId="25185"/>
    <cellStyle name="Normal 56 3 7 2" xfId="25186"/>
    <cellStyle name="Normal 56 3 8" xfId="25187"/>
    <cellStyle name="Normal 56 3 9" xfId="25188"/>
    <cellStyle name="Normal 56 4" xfId="25189"/>
    <cellStyle name="Normal 56 4 2" xfId="25190"/>
    <cellStyle name="Normal 56 4 2 2" xfId="25191"/>
    <cellStyle name="Normal 56 4 2 3" xfId="25192"/>
    <cellStyle name="Normal 56 4 2 4" xfId="25193"/>
    <cellStyle name="Normal 56 4 3" xfId="25194"/>
    <cellStyle name="Normal 56 4 3 2" xfId="25195"/>
    <cellStyle name="Normal 56 4 3 3" xfId="25196"/>
    <cellStyle name="Normal 56 4 4" xfId="25197"/>
    <cellStyle name="Normal 56 4 4 2" xfId="25198"/>
    <cellStyle name="Normal 56 4 5" xfId="25199"/>
    <cellStyle name="Normal 56 4 5 2" xfId="25200"/>
    <cellStyle name="Normal 56 4 6" xfId="25201"/>
    <cellStyle name="Normal 56 4 7" xfId="25202"/>
    <cellStyle name="Normal 56 5" xfId="25203"/>
    <cellStyle name="Normal 56 5 2" xfId="25204"/>
    <cellStyle name="Normal 56 5 2 2" xfId="25205"/>
    <cellStyle name="Normal 56 5 2 3" xfId="25206"/>
    <cellStyle name="Normal 56 5 2 4" xfId="25207"/>
    <cellStyle name="Normal 56 5 3" xfId="25208"/>
    <cellStyle name="Normal 56 5 3 2" xfId="25209"/>
    <cellStyle name="Normal 56 5 3 3" xfId="25210"/>
    <cellStyle name="Normal 56 5 4" xfId="25211"/>
    <cellStyle name="Normal 56 5 4 2" xfId="25212"/>
    <cellStyle name="Normal 56 5 5" xfId="25213"/>
    <cellStyle name="Normal 56 5 5 2" xfId="25214"/>
    <cellStyle name="Normal 56 5 6" xfId="25215"/>
    <cellStyle name="Normal 56 5 7" xfId="25216"/>
    <cellStyle name="Normal 56 6" xfId="25217"/>
    <cellStyle name="Normal 56 6 2" xfId="25218"/>
    <cellStyle name="Normal 56 6 2 2" xfId="25219"/>
    <cellStyle name="Normal 56 6 2 3" xfId="25220"/>
    <cellStyle name="Normal 56 6 2 4" xfId="25221"/>
    <cellStyle name="Normal 56 6 3" xfId="25222"/>
    <cellStyle name="Normal 56 6 3 2" xfId="25223"/>
    <cellStyle name="Normal 56 6 3 3" xfId="25224"/>
    <cellStyle name="Normal 56 6 4" xfId="25225"/>
    <cellStyle name="Normal 56 6 4 2" xfId="25226"/>
    <cellStyle name="Normal 56 6 5" xfId="25227"/>
    <cellStyle name="Normal 56 6 5 2" xfId="25228"/>
    <cellStyle name="Normal 56 6 6" xfId="25229"/>
    <cellStyle name="Normal 56 6 7" xfId="25230"/>
    <cellStyle name="Normal 56 7" xfId="25231"/>
    <cellStyle name="Normal 56 7 2" xfId="25232"/>
    <cellStyle name="Normal 56 7 2 2" xfId="25233"/>
    <cellStyle name="Normal 56 7 3" xfId="25234"/>
    <cellStyle name="Normal 56 7 4" xfId="25235"/>
    <cellStyle name="Normal 56 8" xfId="25236"/>
    <cellStyle name="Normal 56 8 2" xfId="25237"/>
    <cellStyle name="Normal 56 8 3" xfId="25238"/>
    <cellStyle name="Normal 56 9" xfId="25239"/>
    <cellStyle name="Normal 56 9 2" xfId="25240"/>
    <cellStyle name="Normal 57" xfId="25241"/>
    <cellStyle name="Normal 57 10" xfId="25242"/>
    <cellStyle name="Normal 57 10 2" xfId="25243"/>
    <cellStyle name="Normal 57 11" xfId="25244"/>
    <cellStyle name="Normal 57 12" xfId="25245"/>
    <cellStyle name="Normal 57 2" xfId="25246"/>
    <cellStyle name="Normal 57 2 10" xfId="25247"/>
    <cellStyle name="Normal 57 2 2" xfId="25248"/>
    <cellStyle name="Normal 57 2 2 2" xfId="25249"/>
    <cellStyle name="Normal 57 2 2 2 2" xfId="25250"/>
    <cellStyle name="Normal 57 2 2 2 2 2" xfId="25251"/>
    <cellStyle name="Normal 57 2 2 2 2 3" xfId="25252"/>
    <cellStyle name="Normal 57 2 2 2 2 4" xfId="25253"/>
    <cellStyle name="Normal 57 2 2 2 3" xfId="25254"/>
    <cellStyle name="Normal 57 2 2 2 3 2" xfId="25255"/>
    <cellStyle name="Normal 57 2 2 2 3 3" xfId="25256"/>
    <cellStyle name="Normal 57 2 2 2 4" xfId="25257"/>
    <cellStyle name="Normal 57 2 2 2 4 2" xfId="25258"/>
    <cellStyle name="Normal 57 2 2 2 5" xfId="25259"/>
    <cellStyle name="Normal 57 2 2 2 5 2" xfId="25260"/>
    <cellStyle name="Normal 57 2 2 2 6" xfId="25261"/>
    <cellStyle name="Normal 57 2 2 2 7" xfId="25262"/>
    <cellStyle name="Normal 57 2 2 3" xfId="25263"/>
    <cellStyle name="Normal 57 2 2 3 2" xfId="25264"/>
    <cellStyle name="Normal 57 2 2 3 3" xfId="25265"/>
    <cellStyle name="Normal 57 2 2 3 4" xfId="25266"/>
    <cellStyle name="Normal 57 2 2 4" xfId="25267"/>
    <cellStyle name="Normal 57 2 2 4 2" xfId="25268"/>
    <cellStyle name="Normal 57 2 2 4 3" xfId="25269"/>
    <cellStyle name="Normal 57 2 2 5" xfId="25270"/>
    <cellStyle name="Normal 57 2 2 5 2" xfId="25271"/>
    <cellStyle name="Normal 57 2 2 6" xfId="25272"/>
    <cellStyle name="Normal 57 2 2 6 2" xfId="25273"/>
    <cellStyle name="Normal 57 2 2 7" xfId="25274"/>
    <cellStyle name="Normal 57 2 2 8" xfId="25275"/>
    <cellStyle name="Normal 57 2 3" xfId="25276"/>
    <cellStyle name="Normal 57 2 3 2" xfId="25277"/>
    <cellStyle name="Normal 57 2 3 2 2" xfId="25278"/>
    <cellStyle name="Normal 57 2 3 2 3" xfId="25279"/>
    <cellStyle name="Normal 57 2 3 2 4" xfId="25280"/>
    <cellStyle name="Normal 57 2 3 3" xfId="25281"/>
    <cellStyle name="Normal 57 2 3 3 2" xfId="25282"/>
    <cellStyle name="Normal 57 2 3 3 3" xfId="25283"/>
    <cellStyle name="Normal 57 2 3 4" xfId="25284"/>
    <cellStyle name="Normal 57 2 3 4 2" xfId="25285"/>
    <cellStyle name="Normal 57 2 3 5" xfId="25286"/>
    <cellStyle name="Normal 57 2 3 5 2" xfId="25287"/>
    <cellStyle name="Normal 57 2 3 6" xfId="25288"/>
    <cellStyle name="Normal 57 2 3 7" xfId="25289"/>
    <cellStyle name="Normal 57 2 4" xfId="25290"/>
    <cellStyle name="Normal 57 2 4 2" xfId="25291"/>
    <cellStyle name="Normal 57 2 4 2 2" xfId="25292"/>
    <cellStyle name="Normal 57 2 4 2 3" xfId="25293"/>
    <cellStyle name="Normal 57 2 4 2 4" xfId="25294"/>
    <cellStyle name="Normal 57 2 4 3" xfId="25295"/>
    <cellStyle name="Normal 57 2 4 3 2" xfId="25296"/>
    <cellStyle name="Normal 57 2 4 3 3" xfId="25297"/>
    <cellStyle name="Normal 57 2 4 4" xfId="25298"/>
    <cellStyle name="Normal 57 2 4 4 2" xfId="25299"/>
    <cellStyle name="Normal 57 2 4 5" xfId="25300"/>
    <cellStyle name="Normal 57 2 4 5 2" xfId="25301"/>
    <cellStyle name="Normal 57 2 4 6" xfId="25302"/>
    <cellStyle name="Normal 57 2 4 7" xfId="25303"/>
    <cellStyle name="Normal 57 2 5" xfId="25304"/>
    <cellStyle name="Normal 57 2 5 2" xfId="25305"/>
    <cellStyle name="Normal 57 2 5 2 2" xfId="25306"/>
    <cellStyle name="Normal 57 2 5 3" xfId="25307"/>
    <cellStyle name="Normal 57 2 5 4" xfId="25308"/>
    <cellStyle name="Normal 57 2 6" xfId="25309"/>
    <cellStyle name="Normal 57 2 6 2" xfId="25310"/>
    <cellStyle name="Normal 57 2 6 3" xfId="25311"/>
    <cellStyle name="Normal 57 2 7" xfId="25312"/>
    <cellStyle name="Normal 57 2 7 2" xfId="25313"/>
    <cellStyle name="Normal 57 2 8" xfId="25314"/>
    <cellStyle name="Normal 57 2 8 2" xfId="25315"/>
    <cellStyle name="Normal 57 2 9" xfId="25316"/>
    <cellStyle name="Normal 57 3" xfId="25317"/>
    <cellStyle name="Normal 57 3 2" xfId="25318"/>
    <cellStyle name="Normal 57 3 2 2" xfId="25319"/>
    <cellStyle name="Normal 57 3 2 2 2" xfId="25320"/>
    <cellStyle name="Normal 57 3 2 2 3" xfId="25321"/>
    <cellStyle name="Normal 57 3 2 2 4" xfId="25322"/>
    <cellStyle name="Normal 57 3 2 3" xfId="25323"/>
    <cellStyle name="Normal 57 3 2 3 2" xfId="25324"/>
    <cellStyle name="Normal 57 3 2 3 3" xfId="25325"/>
    <cellStyle name="Normal 57 3 2 4" xfId="25326"/>
    <cellStyle name="Normal 57 3 2 4 2" xfId="25327"/>
    <cellStyle name="Normal 57 3 2 5" xfId="25328"/>
    <cellStyle name="Normal 57 3 2 5 2" xfId="25329"/>
    <cellStyle name="Normal 57 3 2 6" xfId="25330"/>
    <cellStyle name="Normal 57 3 2 7" xfId="25331"/>
    <cellStyle name="Normal 57 3 3" xfId="25332"/>
    <cellStyle name="Normal 57 3 3 2" xfId="25333"/>
    <cellStyle name="Normal 57 3 3 2 2" xfId="25334"/>
    <cellStyle name="Normal 57 3 3 2 3" xfId="25335"/>
    <cellStyle name="Normal 57 3 3 2 4" xfId="25336"/>
    <cellStyle name="Normal 57 3 3 3" xfId="25337"/>
    <cellStyle name="Normal 57 3 3 3 2" xfId="25338"/>
    <cellStyle name="Normal 57 3 3 3 3" xfId="25339"/>
    <cellStyle name="Normal 57 3 3 4" xfId="25340"/>
    <cellStyle name="Normal 57 3 3 4 2" xfId="25341"/>
    <cellStyle name="Normal 57 3 3 5" xfId="25342"/>
    <cellStyle name="Normal 57 3 3 5 2" xfId="25343"/>
    <cellStyle name="Normal 57 3 3 6" xfId="25344"/>
    <cellStyle name="Normal 57 3 3 7" xfId="25345"/>
    <cellStyle name="Normal 57 3 4" xfId="25346"/>
    <cellStyle name="Normal 57 3 4 2" xfId="25347"/>
    <cellStyle name="Normal 57 3 4 3" xfId="25348"/>
    <cellStyle name="Normal 57 3 4 4" xfId="25349"/>
    <cellStyle name="Normal 57 3 5" xfId="25350"/>
    <cellStyle name="Normal 57 3 5 2" xfId="25351"/>
    <cellStyle name="Normal 57 3 5 3" xfId="25352"/>
    <cellStyle name="Normal 57 3 6" xfId="25353"/>
    <cellStyle name="Normal 57 3 6 2" xfId="25354"/>
    <cellStyle name="Normal 57 3 7" xfId="25355"/>
    <cellStyle name="Normal 57 3 7 2" xfId="25356"/>
    <cellStyle name="Normal 57 3 8" xfId="25357"/>
    <cellStyle name="Normal 57 3 9" xfId="25358"/>
    <cellStyle name="Normal 57 4" xfId="25359"/>
    <cellStyle name="Normal 57 4 2" xfId="25360"/>
    <cellStyle name="Normal 57 4 2 2" xfId="25361"/>
    <cellStyle name="Normal 57 4 2 3" xfId="25362"/>
    <cellStyle name="Normal 57 4 2 4" xfId="25363"/>
    <cellStyle name="Normal 57 4 3" xfId="25364"/>
    <cellStyle name="Normal 57 4 3 2" xfId="25365"/>
    <cellStyle name="Normal 57 4 3 3" xfId="25366"/>
    <cellStyle name="Normal 57 4 4" xfId="25367"/>
    <cellStyle name="Normal 57 4 4 2" xfId="25368"/>
    <cellStyle name="Normal 57 4 5" xfId="25369"/>
    <cellStyle name="Normal 57 4 5 2" xfId="25370"/>
    <cellStyle name="Normal 57 4 6" xfId="25371"/>
    <cellStyle name="Normal 57 4 7" xfId="25372"/>
    <cellStyle name="Normal 57 5" xfId="25373"/>
    <cellStyle name="Normal 57 5 2" xfId="25374"/>
    <cellStyle name="Normal 57 5 2 2" xfId="25375"/>
    <cellStyle name="Normal 57 5 2 3" xfId="25376"/>
    <cellStyle name="Normal 57 5 2 4" xfId="25377"/>
    <cellStyle name="Normal 57 5 3" xfId="25378"/>
    <cellStyle name="Normal 57 5 3 2" xfId="25379"/>
    <cellStyle name="Normal 57 5 3 3" xfId="25380"/>
    <cellStyle name="Normal 57 5 4" xfId="25381"/>
    <cellStyle name="Normal 57 5 4 2" xfId="25382"/>
    <cellStyle name="Normal 57 5 5" xfId="25383"/>
    <cellStyle name="Normal 57 5 5 2" xfId="25384"/>
    <cellStyle name="Normal 57 5 6" xfId="25385"/>
    <cellStyle name="Normal 57 5 7" xfId="25386"/>
    <cellStyle name="Normal 57 6" xfId="25387"/>
    <cellStyle name="Normal 57 6 2" xfId="25388"/>
    <cellStyle name="Normal 57 6 2 2" xfId="25389"/>
    <cellStyle name="Normal 57 6 2 3" xfId="25390"/>
    <cellStyle name="Normal 57 6 2 4" xfId="25391"/>
    <cellStyle name="Normal 57 6 3" xfId="25392"/>
    <cellStyle name="Normal 57 6 3 2" xfId="25393"/>
    <cellStyle name="Normal 57 6 3 3" xfId="25394"/>
    <cellStyle name="Normal 57 6 4" xfId="25395"/>
    <cellStyle name="Normal 57 6 4 2" xfId="25396"/>
    <cellStyle name="Normal 57 6 5" xfId="25397"/>
    <cellStyle name="Normal 57 6 5 2" xfId="25398"/>
    <cellStyle name="Normal 57 6 6" xfId="25399"/>
    <cellStyle name="Normal 57 6 7" xfId="25400"/>
    <cellStyle name="Normal 57 7" xfId="25401"/>
    <cellStyle name="Normal 57 7 2" xfId="25402"/>
    <cellStyle name="Normal 57 7 2 2" xfId="25403"/>
    <cellStyle name="Normal 57 7 3" xfId="25404"/>
    <cellStyle name="Normal 57 7 4" xfId="25405"/>
    <cellStyle name="Normal 57 8" xfId="25406"/>
    <cellStyle name="Normal 57 8 2" xfId="25407"/>
    <cellStyle name="Normal 57 8 3" xfId="25408"/>
    <cellStyle name="Normal 57 9" xfId="25409"/>
    <cellStyle name="Normal 57 9 2" xfId="25410"/>
    <cellStyle name="Normal 58" xfId="25411"/>
    <cellStyle name="Normal 58 10" xfId="25412"/>
    <cellStyle name="Normal 58 10 2" xfId="25413"/>
    <cellStyle name="Normal 58 11" xfId="25414"/>
    <cellStyle name="Normal 58 12" xfId="25415"/>
    <cellStyle name="Normal 58 2" xfId="25416"/>
    <cellStyle name="Normal 58 2 10" xfId="25417"/>
    <cellStyle name="Normal 58 2 2" xfId="25418"/>
    <cellStyle name="Normal 58 2 2 2" xfId="25419"/>
    <cellStyle name="Normal 58 2 2 2 2" xfId="25420"/>
    <cellStyle name="Normal 58 2 2 2 2 2" xfId="25421"/>
    <cellStyle name="Normal 58 2 2 2 2 3" xfId="25422"/>
    <cellStyle name="Normal 58 2 2 2 2 4" xfId="25423"/>
    <cellStyle name="Normal 58 2 2 2 3" xfId="25424"/>
    <cellStyle name="Normal 58 2 2 2 3 2" xfId="25425"/>
    <cellStyle name="Normal 58 2 2 2 3 3" xfId="25426"/>
    <cellStyle name="Normal 58 2 2 2 4" xfId="25427"/>
    <cellStyle name="Normal 58 2 2 2 4 2" xfId="25428"/>
    <cellStyle name="Normal 58 2 2 2 5" xfId="25429"/>
    <cellStyle name="Normal 58 2 2 2 5 2" xfId="25430"/>
    <cellStyle name="Normal 58 2 2 2 6" xfId="25431"/>
    <cellStyle name="Normal 58 2 2 2 7" xfId="25432"/>
    <cellStyle name="Normal 58 2 2 3" xfId="25433"/>
    <cellStyle name="Normal 58 2 2 3 2" xfId="25434"/>
    <cellStyle name="Normal 58 2 2 3 3" xfId="25435"/>
    <cellStyle name="Normal 58 2 2 3 4" xfId="25436"/>
    <cellStyle name="Normal 58 2 2 4" xfId="25437"/>
    <cellStyle name="Normal 58 2 2 4 2" xfId="25438"/>
    <cellStyle name="Normal 58 2 2 4 3" xfId="25439"/>
    <cellStyle name="Normal 58 2 2 5" xfId="25440"/>
    <cellStyle name="Normal 58 2 2 5 2" xfId="25441"/>
    <cellStyle name="Normal 58 2 2 6" xfId="25442"/>
    <cellStyle name="Normal 58 2 2 6 2" xfId="25443"/>
    <cellStyle name="Normal 58 2 2 7" xfId="25444"/>
    <cellStyle name="Normal 58 2 2 8" xfId="25445"/>
    <cellStyle name="Normal 58 2 3" xfId="25446"/>
    <cellStyle name="Normal 58 2 3 2" xfId="25447"/>
    <cellStyle name="Normal 58 2 3 2 2" xfId="25448"/>
    <cellStyle name="Normal 58 2 3 2 3" xfId="25449"/>
    <cellStyle name="Normal 58 2 3 2 4" xfId="25450"/>
    <cellStyle name="Normal 58 2 3 3" xfId="25451"/>
    <cellStyle name="Normal 58 2 3 3 2" xfId="25452"/>
    <cellStyle name="Normal 58 2 3 3 3" xfId="25453"/>
    <cellStyle name="Normal 58 2 3 4" xfId="25454"/>
    <cellStyle name="Normal 58 2 3 4 2" xfId="25455"/>
    <cellStyle name="Normal 58 2 3 5" xfId="25456"/>
    <cellStyle name="Normal 58 2 3 5 2" xfId="25457"/>
    <cellStyle name="Normal 58 2 3 6" xfId="25458"/>
    <cellStyle name="Normal 58 2 3 7" xfId="25459"/>
    <cellStyle name="Normal 58 2 4" xfId="25460"/>
    <cellStyle name="Normal 58 2 4 2" xfId="25461"/>
    <cellStyle name="Normal 58 2 4 2 2" xfId="25462"/>
    <cellStyle name="Normal 58 2 4 2 3" xfId="25463"/>
    <cellStyle name="Normal 58 2 4 2 4" xfId="25464"/>
    <cellStyle name="Normal 58 2 4 3" xfId="25465"/>
    <cellStyle name="Normal 58 2 4 3 2" xfId="25466"/>
    <cellStyle name="Normal 58 2 4 3 3" xfId="25467"/>
    <cellStyle name="Normal 58 2 4 4" xfId="25468"/>
    <cellStyle name="Normal 58 2 4 4 2" xfId="25469"/>
    <cellStyle name="Normal 58 2 4 5" xfId="25470"/>
    <cellStyle name="Normal 58 2 4 5 2" xfId="25471"/>
    <cellStyle name="Normal 58 2 4 6" xfId="25472"/>
    <cellStyle name="Normal 58 2 4 7" xfId="25473"/>
    <cellStyle name="Normal 58 2 5" xfId="25474"/>
    <cellStyle name="Normal 58 2 5 2" xfId="25475"/>
    <cellStyle name="Normal 58 2 5 2 2" xfId="25476"/>
    <cellStyle name="Normal 58 2 5 3" xfId="25477"/>
    <cellStyle name="Normal 58 2 5 4" xfId="25478"/>
    <cellStyle name="Normal 58 2 6" xfId="25479"/>
    <cellStyle name="Normal 58 2 6 2" xfId="25480"/>
    <cellStyle name="Normal 58 2 6 3" xfId="25481"/>
    <cellStyle name="Normal 58 2 7" xfId="25482"/>
    <cellStyle name="Normal 58 2 7 2" xfId="25483"/>
    <cellStyle name="Normal 58 2 8" xfId="25484"/>
    <cellStyle name="Normal 58 2 8 2" xfId="25485"/>
    <cellStyle name="Normal 58 2 9" xfId="25486"/>
    <cellStyle name="Normal 58 3" xfId="25487"/>
    <cellStyle name="Normal 58 3 2" xfId="25488"/>
    <cellStyle name="Normal 58 3 2 2" xfId="25489"/>
    <cellStyle name="Normal 58 3 2 2 2" xfId="25490"/>
    <cellStyle name="Normal 58 3 2 2 3" xfId="25491"/>
    <cellStyle name="Normal 58 3 2 2 4" xfId="25492"/>
    <cellStyle name="Normal 58 3 2 3" xfId="25493"/>
    <cellStyle name="Normal 58 3 2 3 2" xfId="25494"/>
    <cellStyle name="Normal 58 3 2 3 3" xfId="25495"/>
    <cellStyle name="Normal 58 3 2 4" xfId="25496"/>
    <cellStyle name="Normal 58 3 2 4 2" xfId="25497"/>
    <cellStyle name="Normal 58 3 2 5" xfId="25498"/>
    <cellStyle name="Normal 58 3 2 5 2" xfId="25499"/>
    <cellStyle name="Normal 58 3 2 6" xfId="25500"/>
    <cellStyle name="Normal 58 3 2 7" xfId="25501"/>
    <cellStyle name="Normal 58 3 3" xfId="25502"/>
    <cellStyle name="Normal 58 3 3 2" xfId="25503"/>
    <cellStyle name="Normal 58 3 3 2 2" xfId="25504"/>
    <cellStyle name="Normal 58 3 3 2 3" xfId="25505"/>
    <cellStyle name="Normal 58 3 3 2 4" xfId="25506"/>
    <cellStyle name="Normal 58 3 3 3" xfId="25507"/>
    <cellStyle name="Normal 58 3 3 3 2" xfId="25508"/>
    <cellStyle name="Normal 58 3 3 3 3" xfId="25509"/>
    <cellStyle name="Normal 58 3 3 4" xfId="25510"/>
    <cellStyle name="Normal 58 3 3 4 2" xfId="25511"/>
    <cellStyle name="Normal 58 3 3 5" xfId="25512"/>
    <cellStyle name="Normal 58 3 3 5 2" xfId="25513"/>
    <cellStyle name="Normal 58 3 3 6" xfId="25514"/>
    <cellStyle name="Normal 58 3 3 7" xfId="25515"/>
    <cellStyle name="Normal 58 3 4" xfId="25516"/>
    <cellStyle name="Normal 58 3 4 2" xfId="25517"/>
    <cellStyle name="Normal 58 3 4 3" xfId="25518"/>
    <cellStyle name="Normal 58 3 4 4" xfId="25519"/>
    <cellStyle name="Normal 58 3 5" xfId="25520"/>
    <cellStyle name="Normal 58 3 5 2" xfId="25521"/>
    <cellStyle name="Normal 58 3 5 3" xfId="25522"/>
    <cellStyle name="Normal 58 3 6" xfId="25523"/>
    <cellStyle name="Normal 58 3 6 2" xfId="25524"/>
    <cellStyle name="Normal 58 3 7" xfId="25525"/>
    <cellStyle name="Normal 58 3 7 2" xfId="25526"/>
    <cellStyle name="Normal 58 3 8" xfId="25527"/>
    <cellStyle name="Normal 58 3 9" xfId="25528"/>
    <cellStyle name="Normal 58 4" xfId="25529"/>
    <cellStyle name="Normal 58 4 2" xfId="25530"/>
    <cellStyle name="Normal 58 4 2 2" xfId="25531"/>
    <cellStyle name="Normal 58 4 2 3" xfId="25532"/>
    <cellStyle name="Normal 58 4 2 4" xfId="25533"/>
    <cellStyle name="Normal 58 4 3" xfId="25534"/>
    <cellStyle name="Normal 58 4 3 2" xfId="25535"/>
    <cellStyle name="Normal 58 4 3 3" xfId="25536"/>
    <cellStyle name="Normal 58 4 4" xfId="25537"/>
    <cellStyle name="Normal 58 4 4 2" xfId="25538"/>
    <cellStyle name="Normal 58 4 5" xfId="25539"/>
    <cellStyle name="Normal 58 4 5 2" xfId="25540"/>
    <cellStyle name="Normal 58 4 6" xfId="25541"/>
    <cellStyle name="Normal 58 4 7" xfId="25542"/>
    <cellStyle name="Normal 58 5" xfId="25543"/>
    <cellStyle name="Normal 58 5 2" xfId="25544"/>
    <cellStyle name="Normal 58 5 2 2" xfId="25545"/>
    <cellStyle name="Normal 58 5 2 3" xfId="25546"/>
    <cellStyle name="Normal 58 5 2 4" xfId="25547"/>
    <cellStyle name="Normal 58 5 3" xfId="25548"/>
    <cellStyle name="Normal 58 5 3 2" xfId="25549"/>
    <cellStyle name="Normal 58 5 3 3" xfId="25550"/>
    <cellStyle name="Normal 58 5 4" xfId="25551"/>
    <cellStyle name="Normal 58 5 4 2" xfId="25552"/>
    <cellStyle name="Normal 58 5 5" xfId="25553"/>
    <cellStyle name="Normal 58 5 5 2" xfId="25554"/>
    <cellStyle name="Normal 58 5 6" xfId="25555"/>
    <cellStyle name="Normal 58 5 7" xfId="25556"/>
    <cellStyle name="Normal 58 6" xfId="25557"/>
    <cellStyle name="Normal 58 6 2" xfId="25558"/>
    <cellStyle name="Normal 58 6 2 2" xfId="25559"/>
    <cellStyle name="Normal 58 6 2 3" xfId="25560"/>
    <cellStyle name="Normal 58 6 2 4" xfId="25561"/>
    <cellStyle name="Normal 58 6 3" xfId="25562"/>
    <cellStyle name="Normal 58 6 3 2" xfId="25563"/>
    <cellStyle name="Normal 58 6 3 3" xfId="25564"/>
    <cellStyle name="Normal 58 6 4" xfId="25565"/>
    <cellStyle name="Normal 58 6 4 2" xfId="25566"/>
    <cellStyle name="Normal 58 6 5" xfId="25567"/>
    <cellStyle name="Normal 58 6 5 2" xfId="25568"/>
    <cellStyle name="Normal 58 6 6" xfId="25569"/>
    <cellStyle name="Normal 58 6 7" xfId="25570"/>
    <cellStyle name="Normal 58 7" xfId="25571"/>
    <cellStyle name="Normal 58 7 2" xfId="25572"/>
    <cellStyle name="Normal 58 7 2 2" xfId="25573"/>
    <cellStyle name="Normal 58 7 3" xfId="25574"/>
    <cellStyle name="Normal 58 7 4" xfId="25575"/>
    <cellStyle name="Normal 58 8" xfId="25576"/>
    <cellStyle name="Normal 58 8 2" xfId="25577"/>
    <cellStyle name="Normal 58 8 3" xfId="25578"/>
    <cellStyle name="Normal 58 9" xfId="25579"/>
    <cellStyle name="Normal 58 9 2" xfId="25580"/>
    <cellStyle name="Normal 59" xfId="25581"/>
    <cellStyle name="Normal 59 10" xfId="25582"/>
    <cellStyle name="Normal 59 10 2" xfId="25583"/>
    <cellStyle name="Normal 59 11" xfId="25584"/>
    <cellStyle name="Normal 59 12" xfId="25585"/>
    <cellStyle name="Normal 59 2" xfId="25586"/>
    <cellStyle name="Normal 59 2 10" xfId="25587"/>
    <cellStyle name="Normal 59 2 2" xfId="25588"/>
    <cellStyle name="Normal 59 2 2 2" xfId="25589"/>
    <cellStyle name="Normal 59 2 2 2 2" xfId="25590"/>
    <cellStyle name="Normal 59 2 2 2 2 2" xfId="25591"/>
    <cellStyle name="Normal 59 2 2 2 2 3" xfId="25592"/>
    <cellStyle name="Normal 59 2 2 2 2 4" xfId="25593"/>
    <cellStyle name="Normal 59 2 2 2 3" xfId="25594"/>
    <cellStyle name="Normal 59 2 2 2 3 2" xfId="25595"/>
    <cellStyle name="Normal 59 2 2 2 3 3" xfId="25596"/>
    <cellStyle name="Normal 59 2 2 2 4" xfId="25597"/>
    <cellStyle name="Normal 59 2 2 2 4 2" xfId="25598"/>
    <cellStyle name="Normal 59 2 2 2 5" xfId="25599"/>
    <cellStyle name="Normal 59 2 2 2 5 2" xfId="25600"/>
    <cellStyle name="Normal 59 2 2 2 6" xfId="25601"/>
    <cellStyle name="Normal 59 2 2 2 7" xfId="25602"/>
    <cellStyle name="Normal 59 2 2 3" xfId="25603"/>
    <cellStyle name="Normal 59 2 2 3 2" xfId="25604"/>
    <cellStyle name="Normal 59 2 2 3 3" xfId="25605"/>
    <cellStyle name="Normal 59 2 2 3 4" xfId="25606"/>
    <cellStyle name="Normal 59 2 2 4" xfId="25607"/>
    <cellStyle name="Normal 59 2 2 4 2" xfId="25608"/>
    <cellStyle name="Normal 59 2 2 4 3" xfId="25609"/>
    <cellStyle name="Normal 59 2 2 5" xfId="25610"/>
    <cellStyle name="Normal 59 2 2 5 2" xfId="25611"/>
    <cellStyle name="Normal 59 2 2 6" xfId="25612"/>
    <cellStyle name="Normal 59 2 2 6 2" xfId="25613"/>
    <cellStyle name="Normal 59 2 2 7" xfId="25614"/>
    <cellStyle name="Normal 59 2 2 8" xfId="25615"/>
    <cellStyle name="Normal 59 2 3" xfId="25616"/>
    <cellStyle name="Normal 59 2 3 2" xfId="25617"/>
    <cellStyle name="Normal 59 2 3 2 2" xfId="25618"/>
    <cellStyle name="Normal 59 2 3 2 3" xfId="25619"/>
    <cellStyle name="Normal 59 2 3 2 4" xfId="25620"/>
    <cellStyle name="Normal 59 2 3 3" xfId="25621"/>
    <cellStyle name="Normal 59 2 3 3 2" xfId="25622"/>
    <cellStyle name="Normal 59 2 3 3 3" xfId="25623"/>
    <cellStyle name="Normal 59 2 3 4" xfId="25624"/>
    <cellStyle name="Normal 59 2 3 4 2" xfId="25625"/>
    <cellStyle name="Normal 59 2 3 5" xfId="25626"/>
    <cellStyle name="Normal 59 2 3 5 2" xfId="25627"/>
    <cellStyle name="Normal 59 2 3 6" xfId="25628"/>
    <cellStyle name="Normal 59 2 3 7" xfId="25629"/>
    <cellStyle name="Normal 59 2 4" xfId="25630"/>
    <cellStyle name="Normal 59 2 4 2" xfId="25631"/>
    <cellStyle name="Normal 59 2 4 2 2" xfId="25632"/>
    <cellStyle name="Normal 59 2 4 2 3" xfId="25633"/>
    <cellStyle name="Normal 59 2 4 2 4" xfId="25634"/>
    <cellStyle name="Normal 59 2 4 3" xfId="25635"/>
    <cellStyle name="Normal 59 2 4 3 2" xfId="25636"/>
    <cellStyle name="Normal 59 2 4 3 3" xfId="25637"/>
    <cellStyle name="Normal 59 2 4 4" xfId="25638"/>
    <cellStyle name="Normal 59 2 4 4 2" xfId="25639"/>
    <cellStyle name="Normal 59 2 4 5" xfId="25640"/>
    <cellStyle name="Normal 59 2 4 5 2" xfId="25641"/>
    <cellStyle name="Normal 59 2 4 6" xfId="25642"/>
    <cellStyle name="Normal 59 2 4 7" xfId="25643"/>
    <cellStyle name="Normal 59 2 5" xfId="25644"/>
    <cellStyle name="Normal 59 2 5 2" xfId="25645"/>
    <cellStyle name="Normal 59 2 5 2 2" xfId="25646"/>
    <cellStyle name="Normal 59 2 5 3" xfId="25647"/>
    <cellStyle name="Normal 59 2 5 4" xfId="25648"/>
    <cellStyle name="Normal 59 2 6" xfId="25649"/>
    <cellStyle name="Normal 59 2 6 2" xfId="25650"/>
    <cellStyle name="Normal 59 2 6 3" xfId="25651"/>
    <cellStyle name="Normal 59 2 7" xfId="25652"/>
    <cellStyle name="Normal 59 2 7 2" xfId="25653"/>
    <cellStyle name="Normal 59 2 8" xfId="25654"/>
    <cellStyle name="Normal 59 2 8 2" xfId="25655"/>
    <cellStyle name="Normal 59 2 9" xfId="25656"/>
    <cellStyle name="Normal 59 3" xfId="25657"/>
    <cellStyle name="Normal 59 3 2" xfId="25658"/>
    <cellStyle name="Normal 59 3 2 2" xfId="25659"/>
    <cellStyle name="Normal 59 3 2 2 2" xfId="25660"/>
    <cellStyle name="Normal 59 3 2 2 3" xfId="25661"/>
    <cellStyle name="Normal 59 3 2 2 4" xfId="25662"/>
    <cellStyle name="Normal 59 3 2 3" xfId="25663"/>
    <cellStyle name="Normal 59 3 2 3 2" xfId="25664"/>
    <cellStyle name="Normal 59 3 2 3 3" xfId="25665"/>
    <cellStyle name="Normal 59 3 2 4" xfId="25666"/>
    <cellStyle name="Normal 59 3 2 4 2" xfId="25667"/>
    <cellStyle name="Normal 59 3 2 5" xfId="25668"/>
    <cellStyle name="Normal 59 3 2 5 2" xfId="25669"/>
    <cellStyle name="Normal 59 3 2 6" xfId="25670"/>
    <cellStyle name="Normal 59 3 2 7" xfId="25671"/>
    <cellStyle name="Normal 59 3 3" xfId="25672"/>
    <cellStyle name="Normal 59 3 3 2" xfId="25673"/>
    <cellStyle name="Normal 59 3 3 2 2" xfId="25674"/>
    <cellStyle name="Normal 59 3 3 2 3" xfId="25675"/>
    <cellStyle name="Normal 59 3 3 2 4" xfId="25676"/>
    <cellStyle name="Normal 59 3 3 3" xfId="25677"/>
    <cellStyle name="Normal 59 3 3 3 2" xfId="25678"/>
    <cellStyle name="Normal 59 3 3 3 3" xfId="25679"/>
    <cellStyle name="Normal 59 3 3 4" xfId="25680"/>
    <cellStyle name="Normal 59 3 3 4 2" xfId="25681"/>
    <cellStyle name="Normal 59 3 3 5" xfId="25682"/>
    <cellStyle name="Normal 59 3 3 5 2" xfId="25683"/>
    <cellStyle name="Normal 59 3 3 6" xfId="25684"/>
    <cellStyle name="Normal 59 3 3 7" xfId="25685"/>
    <cellStyle name="Normal 59 3 4" xfId="25686"/>
    <cellStyle name="Normal 59 3 4 2" xfId="25687"/>
    <cellStyle name="Normal 59 3 4 3" xfId="25688"/>
    <cellStyle name="Normal 59 3 4 4" xfId="25689"/>
    <cellStyle name="Normal 59 3 5" xfId="25690"/>
    <cellStyle name="Normal 59 3 5 2" xfId="25691"/>
    <cellStyle name="Normal 59 3 5 3" xfId="25692"/>
    <cellStyle name="Normal 59 3 6" xfId="25693"/>
    <cellStyle name="Normal 59 3 6 2" xfId="25694"/>
    <cellStyle name="Normal 59 3 7" xfId="25695"/>
    <cellStyle name="Normal 59 3 7 2" xfId="25696"/>
    <cellStyle name="Normal 59 3 8" xfId="25697"/>
    <cellStyle name="Normal 59 3 9" xfId="25698"/>
    <cellStyle name="Normal 59 4" xfId="25699"/>
    <cellStyle name="Normal 59 4 2" xfId="25700"/>
    <cellStyle name="Normal 59 4 2 2" xfId="25701"/>
    <cellStyle name="Normal 59 4 2 3" xfId="25702"/>
    <cellStyle name="Normal 59 4 2 4" xfId="25703"/>
    <cellStyle name="Normal 59 4 3" xfId="25704"/>
    <cellStyle name="Normal 59 4 3 2" xfId="25705"/>
    <cellStyle name="Normal 59 4 3 3" xfId="25706"/>
    <cellStyle name="Normal 59 4 4" xfId="25707"/>
    <cellStyle name="Normal 59 4 4 2" xfId="25708"/>
    <cellStyle name="Normal 59 4 5" xfId="25709"/>
    <cellStyle name="Normal 59 4 5 2" xfId="25710"/>
    <cellStyle name="Normal 59 4 6" xfId="25711"/>
    <cellStyle name="Normal 59 4 7" xfId="25712"/>
    <cellStyle name="Normal 59 5" xfId="25713"/>
    <cellStyle name="Normal 59 5 2" xfId="25714"/>
    <cellStyle name="Normal 59 5 2 2" xfId="25715"/>
    <cellStyle name="Normal 59 5 2 3" xfId="25716"/>
    <cellStyle name="Normal 59 5 2 4" xfId="25717"/>
    <cellStyle name="Normal 59 5 3" xfId="25718"/>
    <cellStyle name="Normal 59 5 3 2" xfId="25719"/>
    <cellStyle name="Normal 59 5 3 3" xfId="25720"/>
    <cellStyle name="Normal 59 5 4" xfId="25721"/>
    <cellStyle name="Normal 59 5 4 2" xfId="25722"/>
    <cellStyle name="Normal 59 5 5" xfId="25723"/>
    <cellStyle name="Normal 59 5 5 2" xfId="25724"/>
    <cellStyle name="Normal 59 5 6" xfId="25725"/>
    <cellStyle name="Normal 59 5 7" xfId="25726"/>
    <cellStyle name="Normal 59 6" xfId="25727"/>
    <cellStyle name="Normal 59 6 2" xfId="25728"/>
    <cellStyle name="Normal 59 6 2 2" xfId="25729"/>
    <cellStyle name="Normal 59 6 2 3" xfId="25730"/>
    <cellStyle name="Normal 59 6 2 4" xfId="25731"/>
    <cellStyle name="Normal 59 6 3" xfId="25732"/>
    <cellStyle name="Normal 59 6 3 2" xfId="25733"/>
    <cellStyle name="Normal 59 6 3 3" xfId="25734"/>
    <cellStyle name="Normal 59 6 4" xfId="25735"/>
    <cellStyle name="Normal 59 6 4 2" xfId="25736"/>
    <cellStyle name="Normal 59 6 5" xfId="25737"/>
    <cellStyle name="Normal 59 6 5 2" xfId="25738"/>
    <cellStyle name="Normal 59 6 6" xfId="25739"/>
    <cellStyle name="Normal 59 6 7" xfId="25740"/>
    <cellStyle name="Normal 59 7" xfId="25741"/>
    <cellStyle name="Normal 59 7 2" xfId="25742"/>
    <cellStyle name="Normal 59 7 2 2" xfId="25743"/>
    <cellStyle name="Normal 59 7 3" xfId="25744"/>
    <cellStyle name="Normal 59 7 4" xfId="25745"/>
    <cellStyle name="Normal 59 8" xfId="25746"/>
    <cellStyle name="Normal 59 8 2" xfId="25747"/>
    <cellStyle name="Normal 59 8 3" xfId="25748"/>
    <cellStyle name="Normal 59 9" xfId="25749"/>
    <cellStyle name="Normal 59 9 2" xfId="25750"/>
    <cellStyle name="Normal 6" xfId="25751"/>
    <cellStyle name="Normal 6 2" xfId="25752"/>
    <cellStyle name="Normal 6 2 2" xfId="25753"/>
    <cellStyle name="Normal 6 2 3" xfId="25754"/>
    <cellStyle name="Normal 6 3" xfId="25755"/>
    <cellStyle name="Normal 6 4" xfId="25756"/>
    <cellStyle name="Normal 60" xfId="25757"/>
    <cellStyle name="Normal 60 10" xfId="25758"/>
    <cellStyle name="Normal 60 10 2" xfId="25759"/>
    <cellStyle name="Normal 60 11" xfId="25760"/>
    <cellStyle name="Normal 60 12" xfId="25761"/>
    <cellStyle name="Normal 60 2" xfId="25762"/>
    <cellStyle name="Normal 60 2 10" xfId="25763"/>
    <cellStyle name="Normal 60 2 2" xfId="25764"/>
    <cellStyle name="Normal 60 2 2 2" xfId="25765"/>
    <cellStyle name="Normal 60 2 2 2 2" xfId="25766"/>
    <cellStyle name="Normal 60 2 2 2 2 2" xfId="25767"/>
    <cellStyle name="Normal 60 2 2 2 2 3" xfId="25768"/>
    <cellStyle name="Normal 60 2 2 2 2 4" xfId="25769"/>
    <cellStyle name="Normal 60 2 2 2 3" xfId="25770"/>
    <cellStyle name="Normal 60 2 2 2 3 2" xfId="25771"/>
    <cellStyle name="Normal 60 2 2 2 3 3" xfId="25772"/>
    <cellStyle name="Normal 60 2 2 2 4" xfId="25773"/>
    <cellStyle name="Normal 60 2 2 2 4 2" xfId="25774"/>
    <cellStyle name="Normal 60 2 2 2 5" xfId="25775"/>
    <cellStyle name="Normal 60 2 2 2 5 2" xfId="25776"/>
    <cellStyle name="Normal 60 2 2 2 6" xfId="25777"/>
    <cellStyle name="Normal 60 2 2 2 7" xfId="25778"/>
    <cellStyle name="Normal 60 2 2 3" xfId="25779"/>
    <cellStyle name="Normal 60 2 2 3 2" xfId="25780"/>
    <cellStyle name="Normal 60 2 2 3 3" xfId="25781"/>
    <cellStyle name="Normal 60 2 2 3 4" xfId="25782"/>
    <cellStyle name="Normal 60 2 2 4" xfId="25783"/>
    <cellStyle name="Normal 60 2 2 4 2" xfId="25784"/>
    <cellStyle name="Normal 60 2 2 4 3" xfId="25785"/>
    <cellStyle name="Normal 60 2 2 5" xfId="25786"/>
    <cellStyle name="Normal 60 2 2 5 2" xfId="25787"/>
    <cellStyle name="Normal 60 2 2 6" xfId="25788"/>
    <cellStyle name="Normal 60 2 2 6 2" xfId="25789"/>
    <cellStyle name="Normal 60 2 2 7" xfId="25790"/>
    <cellStyle name="Normal 60 2 2 8" xfId="25791"/>
    <cellStyle name="Normal 60 2 3" xfId="25792"/>
    <cellStyle name="Normal 60 2 3 2" xfId="25793"/>
    <cellStyle name="Normal 60 2 3 2 2" xfId="25794"/>
    <cellStyle name="Normal 60 2 3 2 3" xfId="25795"/>
    <cellStyle name="Normal 60 2 3 2 4" xfId="25796"/>
    <cellStyle name="Normal 60 2 3 3" xfId="25797"/>
    <cellStyle name="Normal 60 2 3 3 2" xfId="25798"/>
    <cellStyle name="Normal 60 2 3 3 3" xfId="25799"/>
    <cellStyle name="Normal 60 2 3 4" xfId="25800"/>
    <cellStyle name="Normal 60 2 3 4 2" xfId="25801"/>
    <cellStyle name="Normal 60 2 3 5" xfId="25802"/>
    <cellStyle name="Normal 60 2 3 5 2" xfId="25803"/>
    <cellStyle name="Normal 60 2 3 6" xfId="25804"/>
    <cellStyle name="Normal 60 2 3 7" xfId="25805"/>
    <cellStyle name="Normal 60 2 4" xfId="25806"/>
    <cellStyle name="Normal 60 2 4 2" xfId="25807"/>
    <cellStyle name="Normal 60 2 4 2 2" xfId="25808"/>
    <cellStyle name="Normal 60 2 4 2 3" xfId="25809"/>
    <cellStyle name="Normal 60 2 4 2 4" xfId="25810"/>
    <cellStyle name="Normal 60 2 4 3" xfId="25811"/>
    <cellStyle name="Normal 60 2 4 3 2" xfId="25812"/>
    <cellStyle name="Normal 60 2 4 3 3" xfId="25813"/>
    <cellStyle name="Normal 60 2 4 4" xfId="25814"/>
    <cellStyle name="Normal 60 2 4 4 2" xfId="25815"/>
    <cellStyle name="Normal 60 2 4 5" xfId="25816"/>
    <cellStyle name="Normal 60 2 4 5 2" xfId="25817"/>
    <cellStyle name="Normal 60 2 4 6" xfId="25818"/>
    <cellStyle name="Normal 60 2 4 7" xfId="25819"/>
    <cellStyle name="Normal 60 2 5" xfId="25820"/>
    <cellStyle name="Normal 60 2 5 2" xfId="25821"/>
    <cellStyle name="Normal 60 2 5 2 2" xfId="25822"/>
    <cellStyle name="Normal 60 2 5 3" xfId="25823"/>
    <cellStyle name="Normal 60 2 5 4" xfId="25824"/>
    <cellStyle name="Normal 60 2 6" xfId="25825"/>
    <cellStyle name="Normal 60 2 6 2" xfId="25826"/>
    <cellStyle name="Normal 60 2 6 3" xfId="25827"/>
    <cellStyle name="Normal 60 2 7" xfId="25828"/>
    <cellStyle name="Normal 60 2 7 2" xfId="25829"/>
    <cellStyle name="Normal 60 2 8" xfId="25830"/>
    <cellStyle name="Normal 60 2 8 2" xfId="25831"/>
    <cellStyle name="Normal 60 2 9" xfId="25832"/>
    <cellStyle name="Normal 60 3" xfId="25833"/>
    <cellStyle name="Normal 60 3 2" xfId="25834"/>
    <cellStyle name="Normal 60 3 2 2" xfId="25835"/>
    <cellStyle name="Normal 60 3 2 2 2" xfId="25836"/>
    <cellStyle name="Normal 60 3 2 2 3" xfId="25837"/>
    <cellStyle name="Normal 60 3 2 2 4" xfId="25838"/>
    <cellStyle name="Normal 60 3 2 3" xfId="25839"/>
    <cellStyle name="Normal 60 3 2 3 2" xfId="25840"/>
    <cellStyle name="Normal 60 3 2 3 3" xfId="25841"/>
    <cellStyle name="Normal 60 3 2 4" xfId="25842"/>
    <cellStyle name="Normal 60 3 2 4 2" xfId="25843"/>
    <cellStyle name="Normal 60 3 2 5" xfId="25844"/>
    <cellStyle name="Normal 60 3 2 5 2" xfId="25845"/>
    <cellStyle name="Normal 60 3 2 6" xfId="25846"/>
    <cellStyle name="Normal 60 3 2 7" xfId="25847"/>
    <cellStyle name="Normal 60 3 3" xfId="25848"/>
    <cellStyle name="Normal 60 3 3 2" xfId="25849"/>
    <cellStyle name="Normal 60 3 3 2 2" xfId="25850"/>
    <cellStyle name="Normal 60 3 3 2 3" xfId="25851"/>
    <cellStyle name="Normal 60 3 3 2 4" xfId="25852"/>
    <cellStyle name="Normal 60 3 3 3" xfId="25853"/>
    <cellStyle name="Normal 60 3 3 3 2" xfId="25854"/>
    <cellStyle name="Normal 60 3 3 3 3" xfId="25855"/>
    <cellStyle name="Normal 60 3 3 4" xfId="25856"/>
    <cellStyle name="Normal 60 3 3 4 2" xfId="25857"/>
    <cellStyle name="Normal 60 3 3 5" xfId="25858"/>
    <cellStyle name="Normal 60 3 3 5 2" xfId="25859"/>
    <cellStyle name="Normal 60 3 3 6" xfId="25860"/>
    <cellStyle name="Normal 60 3 3 7" xfId="25861"/>
    <cellStyle name="Normal 60 3 4" xfId="25862"/>
    <cellStyle name="Normal 60 3 4 2" xfId="25863"/>
    <cellStyle name="Normal 60 3 4 3" xfId="25864"/>
    <cellStyle name="Normal 60 3 4 4" xfId="25865"/>
    <cellStyle name="Normal 60 3 5" xfId="25866"/>
    <cellStyle name="Normal 60 3 5 2" xfId="25867"/>
    <cellStyle name="Normal 60 3 5 3" xfId="25868"/>
    <cellStyle name="Normal 60 3 6" xfId="25869"/>
    <cellStyle name="Normal 60 3 6 2" xfId="25870"/>
    <cellStyle name="Normal 60 3 7" xfId="25871"/>
    <cellStyle name="Normal 60 3 7 2" xfId="25872"/>
    <cellStyle name="Normal 60 3 8" xfId="25873"/>
    <cellStyle name="Normal 60 3 9" xfId="25874"/>
    <cellStyle name="Normal 60 4" xfId="25875"/>
    <cellStyle name="Normal 60 4 2" xfId="25876"/>
    <cellStyle name="Normal 60 4 2 2" xfId="25877"/>
    <cellStyle name="Normal 60 4 2 3" xfId="25878"/>
    <cellStyle name="Normal 60 4 2 4" xfId="25879"/>
    <cellStyle name="Normal 60 4 3" xfId="25880"/>
    <cellStyle name="Normal 60 4 3 2" xfId="25881"/>
    <cellStyle name="Normal 60 4 3 3" xfId="25882"/>
    <cellStyle name="Normal 60 4 4" xfId="25883"/>
    <cellStyle name="Normal 60 4 4 2" xfId="25884"/>
    <cellStyle name="Normal 60 4 5" xfId="25885"/>
    <cellStyle name="Normal 60 4 5 2" xfId="25886"/>
    <cellStyle name="Normal 60 4 6" xfId="25887"/>
    <cellStyle name="Normal 60 4 7" xfId="25888"/>
    <cellStyle name="Normal 60 5" xfId="25889"/>
    <cellStyle name="Normal 60 5 2" xfId="25890"/>
    <cellStyle name="Normal 60 5 2 2" xfId="25891"/>
    <cellStyle name="Normal 60 5 2 3" xfId="25892"/>
    <cellStyle name="Normal 60 5 2 4" xfId="25893"/>
    <cellStyle name="Normal 60 5 3" xfId="25894"/>
    <cellStyle name="Normal 60 5 3 2" xfId="25895"/>
    <cellStyle name="Normal 60 5 3 3" xfId="25896"/>
    <cellStyle name="Normal 60 5 4" xfId="25897"/>
    <cellStyle name="Normal 60 5 4 2" xfId="25898"/>
    <cellStyle name="Normal 60 5 5" xfId="25899"/>
    <cellStyle name="Normal 60 5 5 2" xfId="25900"/>
    <cellStyle name="Normal 60 5 6" xfId="25901"/>
    <cellStyle name="Normal 60 5 7" xfId="25902"/>
    <cellStyle name="Normal 60 6" xfId="25903"/>
    <cellStyle name="Normal 60 6 2" xfId="25904"/>
    <cellStyle name="Normal 60 6 2 2" xfId="25905"/>
    <cellStyle name="Normal 60 6 2 3" xfId="25906"/>
    <cellStyle name="Normal 60 6 2 4" xfId="25907"/>
    <cellStyle name="Normal 60 6 3" xfId="25908"/>
    <cellStyle name="Normal 60 6 3 2" xfId="25909"/>
    <cellStyle name="Normal 60 6 3 3" xfId="25910"/>
    <cellStyle name="Normal 60 6 4" xfId="25911"/>
    <cellStyle name="Normal 60 6 4 2" xfId="25912"/>
    <cellStyle name="Normal 60 6 5" xfId="25913"/>
    <cellStyle name="Normal 60 6 5 2" xfId="25914"/>
    <cellStyle name="Normal 60 6 6" xfId="25915"/>
    <cellStyle name="Normal 60 6 7" xfId="25916"/>
    <cellStyle name="Normal 60 7" xfId="25917"/>
    <cellStyle name="Normal 60 7 2" xfId="25918"/>
    <cellStyle name="Normal 60 7 2 2" xfId="25919"/>
    <cellStyle name="Normal 60 7 3" xfId="25920"/>
    <cellStyle name="Normal 60 7 4" xfId="25921"/>
    <cellStyle name="Normal 60 8" xfId="25922"/>
    <cellStyle name="Normal 60 8 2" xfId="25923"/>
    <cellStyle name="Normal 60 8 3" xfId="25924"/>
    <cellStyle name="Normal 60 9" xfId="25925"/>
    <cellStyle name="Normal 60 9 2" xfId="25926"/>
    <cellStyle name="Normal 61" xfId="25927"/>
    <cellStyle name="Normal 61 10" xfId="25928"/>
    <cellStyle name="Normal 61 10 2" xfId="25929"/>
    <cellStyle name="Normal 61 11" xfId="25930"/>
    <cellStyle name="Normal 61 12" xfId="25931"/>
    <cellStyle name="Normal 61 2" xfId="25932"/>
    <cellStyle name="Normal 61 2 10" xfId="25933"/>
    <cellStyle name="Normal 61 2 2" xfId="25934"/>
    <cellStyle name="Normal 61 2 2 2" xfId="25935"/>
    <cellStyle name="Normal 61 2 2 2 2" xfId="25936"/>
    <cellStyle name="Normal 61 2 2 2 2 2" xfId="25937"/>
    <cellStyle name="Normal 61 2 2 2 2 3" xfId="25938"/>
    <cellStyle name="Normal 61 2 2 2 2 4" xfId="25939"/>
    <cellStyle name="Normal 61 2 2 2 3" xfId="25940"/>
    <cellStyle name="Normal 61 2 2 2 3 2" xfId="25941"/>
    <cellStyle name="Normal 61 2 2 2 3 3" xfId="25942"/>
    <cellStyle name="Normal 61 2 2 2 4" xfId="25943"/>
    <cellStyle name="Normal 61 2 2 2 4 2" xfId="25944"/>
    <cellStyle name="Normal 61 2 2 2 5" xfId="25945"/>
    <cellStyle name="Normal 61 2 2 2 5 2" xfId="25946"/>
    <cellStyle name="Normal 61 2 2 2 6" xfId="25947"/>
    <cellStyle name="Normal 61 2 2 2 7" xfId="25948"/>
    <cellStyle name="Normal 61 2 2 3" xfId="25949"/>
    <cellStyle name="Normal 61 2 2 3 2" xfId="25950"/>
    <cellStyle name="Normal 61 2 2 3 3" xfId="25951"/>
    <cellStyle name="Normal 61 2 2 3 4" xfId="25952"/>
    <cellStyle name="Normal 61 2 2 4" xfId="25953"/>
    <cellStyle name="Normal 61 2 2 4 2" xfId="25954"/>
    <cellStyle name="Normal 61 2 2 4 3" xfId="25955"/>
    <cellStyle name="Normal 61 2 2 5" xfId="25956"/>
    <cellStyle name="Normal 61 2 2 5 2" xfId="25957"/>
    <cellStyle name="Normal 61 2 2 6" xfId="25958"/>
    <cellStyle name="Normal 61 2 2 6 2" xfId="25959"/>
    <cellStyle name="Normal 61 2 2 7" xfId="25960"/>
    <cellStyle name="Normal 61 2 2 8" xfId="25961"/>
    <cellStyle name="Normal 61 2 3" xfId="25962"/>
    <cellStyle name="Normal 61 2 3 2" xfId="25963"/>
    <cellStyle name="Normal 61 2 3 2 2" xfId="25964"/>
    <cellStyle name="Normal 61 2 3 2 3" xfId="25965"/>
    <cellStyle name="Normal 61 2 3 2 4" xfId="25966"/>
    <cellStyle name="Normal 61 2 3 3" xfId="25967"/>
    <cellStyle name="Normal 61 2 3 3 2" xfId="25968"/>
    <cellStyle name="Normal 61 2 3 3 3" xfId="25969"/>
    <cellStyle name="Normal 61 2 3 4" xfId="25970"/>
    <cellStyle name="Normal 61 2 3 4 2" xfId="25971"/>
    <cellStyle name="Normal 61 2 3 5" xfId="25972"/>
    <cellStyle name="Normal 61 2 3 5 2" xfId="25973"/>
    <cellStyle name="Normal 61 2 3 6" xfId="25974"/>
    <cellStyle name="Normal 61 2 3 7" xfId="25975"/>
    <cellStyle name="Normal 61 2 4" xfId="25976"/>
    <cellStyle name="Normal 61 2 4 2" xfId="25977"/>
    <cellStyle name="Normal 61 2 4 2 2" xfId="25978"/>
    <cellStyle name="Normal 61 2 4 2 3" xfId="25979"/>
    <cellStyle name="Normal 61 2 4 2 4" xfId="25980"/>
    <cellStyle name="Normal 61 2 4 3" xfId="25981"/>
    <cellStyle name="Normal 61 2 4 3 2" xfId="25982"/>
    <cellStyle name="Normal 61 2 4 3 3" xfId="25983"/>
    <cellStyle name="Normal 61 2 4 4" xfId="25984"/>
    <cellStyle name="Normal 61 2 4 4 2" xfId="25985"/>
    <cellStyle name="Normal 61 2 4 5" xfId="25986"/>
    <cellStyle name="Normal 61 2 4 5 2" xfId="25987"/>
    <cellStyle name="Normal 61 2 4 6" xfId="25988"/>
    <cellStyle name="Normal 61 2 4 7" xfId="25989"/>
    <cellStyle name="Normal 61 2 5" xfId="25990"/>
    <cellStyle name="Normal 61 2 5 2" xfId="25991"/>
    <cellStyle name="Normal 61 2 5 2 2" xfId="25992"/>
    <cellStyle name="Normal 61 2 5 3" xfId="25993"/>
    <cellStyle name="Normal 61 2 5 4" xfId="25994"/>
    <cellStyle name="Normal 61 2 6" xfId="25995"/>
    <cellStyle name="Normal 61 2 6 2" xfId="25996"/>
    <cellStyle name="Normal 61 2 6 3" xfId="25997"/>
    <cellStyle name="Normal 61 2 7" xfId="25998"/>
    <cellStyle name="Normal 61 2 7 2" xfId="25999"/>
    <cellStyle name="Normal 61 2 8" xfId="26000"/>
    <cellStyle name="Normal 61 2 8 2" xfId="26001"/>
    <cellStyle name="Normal 61 2 9" xfId="26002"/>
    <cellStyle name="Normal 61 3" xfId="26003"/>
    <cellStyle name="Normal 61 3 2" xfId="26004"/>
    <cellStyle name="Normal 61 3 2 2" xfId="26005"/>
    <cellStyle name="Normal 61 3 2 2 2" xfId="26006"/>
    <cellStyle name="Normal 61 3 2 2 3" xfId="26007"/>
    <cellStyle name="Normal 61 3 2 2 4" xfId="26008"/>
    <cellStyle name="Normal 61 3 2 3" xfId="26009"/>
    <cellStyle name="Normal 61 3 2 3 2" xfId="26010"/>
    <cellStyle name="Normal 61 3 2 3 3" xfId="26011"/>
    <cellStyle name="Normal 61 3 2 4" xfId="26012"/>
    <cellStyle name="Normal 61 3 2 4 2" xfId="26013"/>
    <cellStyle name="Normal 61 3 2 5" xfId="26014"/>
    <cellStyle name="Normal 61 3 2 5 2" xfId="26015"/>
    <cellStyle name="Normal 61 3 2 6" xfId="26016"/>
    <cellStyle name="Normal 61 3 2 7" xfId="26017"/>
    <cellStyle name="Normal 61 3 3" xfId="26018"/>
    <cellStyle name="Normal 61 3 3 2" xfId="26019"/>
    <cellStyle name="Normal 61 3 3 2 2" xfId="26020"/>
    <cellStyle name="Normal 61 3 3 2 3" xfId="26021"/>
    <cellStyle name="Normal 61 3 3 2 4" xfId="26022"/>
    <cellStyle name="Normal 61 3 3 3" xfId="26023"/>
    <cellStyle name="Normal 61 3 3 3 2" xfId="26024"/>
    <cellStyle name="Normal 61 3 3 3 3" xfId="26025"/>
    <cellStyle name="Normal 61 3 3 4" xfId="26026"/>
    <cellStyle name="Normal 61 3 3 4 2" xfId="26027"/>
    <cellStyle name="Normal 61 3 3 5" xfId="26028"/>
    <cellStyle name="Normal 61 3 3 5 2" xfId="26029"/>
    <cellStyle name="Normal 61 3 3 6" xfId="26030"/>
    <cellStyle name="Normal 61 3 3 7" xfId="26031"/>
    <cellStyle name="Normal 61 3 4" xfId="26032"/>
    <cellStyle name="Normal 61 3 4 2" xfId="26033"/>
    <cellStyle name="Normal 61 3 4 3" xfId="26034"/>
    <cellStyle name="Normal 61 3 4 4" xfId="26035"/>
    <cellStyle name="Normal 61 3 5" xfId="26036"/>
    <cellStyle name="Normal 61 3 5 2" xfId="26037"/>
    <cellStyle name="Normal 61 3 5 3" xfId="26038"/>
    <cellStyle name="Normal 61 3 6" xfId="26039"/>
    <cellStyle name="Normal 61 3 6 2" xfId="26040"/>
    <cellStyle name="Normal 61 3 7" xfId="26041"/>
    <cellStyle name="Normal 61 3 7 2" xfId="26042"/>
    <cellStyle name="Normal 61 3 8" xfId="26043"/>
    <cellStyle name="Normal 61 3 9" xfId="26044"/>
    <cellStyle name="Normal 61 4" xfId="26045"/>
    <cellStyle name="Normal 61 4 2" xfId="26046"/>
    <cellStyle name="Normal 61 4 2 2" xfId="26047"/>
    <cellStyle name="Normal 61 4 2 3" xfId="26048"/>
    <cellStyle name="Normal 61 4 2 4" xfId="26049"/>
    <cellStyle name="Normal 61 4 3" xfId="26050"/>
    <cellStyle name="Normal 61 4 3 2" xfId="26051"/>
    <cellStyle name="Normal 61 4 3 3" xfId="26052"/>
    <cellStyle name="Normal 61 4 4" xfId="26053"/>
    <cellStyle name="Normal 61 4 4 2" xfId="26054"/>
    <cellStyle name="Normal 61 4 5" xfId="26055"/>
    <cellStyle name="Normal 61 4 5 2" xfId="26056"/>
    <cellStyle name="Normal 61 4 6" xfId="26057"/>
    <cellStyle name="Normal 61 4 7" xfId="26058"/>
    <cellStyle name="Normal 61 5" xfId="26059"/>
    <cellStyle name="Normal 61 5 2" xfId="26060"/>
    <cellStyle name="Normal 61 5 2 2" xfId="26061"/>
    <cellStyle name="Normal 61 5 2 3" xfId="26062"/>
    <cellStyle name="Normal 61 5 2 4" xfId="26063"/>
    <cellStyle name="Normal 61 5 3" xfId="26064"/>
    <cellStyle name="Normal 61 5 3 2" xfId="26065"/>
    <cellStyle name="Normal 61 5 3 3" xfId="26066"/>
    <cellStyle name="Normal 61 5 4" xfId="26067"/>
    <cellStyle name="Normal 61 5 4 2" xfId="26068"/>
    <cellStyle name="Normal 61 5 5" xfId="26069"/>
    <cellStyle name="Normal 61 5 5 2" xfId="26070"/>
    <cellStyle name="Normal 61 5 6" xfId="26071"/>
    <cellStyle name="Normal 61 5 7" xfId="26072"/>
    <cellStyle name="Normal 61 6" xfId="26073"/>
    <cellStyle name="Normal 61 6 2" xfId="26074"/>
    <cellStyle name="Normal 61 6 2 2" xfId="26075"/>
    <cellStyle name="Normal 61 6 2 3" xfId="26076"/>
    <cellStyle name="Normal 61 6 2 4" xfId="26077"/>
    <cellStyle name="Normal 61 6 3" xfId="26078"/>
    <cellStyle name="Normal 61 6 3 2" xfId="26079"/>
    <cellStyle name="Normal 61 6 3 3" xfId="26080"/>
    <cellStyle name="Normal 61 6 4" xfId="26081"/>
    <cellStyle name="Normal 61 6 4 2" xfId="26082"/>
    <cellStyle name="Normal 61 6 5" xfId="26083"/>
    <cellStyle name="Normal 61 6 5 2" xfId="26084"/>
    <cellStyle name="Normal 61 6 6" xfId="26085"/>
    <cellStyle name="Normal 61 6 7" xfId="26086"/>
    <cellStyle name="Normal 61 7" xfId="26087"/>
    <cellStyle name="Normal 61 7 2" xfId="26088"/>
    <cellStyle name="Normal 61 7 2 2" xfId="26089"/>
    <cellStyle name="Normal 61 7 3" xfId="26090"/>
    <cellStyle name="Normal 61 7 4" xfId="26091"/>
    <cellStyle name="Normal 61 8" xfId="26092"/>
    <cellStyle name="Normal 61 8 2" xfId="26093"/>
    <cellStyle name="Normal 61 8 3" xfId="26094"/>
    <cellStyle name="Normal 61 9" xfId="26095"/>
    <cellStyle name="Normal 61 9 2" xfId="26096"/>
    <cellStyle name="Normal 62" xfId="26097"/>
    <cellStyle name="Normal 62 10" xfId="26098"/>
    <cellStyle name="Normal 62 10 2" xfId="26099"/>
    <cellStyle name="Normal 62 11" xfId="26100"/>
    <cellStyle name="Normal 62 12" xfId="26101"/>
    <cellStyle name="Normal 62 2" xfId="26102"/>
    <cellStyle name="Normal 62 2 10" xfId="26103"/>
    <cellStyle name="Normal 62 2 2" xfId="26104"/>
    <cellStyle name="Normal 62 2 2 2" xfId="26105"/>
    <cellStyle name="Normal 62 2 2 2 2" xfId="26106"/>
    <cellStyle name="Normal 62 2 2 2 2 2" xfId="26107"/>
    <cellStyle name="Normal 62 2 2 2 2 3" xfId="26108"/>
    <cellStyle name="Normal 62 2 2 2 2 4" xfId="26109"/>
    <cellStyle name="Normal 62 2 2 2 3" xfId="26110"/>
    <cellStyle name="Normal 62 2 2 2 3 2" xfId="26111"/>
    <cellStyle name="Normal 62 2 2 2 3 3" xfId="26112"/>
    <cellStyle name="Normal 62 2 2 2 4" xfId="26113"/>
    <cellStyle name="Normal 62 2 2 2 4 2" xfId="26114"/>
    <cellStyle name="Normal 62 2 2 2 5" xfId="26115"/>
    <cellStyle name="Normal 62 2 2 2 5 2" xfId="26116"/>
    <cellStyle name="Normal 62 2 2 2 6" xfId="26117"/>
    <cellStyle name="Normal 62 2 2 2 7" xfId="26118"/>
    <cellStyle name="Normal 62 2 2 3" xfId="26119"/>
    <cellStyle name="Normal 62 2 2 3 2" xfId="26120"/>
    <cellStyle name="Normal 62 2 2 3 3" xfId="26121"/>
    <cellStyle name="Normal 62 2 2 3 4" xfId="26122"/>
    <cellStyle name="Normal 62 2 2 4" xfId="26123"/>
    <cellStyle name="Normal 62 2 2 4 2" xfId="26124"/>
    <cellStyle name="Normal 62 2 2 4 3" xfId="26125"/>
    <cellStyle name="Normal 62 2 2 5" xfId="26126"/>
    <cellStyle name="Normal 62 2 2 5 2" xfId="26127"/>
    <cellStyle name="Normal 62 2 2 6" xfId="26128"/>
    <cellStyle name="Normal 62 2 2 6 2" xfId="26129"/>
    <cellStyle name="Normal 62 2 2 7" xfId="26130"/>
    <cellStyle name="Normal 62 2 2 8" xfId="26131"/>
    <cellStyle name="Normal 62 2 3" xfId="26132"/>
    <cellStyle name="Normal 62 2 3 2" xfId="26133"/>
    <cellStyle name="Normal 62 2 3 2 2" xfId="26134"/>
    <cellStyle name="Normal 62 2 3 2 3" xfId="26135"/>
    <cellStyle name="Normal 62 2 3 2 4" xfId="26136"/>
    <cellStyle name="Normal 62 2 3 3" xfId="26137"/>
    <cellStyle name="Normal 62 2 3 3 2" xfId="26138"/>
    <cellStyle name="Normal 62 2 3 3 3" xfId="26139"/>
    <cellStyle name="Normal 62 2 3 4" xfId="26140"/>
    <cellStyle name="Normal 62 2 3 4 2" xfId="26141"/>
    <cellStyle name="Normal 62 2 3 5" xfId="26142"/>
    <cellStyle name="Normal 62 2 3 5 2" xfId="26143"/>
    <cellStyle name="Normal 62 2 3 6" xfId="26144"/>
    <cellStyle name="Normal 62 2 3 7" xfId="26145"/>
    <cellStyle name="Normal 62 2 4" xfId="26146"/>
    <cellStyle name="Normal 62 2 4 2" xfId="26147"/>
    <cellStyle name="Normal 62 2 4 2 2" xfId="26148"/>
    <cellStyle name="Normal 62 2 4 2 3" xfId="26149"/>
    <cellStyle name="Normal 62 2 4 2 4" xfId="26150"/>
    <cellStyle name="Normal 62 2 4 3" xfId="26151"/>
    <cellStyle name="Normal 62 2 4 3 2" xfId="26152"/>
    <cellStyle name="Normal 62 2 4 3 3" xfId="26153"/>
    <cellStyle name="Normal 62 2 4 4" xfId="26154"/>
    <cellStyle name="Normal 62 2 4 4 2" xfId="26155"/>
    <cellStyle name="Normal 62 2 4 5" xfId="26156"/>
    <cellStyle name="Normal 62 2 4 5 2" xfId="26157"/>
    <cellStyle name="Normal 62 2 4 6" xfId="26158"/>
    <cellStyle name="Normal 62 2 4 7" xfId="26159"/>
    <cellStyle name="Normal 62 2 5" xfId="26160"/>
    <cellStyle name="Normal 62 2 5 2" xfId="26161"/>
    <cellStyle name="Normal 62 2 5 2 2" xfId="26162"/>
    <cellStyle name="Normal 62 2 5 3" xfId="26163"/>
    <cellStyle name="Normal 62 2 5 4" xfId="26164"/>
    <cellStyle name="Normal 62 2 6" xfId="26165"/>
    <cellStyle name="Normal 62 2 6 2" xfId="26166"/>
    <cellStyle name="Normal 62 2 6 3" xfId="26167"/>
    <cellStyle name="Normal 62 2 7" xfId="26168"/>
    <cellStyle name="Normal 62 2 7 2" xfId="26169"/>
    <cellStyle name="Normal 62 2 8" xfId="26170"/>
    <cellStyle name="Normal 62 2 8 2" xfId="26171"/>
    <cellStyle name="Normal 62 2 9" xfId="26172"/>
    <cellStyle name="Normal 62 3" xfId="26173"/>
    <cellStyle name="Normal 62 3 2" xfId="26174"/>
    <cellStyle name="Normal 62 3 2 2" xfId="26175"/>
    <cellStyle name="Normal 62 3 2 2 2" xfId="26176"/>
    <cellStyle name="Normal 62 3 2 2 3" xfId="26177"/>
    <cellStyle name="Normal 62 3 2 2 4" xfId="26178"/>
    <cellStyle name="Normal 62 3 2 3" xfId="26179"/>
    <cellStyle name="Normal 62 3 2 3 2" xfId="26180"/>
    <cellStyle name="Normal 62 3 2 3 3" xfId="26181"/>
    <cellStyle name="Normal 62 3 2 4" xfId="26182"/>
    <cellStyle name="Normal 62 3 2 4 2" xfId="26183"/>
    <cellStyle name="Normal 62 3 2 5" xfId="26184"/>
    <cellStyle name="Normal 62 3 2 5 2" xfId="26185"/>
    <cellStyle name="Normal 62 3 2 6" xfId="26186"/>
    <cellStyle name="Normal 62 3 2 7" xfId="26187"/>
    <cellStyle name="Normal 62 3 3" xfId="26188"/>
    <cellStyle name="Normal 62 3 3 2" xfId="26189"/>
    <cellStyle name="Normal 62 3 3 2 2" xfId="26190"/>
    <cellStyle name="Normal 62 3 3 2 3" xfId="26191"/>
    <cellStyle name="Normal 62 3 3 2 4" xfId="26192"/>
    <cellStyle name="Normal 62 3 3 3" xfId="26193"/>
    <cellStyle name="Normal 62 3 3 3 2" xfId="26194"/>
    <cellStyle name="Normal 62 3 3 3 3" xfId="26195"/>
    <cellStyle name="Normal 62 3 3 4" xfId="26196"/>
    <cellStyle name="Normal 62 3 3 4 2" xfId="26197"/>
    <cellStyle name="Normal 62 3 3 5" xfId="26198"/>
    <cellStyle name="Normal 62 3 3 5 2" xfId="26199"/>
    <cellStyle name="Normal 62 3 3 6" xfId="26200"/>
    <cellStyle name="Normal 62 3 3 7" xfId="26201"/>
    <cellStyle name="Normal 62 3 4" xfId="26202"/>
    <cellStyle name="Normal 62 3 4 2" xfId="26203"/>
    <cellStyle name="Normal 62 3 4 3" xfId="26204"/>
    <cellStyle name="Normal 62 3 4 4" xfId="26205"/>
    <cellStyle name="Normal 62 3 5" xfId="26206"/>
    <cellStyle name="Normal 62 3 5 2" xfId="26207"/>
    <cellStyle name="Normal 62 3 5 3" xfId="26208"/>
    <cellStyle name="Normal 62 3 6" xfId="26209"/>
    <cellStyle name="Normal 62 3 6 2" xfId="26210"/>
    <cellStyle name="Normal 62 3 7" xfId="26211"/>
    <cellStyle name="Normal 62 3 7 2" xfId="26212"/>
    <cellStyle name="Normal 62 3 8" xfId="26213"/>
    <cellStyle name="Normal 62 3 9" xfId="26214"/>
    <cellStyle name="Normal 62 4" xfId="26215"/>
    <cellStyle name="Normal 62 4 2" xfId="26216"/>
    <cellStyle name="Normal 62 4 2 2" xfId="26217"/>
    <cellStyle name="Normal 62 4 2 3" xfId="26218"/>
    <cellStyle name="Normal 62 4 2 4" xfId="26219"/>
    <cellStyle name="Normal 62 4 3" xfId="26220"/>
    <cellStyle name="Normal 62 4 3 2" xfId="26221"/>
    <cellStyle name="Normal 62 4 3 3" xfId="26222"/>
    <cellStyle name="Normal 62 4 4" xfId="26223"/>
    <cellStyle name="Normal 62 4 4 2" xfId="26224"/>
    <cellStyle name="Normal 62 4 5" xfId="26225"/>
    <cellStyle name="Normal 62 4 5 2" xfId="26226"/>
    <cellStyle name="Normal 62 4 6" xfId="26227"/>
    <cellStyle name="Normal 62 4 7" xfId="26228"/>
    <cellStyle name="Normal 62 5" xfId="26229"/>
    <cellStyle name="Normal 62 5 2" xfId="26230"/>
    <cellStyle name="Normal 62 5 2 2" xfId="26231"/>
    <cellStyle name="Normal 62 5 2 3" xfId="26232"/>
    <cellStyle name="Normal 62 5 2 4" xfId="26233"/>
    <cellStyle name="Normal 62 5 3" xfId="26234"/>
    <cellStyle name="Normal 62 5 3 2" xfId="26235"/>
    <cellStyle name="Normal 62 5 3 3" xfId="26236"/>
    <cellStyle name="Normal 62 5 4" xfId="26237"/>
    <cellStyle name="Normal 62 5 4 2" xfId="26238"/>
    <cellStyle name="Normal 62 5 5" xfId="26239"/>
    <cellStyle name="Normal 62 5 5 2" xfId="26240"/>
    <cellStyle name="Normal 62 5 6" xfId="26241"/>
    <cellStyle name="Normal 62 5 7" xfId="26242"/>
    <cellStyle name="Normal 62 6" xfId="26243"/>
    <cellStyle name="Normal 62 6 2" xfId="26244"/>
    <cellStyle name="Normal 62 6 2 2" xfId="26245"/>
    <cellStyle name="Normal 62 6 2 3" xfId="26246"/>
    <cellStyle name="Normal 62 6 2 4" xfId="26247"/>
    <cellStyle name="Normal 62 6 3" xfId="26248"/>
    <cellStyle name="Normal 62 6 3 2" xfId="26249"/>
    <cellStyle name="Normal 62 6 3 3" xfId="26250"/>
    <cellStyle name="Normal 62 6 4" xfId="26251"/>
    <cellStyle name="Normal 62 6 4 2" xfId="26252"/>
    <cellStyle name="Normal 62 6 5" xfId="26253"/>
    <cellStyle name="Normal 62 6 5 2" xfId="26254"/>
    <cellStyle name="Normal 62 6 6" xfId="26255"/>
    <cellStyle name="Normal 62 6 7" xfId="26256"/>
    <cellStyle name="Normal 62 7" xfId="26257"/>
    <cellStyle name="Normal 62 7 2" xfId="26258"/>
    <cellStyle name="Normal 62 7 2 2" xfId="26259"/>
    <cellStyle name="Normal 62 7 3" xfId="26260"/>
    <cellStyle name="Normal 62 7 4" xfId="26261"/>
    <cellStyle name="Normal 62 8" xfId="26262"/>
    <cellStyle name="Normal 62 8 2" xfId="26263"/>
    <cellStyle name="Normal 62 8 3" xfId="26264"/>
    <cellStyle name="Normal 62 9" xfId="26265"/>
    <cellStyle name="Normal 62 9 2" xfId="26266"/>
    <cellStyle name="Normal 63" xfId="26267"/>
    <cellStyle name="Normal 63 10" xfId="26268"/>
    <cellStyle name="Normal 63 10 2" xfId="26269"/>
    <cellStyle name="Normal 63 11" xfId="26270"/>
    <cellStyle name="Normal 63 12" xfId="26271"/>
    <cellStyle name="Normal 63 2" xfId="26272"/>
    <cellStyle name="Normal 63 2 10" xfId="26273"/>
    <cellStyle name="Normal 63 2 2" xfId="26274"/>
    <cellStyle name="Normal 63 2 2 2" xfId="26275"/>
    <cellStyle name="Normal 63 2 2 2 2" xfId="26276"/>
    <cellStyle name="Normal 63 2 2 2 2 2" xfId="26277"/>
    <cellStyle name="Normal 63 2 2 2 2 3" xfId="26278"/>
    <cellStyle name="Normal 63 2 2 2 2 4" xfId="26279"/>
    <cellStyle name="Normal 63 2 2 2 3" xfId="26280"/>
    <cellStyle name="Normal 63 2 2 2 3 2" xfId="26281"/>
    <cellStyle name="Normal 63 2 2 2 3 3" xfId="26282"/>
    <cellStyle name="Normal 63 2 2 2 4" xfId="26283"/>
    <cellStyle name="Normal 63 2 2 2 4 2" xfId="26284"/>
    <cellStyle name="Normal 63 2 2 2 5" xfId="26285"/>
    <cellStyle name="Normal 63 2 2 2 5 2" xfId="26286"/>
    <cellStyle name="Normal 63 2 2 2 6" xfId="26287"/>
    <cellStyle name="Normal 63 2 2 2 7" xfId="26288"/>
    <cellStyle name="Normal 63 2 2 3" xfId="26289"/>
    <cellStyle name="Normal 63 2 2 3 2" xfId="26290"/>
    <cellStyle name="Normal 63 2 2 3 3" xfId="26291"/>
    <cellStyle name="Normal 63 2 2 3 4" xfId="26292"/>
    <cellStyle name="Normal 63 2 2 4" xfId="26293"/>
    <cellStyle name="Normal 63 2 2 4 2" xfId="26294"/>
    <cellStyle name="Normal 63 2 2 4 3" xfId="26295"/>
    <cellStyle name="Normal 63 2 2 5" xfId="26296"/>
    <cellStyle name="Normal 63 2 2 5 2" xfId="26297"/>
    <cellStyle name="Normal 63 2 2 6" xfId="26298"/>
    <cellStyle name="Normal 63 2 2 6 2" xfId="26299"/>
    <cellStyle name="Normal 63 2 2 7" xfId="26300"/>
    <cellStyle name="Normal 63 2 2 8" xfId="26301"/>
    <cellStyle name="Normal 63 2 3" xfId="26302"/>
    <cellStyle name="Normal 63 2 3 2" xfId="26303"/>
    <cellStyle name="Normal 63 2 3 2 2" xfId="26304"/>
    <cellStyle name="Normal 63 2 3 2 3" xfId="26305"/>
    <cellStyle name="Normal 63 2 3 2 4" xfId="26306"/>
    <cellStyle name="Normal 63 2 3 3" xfId="26307"/>
    <cellStyle name="Normal 63 2 3 3 2" xfId="26308"/>
    <cellStyle name="Normal 63 2 3 3 3" xfId="26309"/>
    <cellStyle name="Normal 63 2 3 4" xfId="26310"/>
    <cellStyle name="Normal 63 2 3 4 2" xfId="26311"/>
    <cellStyle name="Normal 63 2 3 5" xfId="26312"/>
    <cellStyle name="Normal 63 2 3 5 2" xfId="26313"/>
    <cellStyle name="Normal 63 2 3 6" xfId="26314"/>
    <cellStyle name="Normal 63 2 3 7" xfId="26315"/>
    <cellStyle name="Normal 63 2 4" xfId="26316"/>
    <cellStyle name="Normal 63 2 4 2" xfId="26317"/>
    <cellStyle name="Normal 63 2 4 2 2" xfId="26318"/>
    <cellStyle name="Normal 63 2 4 2 3" xfId="26319"/>
    <cellStyle name="Normal 63 2 4 2 4" xfId="26320"/>
    <cellStyle name="Normal 63 2 4 3" xfId="26321"/>
    <cellStyle name="Normal 63 2 4 3 2" xfId="26322"/>
    <cellStyle name="Normal 63 2 4 3 3" xfId="26323"/>
    <cellStyle name="Normal 63 2 4 4" xfId="26324"/>
    <cellStyle name="Normal 63 2 4 4 2" xfId="26325"/>
    <cellStyle name="Normal 63 2 4 5" xfId="26326"/>
    <cellStyle name="Normal 63 2 4 5 2" xfId="26327"/>
    <cellStyle name="Normal 63 2 4 6" xfId="26328"/>
    <cellStyle name="Normal 63 2 4 7" xfId="26329"/>
    <cellStyle name="Normal 63 2 5" xfId="26330"/>
    <cellStyle name="Normal 63 2 5 2" xfId="26331"/>
    <cellStyle name="Normal 63 2 5 2 2" xfId="26332"/>
    <cellStyle name="Normal 63 2 5 3" xfId="26333"/>
    <cellStyle name="Normal 63 2 5 4" xfId="26334"/>
    <cellStyle name="Normal 63 2 6" xfId="26335"/>
    <cellStyle name="Normal 63 2 6 2" xfId="26336"/>
    <cellStyle name="Normal 63 2 6 3" xfId="26337"/>
    <cellStyle name="Normal 63 2 7" xfId="26338"/>
    <cellStyle name="Normal 63 2 7 2" xfId="26339"/>
    <cellStyle name="Normal 63 2 8" xfId="26340"/>
    <cellStyle name="Normal 63 2 8 2" xfId="26341"/>
    <cellStyle name="Normal 63 2 9" xfId="26342"/>
    <cellStyle name="Normal 63 3" xfId="26343"/>
    <cellStyle name="Normal 63 3 2" xfId="26344"/>
    <cellStyle name="Normal 63 3 2 2" xfId="26345"/>
    <cellStyle name="Normal 63 3 2 2 2" xfId="26346"/>
    <cellStyle name="Normal 63 3 2 2 3" xfId="26347"/>
    <cellStyle name="Normal 63 3 2 2 4" xfId="26348"/>
    <cellStyle name="Normal 63 3 2 3" xfId="26349"/>
    <cellStyle name="Normal 63 3 2 3 2" xfId="26350"/>
    <cellStyle name="Normal 63 3 2 3 3" xfId="26351"/>
    <cellStyle name="Normal 63 3 2 4" xfId="26352"/>
    <cellStyle name="Normal 63 3 2 4 2" xfId="26353"/>
    <cellStyle name="Normal 63 3 2 5" xfId="26354"/>
    <cellStyle name="Normal 63 3 2 5 2" xfId="26355"/>
    <cellStyle name="Normal 63 3 2 6" xfId="26356"/>
    <cellStyle name="Normal 63 3 2 7" xfId="26357"/>
    <cellStyle name="Normal 63 3 3" xfId="26358"/>
    <cellStyle name="Normal 63 3 3 2" xfId="26359"/>
    <cellStyle name="Normal 63 3 3 2 2" xfId="26360"/>
    <cellStyle name="Normal 63 3 3 2 3" xfId="26361"/>
    <cellStyle name="Normal 63 3 3 2 4" xfId="26362"/>
    <cellStyle name="Normal 63 3 3 3" xfId="26363"/>
    <cellStyle name="Normal 63 3 3 3 2" xfId="26364"/>
    <cellStyle name="Normal 63 3 3 3 3" xfId="26365"/>
    <cellStyle name="Normal 63 3 3 4" xfId="26366"/>
    <cellStyle name="Normal 63 3 3 4 2" xfId="26367"/>
    <cellStyle name="Normal 63 3 3 5" xfId="26368"/>
    <cellStyle name="Normal 63 3 3 5 2" xfId="26369"/>
    <cellStyle name="Normal 63 3 3 6" xfId="26370"/>
    <cellStyle name="Normal 63 3 3 7" xfId="26371"/>
    <cellStyle name="Normal 63 3 4" xfId="26372"/>
    <cellStyle name="Normal 63 3 4 2" xfId="26373"/>
    <cellStyle name="Normal 63 3 4 3" xfId="26374"/>
    <cellStyle name="Normal 63 3 4 4" xfId="26375"/>
    <cellStyle name="Normal 63 3 5" xfId="26376"/>
    <cellStyle name="Normal 63 3 5 2" xfId="26377"/>
    <cellStyle name="Normal 63 3 5 3" xfId="26378"/>
    <cellStyle name="Normal 63 3 6" xfId="26379"/>
    <cellStyle name="Normal 63 3 6 2" xfId="26380"/>
    <cellStyle name="Normal 63 3 7" xfId="26381"/>
    <cellStyle name="Normal 63 3 7 2" xfId="26382"/>
    <cellStyle name="Normal 63 3 8" xfId="26383"/>
    <cellStyle name="Normal 63 3 9" xfId="26384"/>
    <cellStyle name="Normal 63 4" xfId="26385"/>
    <cellStyle name="Normal 63 4 2" xfId="26386"/>
    <cellStyle name="Normal 63 4 2 2" xfId="26387"/>
    <cellStyle name="Normal 63 4 2 3" xfId="26388"/>
    <cellStyle name="Normal 63 4 2 4" xfId="26389"/>
    <cellStyle name="Normal 63 4 3" xfId="26390"/>
    <cellStyle name="Normal 63 4 3 2" xfId="26391"/>
    <cellStyle name="Normal 63 4 3 3" xfId="26392"/>
    <cellStyle name="Normal 63 4 4" xfId="26393"/>
    <cellStyle name="Normal 63 4 4 2" xfId="26394"/>
    <cellStyle name="Normal 63 4 5" xfId="26395"/>
    <cellStyle name="Normal 63 4 5 2" xfId="26396"/>
    <cellStyle name="Normal 63 4 6" xfId="26397"/>
    <cellStyle name="Normal 63 4 7" xfId="26398"/>
    <cellStyle name="Normal 63 5" xfId="26399"/>
    <cellStyle name="Normal 63 5 2" xfId="26400"/>
    <cellStyle name="Normal 63 5 2 2" xfId="26401"/>
    <cellStyle name="Normal 63 5 2 3" xfId="26402"/>
    <cellStyle name="Normal 63 5 2 4" xfId="26403"/>
    <cellStyle name="Normal 63 5 3" xfId="26404"/>
    <cellStyle name="Normal 63 5 3 2" xfId="26405"/>
    <cellStyle name="Normal 63 5 3 3" xfId="26406"/>
    <cellStyle name="Normal 63 5 4" xfId="26407"/>
    <cellStyle name="Normal 63 5 4 2" xfId="26408"/>
    <cellStyle name="Normal 63 5 5" xfId="26409"/>
    <cellStyle name="Normal 63 5 5 2" xfId="26410"/>
    <cellStyle name="Normal 63 5 6" xfId="26411"/>
    <cellStyle name="Normal 63 5 7" xfId="26412"/>
    <cellStyle name="Normal 63 6" xfId="26413"/>
    <cellStyle name="Normal 63 6 2" xfId="26414"/>
    <cellStyle name="Normal 63 6 2 2" xfId="26415"/>
    <cellStyle name="Normal 63 6 2 3" xfId="26416"/>
    <cellStyle name="Normal 63 6 2 4" xfId="26417"/>
    <cellStyle name="Normal 63 6 3" xfId="26418"/>
    <cellStyle name="Normal 63 6 3 2" xfId="26419"/>
    <cellStyle name="Normal 63 6 3 3" xfId="26420"/>
    <cellStyle name="Normal 63 6 4" xfId="26421"/>
    <cellStyle name="Normal 63 6 4 2" xfId="26422"/>
    <cellStyle name="Normal 63 6 5" xfId="26423"/>
    <cellStyle name="Normal 63 6 5 2" xfId="26424"/>
    <cellStyle name="Normal 63 6 6" xfId="26425"/>
    <cellStyle name="Normal 63 6 7" xfId="26426"/>
    <cellStyle name="Normal 63 7" xfId="26427"/>
    <cellStyle name="Normal 63 7 2" xfId="26428"/>
    <cellStyle name="Normal 63 7 2 2" xfId="26429"/>
    <cellStyle name="Normal 63 7 3" xfId="26430"/>
    <cellStyle name="Normal 63 7 4" xfId="26431"/>
    <cellStyle name="Normal 63 8" xfId="26432"/>
    <cellStyle name="Normal 63 8 2" xfId="26433"/>
    <cellStyle name="Normal 63 8 3" xfId="26434"/>
    <cellStyle name="Normal 63 9" xfId="26435"/>
    <cellStyle name="Normal 63 9 2" xfId="26436"/>
    <cellStyle name="Normal 64" xfId="26437"/>
    <cellStyle name="Normal 64 10" xfId="26438"/>
    <cellStyle name="Normal 64 10 2" xfId="26439"/>
    <cellStyle name="Normal 64 11" xfId="26440"/>
    <cellStyle name="Normal 64 12" xfId="26441"/>
    <cellStyle name="Normal 64 2" xfId="26442"/>
    <cellStyle name="Normal 64 2 10" xfId="26443"/>
    <cellStyle name="Normal 64 2 2" xfId="26444"/>
    <cellStyle name="Normal 64 2 2 2" xfId="26445"/>
    <cellStyle name="Normal 64 2 2 2 2" xfId="26446"/>
    <cellStyle name="Normal 64 2 2 2 2 2" xfId="26447"/>
    <cellStyle name="Normal 64 2 2 2 2 3" xfId="26448"/>
    <cellStyle name="Normal 64 2 2 2 2 4" xfId="26449"/>
    <cellStyle name="Normal 64 2 2 2 3" xfId="26450"/>
    <cellStyle name="Normal 64 2 2 2 3 2" xfId="26451"/>
    <cellStyle name="Normal 64 2 2 2 3 3" xfId="26452"/>
    <cellStyle name="Normal 64 2 2 2 4" xfId="26453"/>
    <cellStyle name="Normal 64 2 2 2 4 2" xfId="26454"/>
    <cellStyle name="Normal 64 2 2 2 5" xfId="26455"/>
    <cellStyle name="Normal 64 2 2 2 5 2" xfId="26456"/>
    <cellStyle name="Normal 64 2 2 2 6" xfId="26457"/>
    <cellStyle name="Normal 64 2 2 2 7" xfId="26458"/>
    <cellStyle name="Normal 64 2 2 3" xfId="26459"/>
    <cellStyle name="Normal 64 2 2 3 2" xfId="26460"/>
    <cellStyle name="Normal 64 2 2 3 3" xfId="26461"/>
    <cellStyle name="Normal 64 2 2 3 4" xfId="26462"/>
    <cellStyle name="Normal 64 2 2 4" xfId="26463"/>
    <cellStyle name="Normal 64 2 2 4 2" xfId="26464"/>
    <cellStyle name="Normal 64 2 2 4 3" xfId="26465"/>
    <cellStyle name="Normal 64 2 2 5" xfId="26466"/>
    <cellStyle name="Normal 64 2 2 5 2" xfId="26467"/>
    <cellStyle name="Normal 64 2 2 6" xfId="26468"/>
    <cellStyle name="Normal 64 2 2 6 2" xfId="26469"/>
    <cellStyle name="Normal 64 2 2 7" xfId="26470"/>
    <cellStyle name="Normal 64 2 2 8" xfId="26471"/>
    <cellStyle name="Normal 64 2 3" xfId="26472"/>
    <cellStyle name="Normal 64 2 3 2" xfId="26473"/>
    <cellStyle name="Normal 64 2 3 2 2" xfId="26474"/>
    <cellStyle name="Normal 64 2 3 2 3" xfId="26475"/>
    <cellStyle name="Normal 64 2 3 2 4" xfId="26476"/>
    <cellStyle name="Normal 64 2 3 3" xfId="26477"/>
    <cellStyle name="Normal 64 2 3 3 2" xfId="26478"/>
    <cellStyle name="Normal 64 2 3 3 3" xfId="26479"/>
    <cellStyle name="Normal 64 2 3 4" xfId="26480"/>
    <cellStyle name="Normal 64 2 3 4 2" xfId="26481"/>
    <cellStyle name="Normal 64 2 3 5" xfId="26482"/>
    <cellStyle name="Normal 64 2 3 5 2" xfId="26483"/>
    <cellStyle name="Normal 64 2 3 6" xfId="26484"/>
    <cellStyle name="Normal 64 2 3 7" xfId="26485"/>
    <cellStyle name="Normal 64 2 4" xfId="26486"/>
    <cellStyle name="Normal 64 2 4 2" xfId="26487"/>
    <cellStyle name="Normal 64 2 4 2 2" xfId="26488"/>
    <cellStyle name="Normal 64 2 4 2 3" xfId="26489"/>
    <cellStyle name="Normal 64 2 4 2 4" xfId="26490"/>
    <cellStyle name="Normal 64 2 4 3" xfId="26491"/>
    <cellStyle name="Normal 64 2 4 3 2" xfId="26492"/>
    <cellStyle name="Normal 64 2 4 3 3" xfId="26493"/>
    <cellStyle name="Normal 64 2 4 4" xfId="26494"/>
    <cellStyle name="Normal 64 2 4 4 2" xfId="26495"/>
    <cellStyle name="Normal 64 2 4 5" xfId="26496"/>
    <cellStyle name="Normal 64 2 4 5 2" xfId="26497"/>
    <cellStyle name="Normal 64 2 4 6" xfId="26498"/>
    <cellStyle name="Normal 64 2 4 7" xfId="26499"/>
    <cellStyle name="Normal 64 2 5" xfId="26500"/>
    <cellStyle name="Normal 64 2 5 2" xfId="26501"/>
    <cellStyle name="Normal 64 2 5 2 2" xfId="26502"/>
    <cellStyle name="Normal 64 2 5 3" xfId="26503"/>
    <cellStyle name="Normal 64 2 5 4" xfId="26504"/>
    <cellStyle name="Normal 64 2 6" xfId="26505"/>
    <cellStyle name="Normal 64 2 6 2" xfId="26506"/>
    <cellStyle name="Normal 64 2 6 3" xfId="26507"/>
    <cellStyle name="Normal 64 2 7" xfId="26508"/>
    <cellStyle name="Normal 64 2 7 2" xfId="26509"/>
    <cellStyle name="Normal 64 2 8" xfId="26510"/>
    <cellStyle name="Normal 64 2 8 2" xfId="26511"/>
    <cellStyle name="Normal 64 2 9" xfId="26512"/>
    <cellStyle name="Normal 64 3" xfId="26513"/>
    <cellStyle name="Normal 64 3 2" xfId="26514"/>
    <cellStyle name="Normal 64 3 2 2" xfId="26515"/>
    <cellStyle name="Normal 64 3 2 2 2" xfId="26516"/>
    <cellStyle name="Normal 64 3 2 2 3" xfId="26517"/>
    <cellStyle name="Normal 64 3 2 2 4" xfId="26518"/>
    <cellStyle name="Normal 64 3 2 3" xfId="26519"/>
    <cellStyle name="Normal 64 3 2 3 2" xfId="26520"/>
    <cellStyle name="Normal 64 3 2 3 3" xfId="26521"/>
    <cellStyle name="Normal 64 3 2 4" xfId="26522"/>
    <cellStyle name="Normal 64 3 2 4 2" xfId="26523"/>
    <cellStyle name="Normal 64 3 2 5" xfId="26524"/>
    <cellStyle name="Normal 64 3 2 5 2" xfId="26525"/>
    <cellStyle name="Normal 64 3 2 6" xfId="26526"/>
    <cellStyle name="Normal 64 3 2 7" xfId="26527"/>
    <cellStyle name="Normal 64 3 3" xfId="26528"/>
    <cellStyle name="Normal 64 3 3 2" xfId="26529"/>
    <cellStyle name="Normal 64 3 3 2 2" xfId="26530"/>
    <cellStyle name="Normal 64 3 3 2 3" xfId="26531"/>
    <cellStyle name="Normal 64 3 3 2 4" xfId="26532"/>
    <cellStyle name="Normal 64 3 3 3" xfId="26533"/>
    <cellStyle name="Normal 64 3 3 3 2" xfId="26534"/>
    <cellStyle name="Normal 64 3 3 3 3" xfId="26535"/>
    <cellStyle name="Normal 64 3 3 4" xfId="26536"/>
    <cellStyle name="Normal 64 3 3 4 2" xfId="26537"/>
    <cellStyle name="Normal 64 3 3 5" xfId="26538"/>
    <cellStyle name="Normal 64 3 3 5 2" xfId="26539"/>
    <cellStyle name="Normal 64 3 3 6" xfId="26540"/>
    <cellStyle name="Normal 64 3 3 7" xfId="26541"/>
    <cellStyle name="Normal 64 3 4" xfId="26542"/>
    <cellStyle name="Normal 64 3 4 2" xfId="26543"/>
    <cellStyle name="Normal 64 3 4 3" xfId="26544"/>
    <cellStyle name="Normal 64 3 4 4" xfId="26545"/>
    <cellStyle name="Normal 64 3 5" xfId="26546"/>
    <cellStyle name="Normal 64 3 5 2" xfId="26547"/>
    <cellStyle name="Normal 64 3 5 3" xfId="26548"/>
    <cellStyle name="Normal 64 3 6" xfId="26549"/>
    <cellStyle name="Normal 64 3 6 2" xfId="26550"/>
    <cellStyle name="Normal 64 3 7" xfId="26551"/>
    <cellStyle name="Normal 64 3 7 2" xfId="26552"/>
    <cellStyle name="Normal 64 3 8" xfId="26553"/>
    <cellStyle name="Normal 64 3 9" xfId="26554"/>
    <cellStyle name="Normal 64 4" xfId="26555"/>
    <cellStyle name="Normal 64 4 2" xfId="26556"/>
    <cellStyle name="Normal 64 4 2 2" xfId="26557"/>
    <cellStyle name="Normal 64 4 2 3" xfId="26558"/>
    <cellStyle name="Normal 64 4 2 4" xfId="26559"/>
    <cellStyle name="Normal 64 4 3" xfId="26560"/>
    <cellStyle name="Normal 64 4 3 2" xfId="26561"/>
    <cellStyle name="Normal 64 4 3 3" xfId="26562"/>
    <cellStyle name="Normal 64 4 4" xfId="26563"/>
    <cellStyle name="Normal 64 4 4 2" xfId="26564"/>
    <cellStyle name="Normal 64 4 5" xfId="26565"/>
    <cellStyle name="Normal 64 4 5 2" xfId="26566"/>
    <cellStyle name="Normal 64 4 6" xfId="26567"/>
    <cellStyle name="Normal 64 4 7" xfId="26568"/>
    <cellStyle name="Normal 64 5" xfId="26569"/>
    <cellStyle name="Normal 64 5 2" xfId="26570"/>
    <cellStyle name="Normal 64 5 2 2" xfId="26571"/>
    <cellStyle name="Normal 64 5 2 3" xfId="26572"/>
    <cellStyle name="Normal 64 5 2 4" xfId="26573"/>
    <cellStyle name="Normal 64 5 3" xfId="26574"/>
    <cellStyle name="Normal 64 5 3 2" xfId="26575"/>
    <cellStyle name="Normal 64 5 3 3" xfId="26576"/>
    <cellStyle name="Normal 64 5 4" xfId="26577"/>
    <cellStyle name="Normal 64 5 4 2" xfId="26578"/>
    <cellStyle name="Normal 64 5 5" xfId="26579"/>
    <cellStyle name="Normal 64 5 5 2" xfId="26580"/>
    <cellStyle name="Normal 64 5 6" xfId="26581"/>
    <cellStyle name="Normal 64 5 7" xfId="26582"/>
    <cellStyle name="Normal 64 6" xfId="26583"/>
    <cellStyle name="Normal 64 6 2" xfId="26584"/>
    <cellStyle name="Normal 64 6 2 2" xfId="26585"/>
    <cellStyle name="Normal 64 6 2 3" xfId="26586"/>
    <cellStyle name="Normal 64 6 2 4" xfId="26587"/>
    <cellStyle name="Normal 64 6 3" xfId="26588"/>
    <cellStyle name="Normal 64 6 3 2" xfId="26589"/>
    <cellStyle name="Normal 64 6 3 3" xfId="26590"/>
    <cellStyle name="Normal 64 6 4" xfId="26591"/>
    <cellStyle name="Normal 64 6 4 2" xfId="26592"/>
    <cellStyle name="Normal 64 6 5" xfId="26593"/>
    <cellStyle name="Normal 64 6 5 2" xfId="26594"/>
    <cellStyle name="Normal 64 6 6" xfId="26595"/>
    <cellStyle name="Normal 64 6 7" xfId="26596"/>
    <cellStyle name="Normal 64 7" xfId="26597"/>
    <cellStyle name="Normal 64 7 2" xfId="26598"/>
    <cellStyle name="Normal 64 7 2 2" xfId="26599"/>
    <cellStyle name="Normal 64 7 3" xfId="26600"/>
    <cellStyle name="Normal 64 7 4" xfId="26601"/>
    <cellStyle name="Normal 64 8" xfId="26602"/>
    <cellStyle name="Normal 64 8 2" xfId="26603"/>
    <cellStyle name="Normal 64 8 3" xfId="26604"/>
    <cellStyle name="Normal 64 9" xfId="26605"/>
    <cellStyle name="Normal 64 9 2" xfId="26606"/>
    <cellStyle name="Normal 65" xfId="26607"/>
    <cellStyle name="Normal 65 10" xfId="26608"/>
    <cellStyle name="Normal 65 10 2" xfId="26609"/>
    <cellStyle name="Normal 65 11" xfId="26610"/>
    <cellStyle name="Normal 65 12" xfId="26611"/>
    <cellStyle name="Normal 65 2" xfId="26612"/>
    <cellStyle name="Normal 65 2 10" xfId="26613"/>
    <cellStyle name="Normal 65 2 2" xfId="26614"/>
    <cellStyle name="Normal 65 2 2 2" xfId="26615"/>
    <cellStyle name="Normal 65 2 2 2 2" xfId="26616"/>
    <cellStyle name="Normal 65 2 2 2 2 2" xfId="26617"/>
    <cellStyle name="Normal 65 2 2 2 2 3" xfId="26618"/>
    <cellStyle name="Normal 65 2 2 2 2 4" xfId="26619"/>
    <cellStyle name="Normal 65 2 2 2 3" xfId="26620"/>
    <cellStyle name="Normal 65 2 2 2 3 2" xfId="26621"/>
    <cellStyle name="Normal 65 2 2 2 3 3" xfId="26622"/>
    <cellStyle name="Normal 65 2 2 2 4" xfId="26623"/>
    <cellStyle name="Normal 65 2 2 2 4 2" xfId="26624"/>
    <cellStyle name="Normal 65 2 2 2 5" xfId="26625"/>
    <cellStyle name="Normal 65 2 2 2 5 2" xfId="26626"/>
    <cellStyle name="Normal 65 2 2 2 6" xfId="26627"/>
    <cellStyle name="Normal 65 2 2 2 7" xfId="26628"/>
    <cellStyle name="Normal 65 2 2 3" xfId="26629"/>
    <cellStyle name="Normal 65 2 2 3 2" xfId="26630"/>
    <cellStyle name="Normal 65 2 2 3 3" xfId="26631"/>
    <cellStyle name="Normal 65 2 2 3 4" xfId="26632"/>
    <cellStyle name="Normal 65 2 2 4" xfId="26633"/>
    <cellStyle name="Normal 65 2 2 4 2" xfId="26634"/>
    <cellStyle name="Normal 65 2 2 4 3" xfId="26635"/>
    <cellStyle name="Normal 65 2 2 5" xfId="26636"/>
    <cellStyle name="Normal 65 2 2 5 2" xfId="26637"/>
    <cellStyle name="Normal 65 2 2 6" xfId="26638"/>
    <cellStyle name="Normal 65 2 2 6 2" xfId="26639"/>
    <cellStyle name="Normal 65 2 2 7" xfId="26640"/>
    <cellStyle name="Normal 65 2 2 8" xfId="26641"/>
    <cellStyle name="Normal 65 2 3" xfId="26642"/>
    <cellStyle name="Normal 65 2 3 2" xfId="26643"/>
    <cellStyle name="Normal 65 2 3 2 2" xfId="26644"/>
    <cellStyle name="Normal 65 2 3 2 3" xfId="26645"/>
    <cellStyle name="Normal 65 2 3 2 4" xfId="26646"/>
    <cellStyle name="Normal 65 2 3 3" xfId="26647"/>
    <cellStyle name="Normal 65 2 3 3 2" xfId="26648"/>
    <cellStyle name="Normal 65 2 3 3 3" xfId="26649"/>
    <cellStyle name="Normal 65 2 3 4" xfId="26650"/>
    <cellStyle name="Normal 65 2 3 4 2" xfId="26651"/>
    <cellStyle name="Normal 65 2 3 5" xfId="26652"/>
    <cellStyle name="Normal 65 2 3 5 2" xfId="26653"/>
    <cellStyle name="Normal 65 2 3 6" xfId="26654"/>
    <cellStyle name="Normal 65 2 3 7" xfId="26655"/>
    <cellStyle name="Normal 65 2 4" xfId="26656"/>
    <cellStyle name="Normal 65 2 4 2" xfId="26657"/>
    <cellStyle name="Normal 65 2 4 2 2" xfId="26658"/>
    <cellStyle name="Normal 65 2 4 2 3" xfId="26659"/>
    <cellStyle name="Normal 65 2 4 2 4" xfId="26660"/>
    <cellStyle name="Normal 65 2 4 3" xfId="26661"/>
    <cellStyle name="Normal 65 2 4 3 2" xfId="26662"/>
    <cellStyle name="Normal 65 2 4 3 3" xfId="26663"/>
    <cellStyle name="Normal 65 2 4 4" xfId="26664"/>
    <cellStyle name="Normal 65 2 4 4 2" xfId="26665"/>
    <cellStyle name="Normal 65 2 4 5" xfId="26666"/>
    <cellStyle name="Normal 65 2 4 5 2" xfId="26667"/>
    <cellStyle name="Normal 65 2 4 6" xfId="26668"/>
    <cellStyle name="Normal 65 2 4 7" xfId="26669"/>
    <cellStyle name="Normal 65 2 5" xfId="26670"/>
    <cellStyle name="Normal 65 2 5 2" xfId="26671"/>
    <cellStyle name="Normal 65 2 5 2 2" xfId="26672"/>
    <cellStyle name="Normal 65 2 5 3" xfId="26673"/>
    <cellStyle name="Normal 65 2 5 4" xfId="26674"/>
    <cellStyle name="Normal 65 2 6" xfId="26675"/>
    <cellStyle name="Normal 65 2 6 2" xfId="26676"/>
    <cellStyle name="Normal 65 2 6 3" xfId="26677"/>
    <cellStyle name="Normal 65 2 7" xfId="26678"/>
    <cellStyle name="Normal 65 2 7 2" xfId="26679"/>
    <cellStyle name="Normal 65 2 8" xfId="26680"/>
    <cellStyle name="Normal 65 2 8 2" xfId="26681"/>
    <cellStyle name="Normal 65 2 9" xfId="26682"/>
    <cellStyle name="Normal 65 3" xfId="26683"/>
    <cellStyle name="Normal 65 3 2" xfId="26684"/>
    <cellStyle name="Normal 65 3 2 2" xfId="26685"/>
    <cellStyle name="Normal 65 3 2 2 2" xfId="26686"/>
    <cellStyle name="Normal 65 3 2 2 3" xfId="26687"/>
    <cellStyle name="Normal 65 3 2 2 4" xfId="26688"/>
    <cellStyle name="Normal 65 3 2 3" xfId="26689"/>
    <cellStyle name="Normal 65 3 2 3 2" xfId="26690"/>
    <cellStyle name="Normal 65 3 2 3 3" xfId="26691"/>
    <cellStyle name="Normal 65 3 2 4" xfId="26692"/>
    <cellStyle name="Normal 65 3 2 4 2" xfId="26693"/>
    <cellStyle name="Normal 65 3 2 5" xfId="26694"/>
    <cellStyle name="Normal 65 3 2 5 2" xfId="26695"/>
    <cellStyle name="Normal 65 3 2 6" xfId="26696"/>
    <cellStyle name="Normal 65 3 2 7" xfId="26697"/>
    <cellStyle name="Normal 65 3 3" xfId="26698"/>
    <cellStyle name="Normal 65 3 3 2" xfId="26699"/>
    <cellStyle name="Normal 65 3 3 2 2" xfId="26700"/>
    <cellStyle name="Normal 65 3 3 2 3" xfId="26701"/>
    <cellStyle name="Normal 65 3 3 2 4" xfId="26702"/>
    <cellStyle name="Normal 65 3 3 3" xfId="26703"/>
    <cellStyle name="Normal 65 3 3 3 2" xfId="26704"/>
    <cellStyle name="Normal 65 3 3 3 3" xfId="26705"/>
    <cellStyle name="Normal 65 3 3 4" xfId="26706"/>
    <cellStyle name="Normal 65 3 3 4 2" xfId="26707"/>
    <cellStyle name="Normal 65 3 3 5" xfId="26708"/>
    <cellStyle name="Normal 65 3 3 5 2" xfId="26709"/>
    <cellStyle name="Normal 65 3 3 6" xfId="26710"/>
    <cellStyle name="Normal 65 3 3 7" xfId="26711"/>
    <cellStyle name="Normal 65 3 4" xfId="26712"/>
    <cellStyle name="Normal 65 3 4 2" xfId="26713"/>
    <cellStyle name="Normal 65 3 4 3" xfId="26714"/>
    <cellStyle name="Normal 65 3 4 4" xfId="26715"/>
    <cellStyle name="Normal 65 3 5" xfId="26716"/>
    <cellStyle name="Normal 65 3 5 2" xfId="26717"/>
    <cellStyle name="Normal 65 3 5 3" xfId="26718"/>
    <cellStyle name="Normal 65 3 6" xfId="26719"/>
    <cellStyle name="Normal 65 3 6 2" xfId="26720"/>
    <cellStyle name="Normal 65 3 7" xfId="26721"/>
    <cellStyle name="Normal 65 3 7 2" xfId="26722"/>
    <cellStyle name="Normal 65 3 8" xfId="26723"/>
    <cellStyle name="Normal 65 3 9" xfId="26724"/>
    <cellStyle name="Normal 65 4" xfId="26725"/>
    <cellStyle name="Normal 65 4 2" xfId="26726"/>
    <cellStyle name="Normal 65 4 2 2" xfId="26727"/>
    <cellStyle name="Normal 65 4 2 3" xfId="26728"/>
    <cellStyle name="Normal 65 4 2 4" xfId="26729"/>
    <cellStyle name="Normal 65 4 3" xfId="26730"/>
    <cellStyle name="Normal 65 4 3 2" xfId="26731"/>
    <cellStyle name="Normal 65 4 3 3" xfId="26732"/>
    <cellStyle name="Normal 65 4 4" xfId="26733"/>
    <cellStyle name="Normal 65 4 4 2" xfId="26734"/>
    <cellStyle name="Normal 65 4 5" xfId="26735"/>
    <cellStyle name="Normal 65 4 5 2" xfId="26736"/>
    <cellStyle name="Normal 65 4 6" xfId="26737"/>
    <cellStyle name="Normal 65 4 7" xfId="26738"/>
    <cellStyle name="Normal 65 5" xfId="26739"/>
    <cellStyle name="Normal 65 5 2" xfId="26740"/>
    <cellStyle name="Normal 65 5 2 2" xfId="26741"/>
    <cellStyle name="Normal 65 5 2 3" xfId="26742"/>
    <cellStyle name="Normal 65 5 2 4" xfId="26743"/>
    <cellStyle name="Normal 65 5 3" xfId="26744"/>
    <cellStyle name="Normal 65 5 3 2" xfId="26745"/>
    <cellStyle name="Normal 65 5 3 3" xfId="26746"/>
    <cellStyle name="Normal 65 5 4" xfId="26747"/>
    <cellStyle name="Normal 65 5 4 2" xfId="26748"/>
    <cellStyle name="Normal 65 5 5" xfId="26749"/>
    <cellStyle name="Normal 65 5 5 2" xfId="26750"/>
    <cellStyle name="Normal 65 5 6" xfId="26751"/>
    <cellStyle name="Normal 65 5 7" xfId="26752"/>
    <cellStyle name="Normal 65 6" xfId="26753"/>
    <cellStyle name="Normal 65 6 2" xfId="26754"/>
    <cellStyle name="Normal 65 6 2 2" xfId="26755"/>
    <cellStyle name="Normal 65 6 2 3" xfId="26756"/>
    <cellStyle name="Normal 65 6 2 4" xfId="26757"/>
    <cellStyle name="Normal 65 6 3" xfId="26758"/>
    <cellStyle name="Normal 65 6 3 2" xfId="26759"/>
    <cellStyle name="Normal 65 6 3 3" xfId="26760"/>
    <cellStyle name="Normal 65 6 4" xfId="26761"/>
    <cellStyle name="Normal 65 6 4 2" xfId="26762"/>
    <cellStyle name="Normal 65 6 5" xfId="26763"/>
    <cellStyle name="Normal 65 6 5 2" xfId="26764"/>
    <cellStyle name="Normal 65 6 6" xfId="26765"/>
    <cellStyle name="Normal 65 6 7" xfId="26766"/>
    <cellStyle name="Normal 65 7" xfId="26767"/>
    <cellStyle name="Normal 65 7 2" xfId="26768"/>
    <cellStyle name="Normal 65 7 2 2" xfId="26769"/>
    <cellStyle name="Normal 65 7 3" xfId="26770"/>
    <cellStyle name="Normal 65 7 4" xfId="26771"/>
    <cellStyle name="Normal 65 8" xfId="26772"/>
    <cellStyle name="Normal 65 8 2" xfId="26773"/>
    <cellStyle name="Normal 65 8 3" xfId="26774"/>
    <cellStyle name="Normal 65 9" xfId="26775"/>
    <cellStyle name="Normal 65 9 2" xfId="26776"/>
    <cellStyle name="Normal 66" xfId="26777"/>
    <cellStyle name="Normal 66 10" xfId="26778"/>
    <cellStyle name="Normal 66 10 2" xfId="26779"/>
    <cellStyle name="Normal 66 11" xfId="26780"/>
    <cellStyle name="Normal 66 12" xfId="26781"/>
    <cellStyle name="Normal 66 2" xfId="26782"/>
    <cellStyle name="Normal 66 2 10" xfId="26783"/>
    <cellStyle name="Normal 66 2 2" xfId="26784"/>
    <cellStyle name="Normal 66 2 2 2" xfId="26785"/>
    <cellStyle name="Normal 66 2 2 2 2" xfId="26786"/>
    <cellStyle name="Normal 66 2 2 2 2 2" xfId="26787"/>
    <cellStyle name="Normal 66 2 2 2 2 3" xfId="26788"/>
    <cellStyle name="Normal 66 2 2 2 2 4" xfId="26789"/>
    <cellStyle name="Normal 66 2 2 2 3" xfId="26790"/>
    <cellStyle name="Normal 66 2 2 2 3 2" xfId="26791"/>
    <cellStyle name="Normal 66 2 2 2 3 3" xfId="26792"/>
    <cellStyle name="Normal 66 2 2 2 4" xfId="26793"/>
    <cellStyle name="Normal 66 2 2 2 4 2" xfId="26794"/>
    <cellStyle name="Normal 66 2 2 2 5" xfId="26795"/>
    <cellStyle name="Normal 66 2 2 2 5 2" xfId="26796"/>
    <cellStyle name="Normal 66 2 2 2 6" xfId="26797"/>
    <cellStyle name="Normal 66 2 2 2 7" xfId="26798"/>
    <cellStyle name="Normal 66 2 2 3" xfId="26799"/>
    <cellStyle name="Normal 66 2 2 3 2" xfId="26800"/>
    <cellStyle name="Normal 66 2 2 3 3" xfId="26801"/>
    <cellStyle name="Normal 66 2 2 3 4" xfId="26802"/>
    <cellStyle name="Normal 66 2 2 4" xfId="26803"/>
    <cellStyle name="Normal 66 2 2 4 2" xfId="26804"/>
    <cellStyle name="Normal 66 2 2 4 3" xfId="26805"/>
    <cellStyle name="Normal 66 2 2 5" xfId="26806"/>
    <cellStyle name="Normal 66 2 2 5 2" xfId="26807"/>
    <cellStyle name="Normal 66 2 2 6" xfId="26808"/>
    <cellStyle name="Normal 66 2 2 6 2" xfId="26809"/>
    <cellStyle name="Normal 66 2 2 7" xfId="26810"/>
    <cellStyle name="Normal 66 2 2 8" xfId="26811"/>
    <cellStyle name="Normal 66 2 3" xfId="26812"/>
    <cellStyle name="Normal 66 2 3 2" xfId="26813"/>
    <cellStyle name="Normal 66 2 3 2 2" xfId="26814"/>
    <cellStyle name="Normal 66 2 3 2 3" xfId="26815"/>
    <cellStyle name="Normal 66 2 3 2 4" xfId="26816"/>
    <cellStyle name="Normal 66 2 3 3" xfId="26817"/>
    <cellStyle name="Normal 66 2 3 3 2" xfId="26818"/>
    <cellStyle name="Normal 66 2 3 3 3" xfId="26819"/>
    <cellStyle name="Normal 66 2 3 4" xfId="26820"/>
    <cellStyle name="Normal 66 2 3 4 2" xfId="26821"/>
    <cellStyle name="Normal 66 2 3 5" xfId="26822"/>
    <cellStyle name="Normal 66 2 3 5 2" xfId="26823"/>
    <cellStyle name="Normal 66 2 3 6" xfId="26824"/>
    <cellStyle name="Normal 66 2 3 7" xfId="26825"/>
    <cellStyle name="Normal 66 2 4" xfId="26826"/>
    <cellStyle name="Normal 66 2 4 2" xfId="26827"/>
    <cellStyle name="Normal 66 2 4 2 2" xfId="26828"/>
    <cellStyle name="Normal 66 2 4 2 3" xfId="26829"/>
    <cellStyle name="Normal 66 2 4 2 4" xfId="26830"/>
    <cellStyle name="Normal 66 2 4 3" xfId="26831"/>
    <cellStyle name="Normal 66 2 4 3 2" xfId="26832"/>
    <cellStyle name="Normal 66 2 4 3 3" xfId="26833"/>
    <cellStyle name="Normal 66 2 4 4" xfId="26834"/>
    <cellStyle name="Normal 66 2 4 4 2" xfId="26835"/>
    <cellStyle name="Normal 66 2 4 5" xfId="26836"/>
    <cellStyle name="Normal 66 2 4 5 2" xfId="26837"/>
    <cellStyle name="Normal 66 2 4 6" xfId="26838"/>
    <cellStyle name="Normal 66 2 4 7" xfId="26839"/>
    <cellStyle name="Normal 66 2 5" xfId="26840"/>
    <cellStyle name="Normal 66 2 5 2" xfId="26841"/>
    <cellStyle name="Normal 66 2 5 2 2" xfId="26842"/>
    <cellStyle name="Normal 66 2 5 3" xfId="26843"/>
    <cellStyle name="Normal 66 2 5 4" xfId="26844"/>
    <cellStyle name="Normal 66 2 6" xfId="26845"/>
    <cellStyle name="Normal 66 2 6 2" xfId="26846"/>
    <cellStyle name="Normal 66 2 6 3" xfId="26847"/>
    <cellStyle name="Normal 66 2 7" xfId="26848"/>
    <cellStyle name="Normal 66 2 7 2" xfId="26849"/>
    <cellStyle name="Normal 66 2 8" xfId="26850"/>
    <cellStyle name="Normal 66 2 8 2" xfId="26851"/>
    <cellStyle name="Normal 66 2 9" xfId="26852"/>
    <cellStyle name="Normal 66 3" xfId="26853"/>
    <cellStyle name="Normal 66 3 2" xfId="26854"/>
    <cellStyle name="Normal 66 3 2 2" xfId="26855"/>
    <cellStyle name="Normal 66 3 2 2 2" xfId="26856"/>
    <cellStyle name="Normal 66 3 2 2 3" xfId="26857"/>
    <cellStyle name="Normal 66 3 2 2 4" xfId="26858"/>
    <cellStyle name="Normal 66 3 2 3" xfId="26859"/>
    <cellStyle name="Normal 66 3 2 3 2" xfId="26860"/>
    <cellStyle name="Normal 66 3 2 3 3" xfId="26861"/>
    <cellStyle name="Normal 66 3 2 4" xfId="26862"/>
    <cellStyle name="Normal 66 3 2 4 2" xfId="26863"/>
    <cellStyle name="Normal 66 3 2 5" xfId="26864"/>
    <cellStyle name="Normal 66 3 2 5 2" xfId="26865"/>
    <cellStyle name="Normal 66 3 2 6" xfId="26866"/>
    <cellStyle name="Normal 66 3 2 7" xfId="26867"/>
    <cellStyle name="Normal 66 3 3" xfId="26868"/>
    <cellStyle name="Normal 66 3 3 2" xfId="26869"/>
    <cellStyle name="Normal 66 3 3 2 2" xfId="26870"/>
    <cellStyle name="Normal 66 3 3 2 3" xfId="26871"/>
    <cellStyle name="Normal 66 3 3 2 4" xfId="26872"/>
    <cellStyle name="Normal 66 3 3 3" xfId="26873"/>
    <cellStyle name="Normal 66 3 3 3 2" xfId="26874"/>
    <cellStyle name="Normal 66 3 3 3 3" xfId="26875"/>
    <cellStyle name="Normal 66 3 3 4" xfId="26876"/>
    <cellStyle name="Normal 66 3 3 4 2" xfId="26877"/>
    <cellStyle name="Normal 66 3 3 5" xfId="26878"/>
    <cellStyle name="Normal 66 3 3 5 2" xfId="26879"/>
    <cellStyle name="Normal 66 3 3 6" xfId="26880"/>
    <cellStyle name="Normal 66 3 3 7" xfId="26881"/>
    <cellStyle name="Normal 66 3 4" xfId="26882"/>
    <cellStyle name="Normal 66 3 4 2" xfId="26883"/>
    <cellStyle name="Normal 66 3 4 3" xfId="26884"/>
    <cellStyle name="Normal 66 3 4 4" xfId="26885"/>
    <cellStyle name="Normal 66 3 5" xfId="26886"/>
    <cellStyle name="Normal 66 3 5 2" xfId="26887"/>
    <cellStyle name="Normal 66 3 5 3" xfId="26888"/>
    <cellStyle name="Normal 66 3 6" xfId="26889"/>
    <cellStyle name="Normal 66 3 6 2" xfId="26890"/>
    <cellStyle name="Normal 66 3 7" xfId="26891"/>
    <cellStyle name="Normal 66 3 7 2" xfId="26892"/>
    <cellStyle name="Normal 66 3 8" xfId="26893"/>
    <cellStyle name="Normal 66 3 9" xfId="26894"/>
    <cellStyle name="Normal 66 4" xfId="26895"/>
    <cellStyle name="Normal 66 4 2" xfId="26896"/>
    <cellStyle name="Normal 66 4 2 2" xfId="26897"/>
    <cellStyle name="Normal 66 4 2 3" xfId="26898"/>
    <cellStyle name="Normal 66 4 2 4" xfId="26899"/>
    <cellStyle name="Normal 66 4 3" xfId="26900"/>
    <cellStyle name="Normal 66 4 3 2" xfId="26901"/>
    <cellStyle name="Normal 66 4 3 3" xfId="26902"/>
    <cellStyle name="Normal 66 4 4" xfId="26903"/>
    <cellStyle name="Normal 66 4 4 2" xfId="26904"/>
    <cellStyle name="Normal 66 4 5" xfId="26905"/>
    <cellStyle name="Normal 66 4 5 2" xfId="26906"/>
    <cellStyle name="Normal 66 4 6" xfId="26907"/>
    <cellStyle name="Normal 66 4 7" xfId="26908"/>
    <cellStyle name="Normal 66 5" xfId="26909"/>
    <cellStyle name="Normal 66 5 2" xfId="26910"/>
    <cellStyle name="Normal 66 5 2 2" xfId="26911"/>
    <cellStyle name="Normal 66 5 2 3" xfId="26912"/>
    <cellStyle name="Normal 66 5 2 4" xfId="26913"/>
    <cellStyle name="Normal 66 5 3" xfId="26914"/>
    <cellStyle name="Normal 66 5 3 2" xfId="26915"/>
    <cellStyle name="Normal 66 5 3 3" xfId="26916"/>
    <cellStyle name="Normal 66 5 4" xfId="26917"/>
    <cellStyle name="Normal 66 5 4 2" xfId="26918"/>
    <cellStyle name="Normal 66 5 5" xfId="26919"/>
    <cellStyle name="Normal 66 5 5 2" xfId="26920"/>
    <cellStyle name="Normal 66 5 6" xfId="26921"/>
    <cellStyle name="Normal 66 5 7" xfId="26922"/>
    <cellStyle name="Normal 66 6" xfId="26923"/>
    <cellStyle name="Normal 66 6 2" xfId="26924"/>
    <cellStyle name="Normal 66 6 2 2" xfId="26925"/>
    <cellStyle name="Normal 66 6 2 3" xfId="26926"/>
    <cellStyle name="Normal 66 6 2 4" xfId="26927"/>
    <cellStyle name="Normal 66 6 3" xfId="26928"/>
    <cellStyle name="Normal 66 6 3 2" xfId="26929"/>
    <cellStyle name="Normal 66 6 3 3" xfId="26930"/>
    <cellStyle name="Normal 66 6 4" xfId="26931"/>
    <cellStyle name="Normal 66 6 4 2" xfId="26932"/>
    <cellStyle name="Normal 66 6 5" xfId="26933"/>
    <cellStyle name="Normal 66 6 5 2" xfId="26934"/>
    <cellStyle name="Normal 66 6 6" xfId="26935"/>
    <cellStyle name="Normal 66 6 7" xfId="26936"/>
    <cellStyle name="Normal 66 7" xfId="26937"/>
    <cellStyle name="Normal 66 7 2" xfId="26938"/>
    <cellStyle name="Normal 66 7 2 2" xfId="26939"/>
    <cellStyle name="Normal 66 7 3" xfId="26940"/>
    <cellStyle name="Normal 66 7 4" xfId="26941"/>
    <cellStyle name="Normal 66 8" xfId="26942"/>
    <cellStyle name="Normal 66 8 2" xfId="26943"/>
    <cellStyle name="Normal 66 8 3" xfId="26944"/>
    <cellStyle name="Normal 66 9" xfId="26945"/>
    <cellStyle name="Normal 66 9 2" xfId="26946"/>
    <cellStyle name="Normal 67" xfId="26947"/>
    <cellStyle name="Normal 67 10" xfId="26948"/>
    <cellStyle name="Normal 67 10 2" xfId="26949"/>
    <cellStyle name="Normal 67 11" xfId="26950"/>
    <cellStyle name="Normal 67 12" xfId="26951"/>
    <cellStyle name="Normal 67 2" xfId="26952"/>
    <cellStyle name="Normal 67 2 10" xfId="26953"/>
    <cellStyle name="Normal 67 2 2" xfId="26954"/>
    <cellStyle name="Normal 67 2 2 2" xfId="26955"/>
    <cellStyle name="Normal 67 2 2 2 2" xfId="26956"/>
    <cellStyle name="Normal 67 2 2 2 2 2" xfId="26957"/>
    <cellStyle name="Normal 67 2 2 2 2 3" xfId="26958"/>
    <cellStyle name="Normal 67 2 2 2 2 4" xfId="26959"/>
    <cellStyle name="Normal 67 2 2 2 3" xfId="26960"/>
    <cellStyle name="Normal 67 2 2 2 3 2" xfId="26961"/>
    <cellStyle name="Normal 67 2 2 2 3 3" xfId="26962"/>
    <cellStyle name="Normal 67 2 2 2 4" xfId="26963"/>
    <cellStyle name="Normal 67 2 2 2 4 2" xfId="26964"/>
    <cellStyle name="Normal 67 2 2 2 5" xfId="26965"/>
    <cellStyle name="Normal 67 2 2 2 5 2" xfId="26966"/>
    <cellStyle name="Normal 67 2 2 2 6" xfId="26967"/>
    <cellStyle name="Normal 67 2 2 2 7" xfId="26968"/>
    <cellStyle name="Normal 67 2 2 3" xfId="26969"/>
    <cellStyle name="Normal 67 2 2 3 2" xfId="26970"/>
    <cellStyle name="Normal 67 2 2 3 3" xfId="26971"/>
    <cellStyle name="Normal 67 2 2 3 4" xfId="26972"/>
    <cellStyle name="Normal 67 2 2 4" xfId="26973"/>
    <cellStyle name="Normal 67 2 2 4 2" xfId="26974"/>
    <cellStyle name="Normal 67 2 2 4 3" xfId="26975"/>
    <cellStyle name="Normal 67 2 2 5" xfId="26976"/>
    <cellStyle name="Normal 67 2 2 5 2" xfId="26977"/>
    <cellStyle name="Normal 67 2 2 6" xfId="26978"/>
    <cellStyle name="Normal 67 2 2 6 2" xfId="26979"/>
    <cellStyle name="Normal 67 2 2 7" xfId="26980"/>
    <cellStyle name="Normal 67 2 2 8" xfId="26981"/>
    <cellStyle name="Normal 67 2 3" xfId="26982"/>
    <cellStyle name="Normal 67 2 3 2" xfId="26983"/>
    <cellStyle name="Normal 67 2 3 2 2" xfId="26984"/>
    <cellStyle name="Normal 67 2 3 2 3" xfId="26985"/>
    <cellStyle name="Normal 67 2 3 2 4" xfId="26986"/>
    <cellStyle name="Normal 67 2 3 3" xfId="26987"/>
    <cellStyle name="Normal 67 2 3 3 2" xfId="26988"/>
    <cellStyle name="Normal 67 2 3 3 3" xfId="26989"/>
    <cellStyle name="Normal 67 2 3 4" xfId="26990"/>
    <cellStyle name="Normal 67 2 3 4 2" xfId="26991"/>
    <cellStyle name="Normal 67 2 3 5" xfId="26992"/>
    <cellStyle name="Normal 67 2 3 5 2" xfId="26993"/>
    <cellStyle name="Normal 67 2 3 6" xfId="26994"/>
    <cellStyle name="Normal 67 2 3 7" xfId="26995"/>
    <cellStyle name="Normal 67 2 4" xfId="26996"/>
    <cellStyle name="Normal 67 2 4 2" xfId="26997"/>
    <cellStyle name="Normal 67 2 4 2 2" xfId="26998"/>
    <cellStyle name="Normal 67 2 4 2 3" xfId="26999"/>
    <cellStyle name="Normal 67 2 4 2 4" xfId="27000"/>
    <cellStyle name="Normal 67 2 4 3" xfId="27001"/>
    <cellStyle name="Normal 67 2 4 3 2" xfId="27002"/>
    <cellStyle name="Normal 67 2 4 3 3" xfId="27003"/>
    <cellStyle name="Normal 67 2 4 4" xfId="27004"/>
    <cellStyle name="Normal 67 2 4 4 2" xfId="27005"/>
    <cellStyle name="Normal 67 2 4 5" xfId="27006"/>
    <cellStyle name="Normal 67 2 4 5 2" xfId="27007"/>
    <cellStyle name="Normal 67 2 4 6" xfId="27008"/>
    <cellStyle name="Normal 67 2 4 7" xfId="27009"/>
    <cellStyle name="Normal 67 2 5" xfId="27010"/>
    <cellStyle name="Normal 67 2 5 2" xfId="27011"/>
    <cellStyle name="Normal 67 2 5 2 2" xfId="27012"/>
    <cellStyle name="Normal 67 2 5 3" xfId="27013"/>
    <cellStyle name="Normal 67 2 5 4" xfId="27014"/>
    <cellStyle name="Normal 67 2 6" xfId="27015"/>
    <cellStyle name="Normal 67 2 6 2" xfId="27016"/>
    <cellStyle name="Normal 67 2 6 3" xfId="27017"/>
    <cellStyle name="Normal 67 2 7" xfId="27018"/>
    <cellStyle name="Normal 67 2 7 2" xfId="27019"/>
    <cellStyle name="Normal 67 2 8" xfId="27020"/>
    <cellStyle name="Normal 67 2 8 2" xfId="27021"/>
    <cellStyle name="Normal 67 2 9" xfId="27022"/>
    <cellStyle name="Normal 67 3" xfId="27023"/>
    <cellStyle name="Normal 67 3 2" xfId="27024"/>
    <cellStyle name="Normal 67 3 2 2" xfId="27025"/>
    <cellStyle name="Normal 67 3 2 2 2" xfId="27026"/>
    <cellStyle name="Normal 67 3 2 2 3" xfId="27027"/>
    <cellStyle name="Normal 67 3 2 2 4" xfId="27028"/>
    <cellStyle name="Normal 67 3 2 3" xfId="27029"/>
    <cellStyle name="Normal 67 3 2 3 2" xfId="27030"/>
    <cellStyle name="Normal 67 3 2 3 3" xfId="27031"/>
    <cellStyle name="Normal 67 3 2 4" xfId="27032"/>
    <cellStyle name="Normal 67 3 2 4 2" xfId="27033"/>
    <cellStyle name="Normal 67 3 2 5" xfId="27034"/>
    <cellStyle name="Normal 67 3 2 5 2" xfId="27035"/>
    <cellStyle name="Normal 67 3 2 6" xfId="27036"/>
    <cellStyle name="Normal 67 3 2 7" xfId="27037"/>
    <cellStyle name="Normal 67 3 3" xfId="27038"/>
    <cellStyle name="Normal 67 3 3 2" xfId="27039"/>
    <cellStyle name="Normal 67 3 3 2 2" xfId="27040"/>
    <cellStyle name="Normal 67 3 3 2 3" xfId="27041"/>
    <cellStyle name="Normal 67 3 3 2 4" xfId="27042"/>
    <cellStyle name="Normal 67 3 3 3" xfId="27043"/>
    <cellStyle name="Normal 67 3 3 3 2" xfId="27044"/>
    <cellStyle name="Normal 67 3 3 3 3" xfId="27045"/>
    <cellStyle name="Normal 67 3 3 4" xfId="27046"/>
    <cellStyle name="Normal 67 3 3 4 2" xfId="27047"/>
    <cellStyle name="Normal 67 3 3 5" xfId="27048"/>
    <cellStyle name="Normal 67 3 3 5 2" xfId="27049"/>
    <cellStyle name="Normal 67 3 3 6" xfId="27050"/>
    <cellStyle name="Normal 67 3 3 7" xfId="27051"/>
    <cellStyle name="Normal 67 3 4" xfId="27052"/>
    <cellStyle name="Normal 67 3 4 2" xfId="27053"/>
    <cellStyle name="Normal 67 3 4 3" xfId="27054"/>
    <cellStyle name="Normal 67 3 4 4" xfId="27055"/>
    <cellStyle name="Normal 67 3 5" xfId="27056"/>
    <cellStyle name="Normal 67 3 5 2" xfId="27057"/>
    <cellStyle name="Normal 67 3 5 3" xfId="27058"/>
    <cellStyle name="Normal 67 3 6" xfId="27059"/>
    <cellStyle name="Normal 67 3 6 2" xfId="27060"/>
    <cellStyle name="Normal 67 3 7" xfId="27061"/>
    <cellStyle name="Normal 67 3 7 2" xfId="27062"/>
    <cellStyle name="Normal 67 3 8" xfId="27063"/>
    <cellStyle name="Normal 67 3 9" xfId="27064"/>
    <cellStyle name="Normal 67 4" xfId="27065"/>
    <cellStyle name="Normal 67 4 2" xfId="27066"/>
    <cellStyle name="Normal 67 4 2 2" xfId="27067"/>
    <cellStyle name="Normal 67 4 2 3" xfId="27068"/>
    <cellStyle name="Normal 67 4 2 4" xfId="27069"/>
    <cellStyle name="Normal 67 4 3" xfId="27070"/>
    <cellStyle name="Normal 67 4 3 2" xfId="27071"/>
    <cellStyle name="Normal 67 4 3 3" xfId="27072"/>
    <cellStyle name="Normal 67 4 4" xfId="27073"/>
    <cellStyle name="Normal 67 4 4 2" xfId="27074"/>
    <cellStyle name="Normal 67 4 5" xfId="27075"/>
    <cellStyle name="Normal 67 4 5 2" xfId="27076"/>
    <cellStyle name="Normal 67 4 6" xfId="27077"/>
    <cellStyle name="Normal 67 4 7" xfId="27078"/>
    <cellStyle name="Normal 67 5" xfId="27079"/>
    <cellStyle name="Normal 67 5 2" xfId="27080"/>
    <cellStyle name="Normal 67 5 2 2" xfId="27081"/>
    <cellStyle name="Normal 67 5 2 3" xfId="27082"/>
    <cellStyle name="Normal 67 5 2 4" xfId="27083"/>
    <cellStyle name="Normal 67 5 3" xfId="27084"/>
    <cellStyle name="Normal 67 5 3 2" xfId="27085"/>
    <cellStyle name="Normal 67 5 3 3" xfId="27086"/>
    <cellStyle name="Normal 67 5 4" xfId="27087"/>
    <cellStyle name="Normal 67 5 4 2" xfId="27088"/>
    <cellStyle name="Normal 67 5 5" xfId="27089"/>
    <cellStyle name="Normal 67 5 5 2" xfId="27090"/>
    <cellStyle name="Normal 67 5 6" xfId="27091"/>
    <cellStyle name="Normal 67 5 7" xfId="27092"/>
    <cellStyle name="Normal 67 6" xfId="27093"/>
    <cellStyle name="Normal 67 6 2" xfId="27094"/>
    <cellStyle name="Normal 67 6 2 2" xfId="27095"/>
    <cellStyle name="Normal 67 6 2 3" xfId="27096"/>
    <cellStyle name="Normal 67 6 2 4" xfId="27097"/>
    <cellStyle name="Normal 67 6 3" xfId="27098"/>
    <cellStyle name="Normal 67 6 3 2" xfId="27099"/>
    <cellStyle name="Normal 67 6 3 3" xfId="27100"/>
    <cellStyle name="Normal 67 6 4" xfId="27101"/>
    <cellStyle name="Normal 67 6 4 2" xfId="27102"/>
    <cellStyle name="Normal 67 6 5" xfId="27103"/>
    <cellStyle name="Normal 67 6 5 2" xfId="27104"/>
    <cellStyle name="Normal 67 6 6" xfId="27105"/>
    <cellStyle name="Normal 67 6 7" xfId="27106"/>
    <cellStyle name="Normal 67 7" xfId="27107"/>
    <cellStyle name="Normal 67 7 2" xfId="27108"/>
    <cellStyle name="Normal 67 7 2 2" xfId="27109"/>
    <cellStyle name="Normal 67 7 3" xfId="27110"/>
    <cellStyle name="Normal 67 7 4" xfId="27111"/>
    <cellStyle name="Normal 67 8" xfId="27112"/>
    <cellStyle name="Normal 67 8 2" xfId="27113"/>
    <cellStyle name="Normal 67 8 3" xfId="27114"/>
    <cellStyle name="Normal 67 9" xfId="27115"/>
    <cellStyle name="Normal 67 9 2" xfId="27116"/>
    <cellStyle name="Normal 68" xfId="27117"/>
    <cellStyle name="Normal 68 10" xfId="27118"/>
    <cellStyle name="Normal 68 10 2" xfId="27119"/>
    <cellStyle name="Normal 68 11" xfId="27120"/>
    <cellStyle name="Normal 68 12" xfId="27121"/>
    <cellStyle name="Normal 68 2" xfId="27122"/>
    <cellStyle name="Normal 68 2 10" xfId="27123"/>
    <cellStyle name="Normal 68 2 2" xfId="27124"/>
    <cellStyle name="Normal 68 2 2 2" xfId="27125"/>
    <cellStyle name="Normal 68 2 2 2 2" xfId="27126"/>
    <cellStyle name="Normal 68 2 2 2 2 2" xfId="27127"/>
    <cellStyle name="Normal 68 2 2 2 2 3" xfId="27128"/>
    <cellStyle name="Normal 68 2 2 2 2 4" xfId="27129"/>
    <cellStyle name="Normal 68 2 2 2 3" xfId="27130"/>
    <cellStyle name="Normal 68 2 2 2 3 2" xfId="27131"/>
    <cellStyle name="Normal 68 2 2 2 3 3" xfId="27132"/>
    <cellStyle name="Normal 68 2 2 2 4" xfId="27133"/>
    <cellStyle name="Normal 68 2 2 2 4 2" xfId="27134"/>
    <cellStyle name="Normal 68 2 2 2 5" xfId="27135"/>
    <cellStyle name="Normal 68 2 2 2 5 2" xfId="27136"/>
    <cellStyle name="Normal 68 2 2 2 6" xfId="27137"/>
    <cellStyle name="Normal 68 2 2 2 7" xfId="27138"/>
    <cellStyle name="Normal 68 2 2 3" xfId="27139"/>
    <cellStyle name="Normal 68 2 2 3 2" xfId="27140"/>
    <cellStyle name="Normal 68 2 2 3 3" xfId="27141"/>
    <cellStyle name="Normal 68 2 2 3 4" xfId="27142"/>
    <cellStyle name="Normal 68 2 2 4" xfId="27143"/>
    <cellStyle name="Normal 68 2 2 4 2" xfId="27144"/>
    <cellStyle name="Normal 68 2 2 4 3" xfId="27145"/>
    <cellStyle name="Normal 68 2 2 5" xfId="27146"/>
    <cellStyle name="Normal 68 2 2 5 2" xfId="27147"/>
    <cellStyle name="Normal 68 2 2 6" xfId="27148"/>
    <cellStyle name="Normal 68 2 2 6 2" xfId="27149"/>
    <cellStyle name="Normal 68 2 2 7" xfId="27150"/>
    <cellStyle name="Normal 68 2 2 8" xfId="27151"/>
    <cellStyle name="Normal 68 2 3" xfId="27152"/>
    <cellStyle name="Normal 68 2 3 2" xfId="27153"/>
    <cellStyle name="Normal 68 2 3 2 2" xfId="27154"/>
    <cellStyle name="Normal 68 2 3 2 3" xfId="27155"/>
    <cellStyle name="Normal 68 2 3 2 4" xfId="27156"/>
    <cellStyle name="Normal 68 2 3 3" xfId="27157"/>
    <cellStyle name="Normal 68 2 3 3 2" xfId="27158"/>
    <cellStyle name="Normal 68 2 3 3 3" xfId="27159"/>
    <cellStyle name="Normal 68 2 3 4" xfId="27160"/>
    <cellStyle name="Normal 68 2 3 4 2" xfId="27161"/>
    <cellStyle name="Normal 68 2 3 5" xfId="27162"/>
    <cellStyle name="Normal 68 2 3 5 2" xfId="27163"/>
    <cellStyle name="Normal 68 2 3 6" xfId="27164"/>
    <cellStyle name="Normal 68 2 3 7" xfId="27165"/>
    <cellStyle name="Normal 68 2 4" xfId="27166"/>
    <cellStyle name="Normal 68 2 4 2" xfId="27167"/>
    <cellStyle name="Normal 68 2 4 2 2" xfId="27168"/>
    <cellStyle name="Normal 68 2 4 2 3" xfId="27169"/>
    <cellStyle name="Normal 68 2 4 2 4" xfId="27170"/>
    <cellStyle name="Normal 68 2 4 3" xfId="27171"/>
    <cellStyle name="Normal 68 2 4 3 2" xfId="27172"/>
    <cellStyle name="Normal 68 2 4 3 3" xfId="27173"/>
    <cellStyle name="Normal 68 2 4 4" xfId="27174"/>
    <cellStyle name="Normal 68 2 4 4 2" xfId="27175"/>
    <cellStyle name="Normal 68 2 4 5" xfId="27176"/>
    <cellStyle name="Normal 68 2 4 5 2" xfId="27177"/>
    <cellStyle name="Normal 68 2 4 6" xfId="27178"/>
    <cellStyle name="Normal 68 2 4 7" xfId="27179"/>
    <cellStyle name="Normal 68 2 5" xfId="27180"/>
    <cellStyle name="Normal 68 2 5 2" xfId="27181"/>
    <cellStyle name="Normal 68 2 5 2 2" xfId="27182"/>
    <cellStyle name="Normal 68 2 5 3" xfId="27183"/>
    <cellStyle name="Normal 68 2 5 4" xfId="27184"/>
    <cellStyle name="Normal 68 2 6" xfId="27185"/>
    <cellStyle name="Normal 68 2 6 2" xfId="27186"/>
    <cellStyle name="Normal 68 2 6 3" xfId="27187"/>
    <cellStyle name="Normal 68 2 7" xfId="27188"/>
    <cellStyle name="Normal 68 2 7 2" xfId="27189"/>
    <cellStyle name="Normal 68 2 8" xfId="27190"/>
    <cellStyle name="Normal 68 2 8 2" xfId="27191"/>
    <cellStyle name="Normal 68 2 9" xfId="27192"/>
    <cellStyle name="Normal 68 3" xfId="27193"/>
    <cellStyle name="Normal 68 3 2" xfId="27194"/>
    <cellStyle name="Normal 68 3 2 2" xfId="27195"/>
    <cellStyle name="Normal 68 3 2 2 2" xfId="27196"/>
    <cellStyle name="Normal 68 3 2 2 3" xfId="27197"/>
    <cellStyle name="Normal 68 3 2 2 4" xfId="27198"/>
    <cellStyle name="Normal 68 3 2 3" xfId="27199"/>
    <cellStyle name="Normal 68 3 2 3 2" xfId="27200"/>
    <cellStyle name="Normal 68 3 2 3 3" xfId="27201"/>
    <cellStyle name="Normal 68 3 2 4" xfId="27202"/>
    <cellStyle name="Normal 68 3 2 4 2" xfId="27203"/>
    <cellStyle name="Normal 68 3 2 5" xfId="27204"/>
    <cellStyle name="Normal 68 3 2 5 2" xfId="27205"/>
    <cellStyle name="Normal 68 3 2 6" xfId="27206"/>
    <cellStyle name="Normal 68 3 2 7" xfId="27207"/>
    <cellStyle name="Normal 68 3 3" xfId="27208"/>
    <cellStyle name="Normal 68 3 3 2" xfId="27209"/>
    <cellStyle name="Normal 68 3 3 2 2" xfId="27210"/>
    <cellStyle name="Normal 68 3 3 2 3" xfId="27211"/>
    <cellStyle name="Normal 68 3 3 2 4" xfId="27212"/>
    <cellStyle name="Normal 68 3 3 3" xfId="27213"/>
    <cellStyle name="Normal 68 3 3 3 2" xfId="27214"/>
    <cellStyle name="Normal 68 3 3 3 3" xfId="27215"/>
    <cellStyle name="Normal 68 3 3 4" xfId="27216"/>
    <cellStyle name="Normal 68 3 3 4 2" xfId="27217"/>
    <cellStyle name="Normal 68 3 3 5" xfId="27218"/>
    <cellStyle name="Normal 68 3 3 5 2" xfId="27219"/>
    <cellStyle name="Normal 68 3 3 6" xfId="27220"/>
    <cellStyle name="Normal 68 3 3 7" xfId="27221"/>
    <cellStyle name="Normal 68 3 4" xfId="27222"/>
    <cellStyle name="Normal 68 3 4 2" xfId="27223"/>
    <cellStyle name="Normal 68 3 4 3" xfId="27224"/>
    <cellStyle name="Normal 68 3 4 4" xfId="27225"/>
    <cellStyle name="Normal 68 3 5" xfId="27226"/>
    <cellStyle name="Normal 68 3 5 2" xfId="27227"/>
    <cellStyle name="Normal 68 3 5 3" xfId="27228"/>
    <cellStyle name="Normal 68 3 6" xfId="27229"/>
    <cellStyle name="Normal 68 3 6 2" xfId="27230"/>
    <cellStyle name="Normal 68 3 7" xfId="27231"/>
    <cellStyle name="Normal 68 3 7 2" xfId="27232"/>
    <cellStyle name="Normal 68 3 8" xfId="27233"/>
    <cellStyle name="Normal 68 3 9" xfId="27234"/>
    <cellStyle name="Normal 68 4" xfId="27235"/>
    <cellStyle name="Normal 68 4 2" xfId="27236"/>
    <cellStyle name="Normal 68 4 2 2" xfId="27237"/>
    <cellStyle name="Normal 68 4 2 3" xfId="27238"/>
    <cellStyle name="Normal 68 4 2 4" xfId="27239"/>
    <cellStyle name="Normal 68 4 3" xfId="27240"/>
    <cellStyle name="Normal 68 4 3 2" xfId="27241"/>
    <cellStyle name="Normal 68 4 3 3" xfId="27242"/>
    <cellStyle name="Normal 68 4 4" xfId="27243"/>
    <cellStyle name="Normal 68 4 4 2" xfId="27244"/>
    <cellStyle name="Normal 68 4 5" xfId="27245"/>
    <cellStyle name="Normal 68 4 5 2" xfId="27246"/>
    <cellStyle name="Normal 68 4 6" xfId="27247"/>
    <cellStyle name="Normal 68 4 7" xfId="27248"/>
    <cellStyle name="Normal 68 5" xfId="27249"/>
    <cellStyle name="Normal 68 5 2" xfId="27250"/>
    <cellStyle name="Normal 68 5 2 2" xfId="27251"/>
    <cellStyle name="Normal 68 5 2 3" xfId="27252"/>
    <cellStyle name="Normal 68 5 2 4" xfId="27253"/>
    <cellStyle name="Normal 68 5 3" xfId="27254"/>
    <cellStyle name="Normal 68 5 3 2" xfId="27255"/>
    <cellStyle name="Normal 68 5 3 3" xfId="27256"/>
    <cellStyle name="Normal 68 5 4" xfId="27257"/>
    <cellStyle name="Normal 68 5 4 2" xfId="27258"/>
    <cellStyle name="Normal 68 5 5" xfId="27259"/>
    <cellStyle name="Normal 68 5 5 2" xfId="27260"/>
    <cellStyle name="Normal 68 5 6" xfId="27261"/>
    <cellStyle name="Normal 68 5 7" xfId="27262"/>
    <cellStyle name="Normal 68 6" xfId="27263"/>
    <cellStyle name="Normal 68 6 2" xfId="27264"/>
    <cellStyle name="Normal 68 6 2 2" xfId="27265"/>
    <cellStyle name="Normal 68 6 2 3" xfId="27266"/>
    <cellStyle name="Normal 68 6 2 4" xfId="27267"/>
    <cellStyle name="Normal 68 6 3" xfId="27268"/>
    <cellStyle name="Normal 68 6 3 2" xfId="27269"/>
    <cellStyle name="Normal 68 6 3 3" xfId="27270"/>
    <cellStyle name="Normal 68 6 4" xfId="27271"/>
    <cellStyle name="Normal 68 6 4 2" xfId="27272"/>
    <cellStyle name="Normal 68 6 5" xfId="27273"/>
    <cellStyle name="Normal 68 6 5 2" xfId="27274"/>
    <cellStyle name="Normal 68 6 6" xfId="27275"/>
    <cellStyle name="Normal 68 6 7" xfId="27276"/>
    <cellStyle name="Normal 68 7" xfId="27277"/>
    <cellStyle name="Normal 68 7 2" xfId="27278"/>
    <cellStyle name="Normal 68 7 2 2" xfId="27279"/>
    <cellStyle name="Normal 68 7 3" xfId="27280"/>
    <cellStyle name="Normal 68 7 4" xfId="27281"/>
    <cellStyle name="Normal 68 8" xfId="27282"/>
    <cellStyle name="Normal 68 8 2" xfId="27283"/>
    <cellStyle name="Normal 68 8 3" xfId="27284"/>
    <cellStyle name="Normal 68 9" xfId="27285"/>
    <cellStyle name="Normal 68 9 2" xfId="27286"/>
    <cellStyle name="Normal 69" xfId="27287"/>
    <cellStyle name="Normal 69 10" xfId="27288"/>
    <cellStyle name="Normal 69 10 2" xfId="27289"/>
    <cellStyle name="Normal 69 11" xfId="27290"/>
    <cellStyle name="Normal 69 12" xfId="27291"/>
    <cellStyle name="Normal 69 2" xfId="27292"/>
    <cellStyle name="Normal 69 2 10" xfId="27293"/>
    <cellStyle name="Normal 69 2 2" xfId="27294"/>
    <cellStyle name="Normal 69 2 2 2" xfId="27295"/>
    <cellStyle name="Normal 69 2 2 2 2" xfId="27296"/>
    <cellStyle name="Normal 69 2 2 2 2 2" xfId="27297"/>
    <cellStyle name="Normal 69 2 2 2 2 3" xfId="27298"/>
    <cellStyle name="Normal 69 2 2 2 2 4" xfId="27299"/>
    <cellStyle name="Normal 69 2 2 2 3" xfId="27300"/>
    <cellStyle name="Normal 69 2 2 2 3 2" xfId="27301"/>
    <cellStyle name="Normal 69 2 2 2 3 3" xfId="27302"/>
    <cellStyle name="Normal 69 2 2 2 4" xfId="27303"/>
    <cellStyle name="Normal 69 2 2 2 4 2" xfId="27304"/>
    <cellStyle name="Normal 69 2 2 2 5" xfId="27305"/>
    <cellStyle name="Normal 69 2 2 2 5 2" xfId="27306"/>
    <cellStyle name="Normal 69 2 2 2 6" xfId="27307"/>
    <cellStyle name="Normal 69 2 2 2 7" xfId="27308"/>
    <cellStyle name="Normal 69 2 2 3" xfId="27309"/>
    <cellStyle name="Normal 69 2 2 3 2" xfId="27310"/>
    <cellStyle name="Normal 69 2 2 3 3" xfId="27311"/>
    <cellStyle name="Normal 69 2 2 3 4" xfId="27312"/>
    <cellStyle name="Normal 69 2 2 4" xfId="27313"/>
    <cellStyle name="Normal 69 2 2 4 2" xfId="27314"/>
    <cellStyle name="Normal 69 2 2 4 3" xfId="27315"/>
    <cellStyle name="Normal 69 2 2 5" xfId="27316"/>
    <cellStyle name="Normal 69 2 2 5 2" xfId="27317"/>
    <cellStyle name="Normal 69 2 2 6" xfId="27318"/>
    <cellStyle name="Normal 69 2 2 6 2" xfId="27319"/>
    <cellStyle name="Normal 69 2 2 7" xfId="27320"/>
    <cellStyle name="Normal 69 2 2 8" xfId="27321"/>
    <cellStyle name="Normal 69 2 3" xfId="27322"/>
    <cellStyle name="Normal 69 2 3 2" xfId="27323"/>
    <cellStyle name="Normal 69 2 3 2 2" xfId="27324"/>
    <cellStyle name="Normal 69 2 3 2 3" xfId="27325"/>
    <cellStyle name="Normal 69 2 3 2 4" xfId="27326"/>
    <cellStyle name="Normal 69 2 3 3" xfId="27327"/>
    <cellStyle name="Normal 69 2 3 3 2" xfId="27328"/>
    <cellStyle name="Normal 69 2 3 3 3" xfId="27329"/>
    <cellStyle name="Normal 69 2 3 4" xfId="27330"/>
    <cellStyle name="Normal 69 2 3 4 2" xfId="27331"/>
    <cellStyle name="Normal 69 2 3 5" xfId="27332"/>
    <cellStyle name="Normal 69 2 3 5 2" xfId="27333"/>
    <cellStyle name="Normal 69 2 3 6" xfId="27334"/>
    <cellStyle name="Normal 69 2 3 7" xfId="27335"/>
    <cellStyle name="Normal 69 2 4" xfId="27336"/>
    <cellStyle name="Normal 69 2 4 2" xfId="27337"/>
    <cellStyle name="Normal 69 2 4 2 2" xfId="27338"/>
    <cellStyle name="Normal 69 2 4 2 3" xfId="27339"/>
    <cellStyle name="Normal 69 2 4 2 4" xfId="27340"/>
    <cellStyle name="Normal 69 2 4 3" xfId="27341"/>
    <cellStyle name="Normal 69 2 4 3 2" xfId="27342"/>
    <cellStyle name="Normal 69 2 4 3 3" xfId="27343"/>
    <cellStyle name="Normal 69 2 4 4" xfId="27344"/>
    <cellStyle name="Normal 69 2 4 4 2" xfId="27345"/>
    <cellStyle name="Normal 69 2 4 5" xfId="27346"/>
    <cellStyle name="Normal 69 2 4 5 2" xfId="27347"/>
    <cellStyle name="Normal 69 2 4 6" xfId="27348"/>
    <cellStyle name="Normal 69 2 4 7" xfId="27349"/>
    <cellStyle name="Normal 69 2 5" xfId="27350"/>
    <cellStyle name="Normal 69 2 5 2" xfId="27351"/>
    <cellStyle name="Normal 69 2 5 2 2" xfId="27352"/>
    <cellStyle name="Normal 69 2 5 3" xfId="27353"/>
    <cellStyle name="Normal 69 2 5 4" xfId="27354"/>
    <cellStyle name="Normal 69 2 6" xfId="27355"/>
    <cellStyle name="Normal 69 2 6 2" xfId="27356"/>
    <cellStyle name="Normal 69 2 6 3" xfId="27357"/>
    <cellStyle name="Normal 69 2 7" xfId="27358"/>
    <cellStyle name="Normal 69 2 7 2" xfId="27359"/>
    <cellStyle name="Normal 69 2 8" xfId="27360"/>
    <cellStyle name="Normal 69 2 8 2" xfId="27361"/>
    <cellStyle name="Normal 69 2 9" xfId="27362"/>
    <cellStyle name="Normal 69 3" xfId="27363"/>
    <cellStyle name="Normal 69 3 2" xfId="27364"/>
    <cellStyle name="Normal 69 3 2 2" xfId="27365"/>
    <cellStyle name="Normal 69 3 2 2 2" xfId="27366"/>
    <cellStyle name="Normal 69 3 2 2 3" xfId="27367"/>
    <cellStyle name="Normal 69 3 2 2 4" xfId="27368"/>
    <cellStyle name="Normal 69 3 2 3" xfId="27369"/>
    <cellStyle name="Normal 69 3 2 3 2" xfId="27370"/>
    <cellStyle name="Normal 69 3 2 3 3" xfId="27371"/>
    <cellStyle name="Normal 69 3 2 4" xfId="27372"/>
    <cellStyle name="Normal 69 3 2 4 2" xfId="27373"/>
    <cellStyle name="Normal 69 3 2 5" xfId="27374"/>
    <cellStyle name="Normal 69 3 2 5 2" xfId="27375"/>
    <cellStyle name="Normal 69 3 2 6" xfId="27376"/>
    <cellStyle name="Normal 69 3 2 7" xfId="27377"/>
    <cellStyle name="Normal 69 3 3" xfId="27378"/>
    <cellStyle name="Normal 69 3 3 2" xfId="27379"/>
    <cellStyle name="Normal 69 3 3 2 2" xfId="27380"/>
    <cellStyle name="Normal 69 3 3 2 3" xfId="27381"/>
    <cellStyle name="Normal 69 3 3 2 4" xfId="27382"/>
    <cellStyle name="Normal 69 3 3 3" xfId="27383"/>
    <cellStyle name="Normal 69 3 3 3 2" xfId="27384"/>
    <cellStyle name="Normal 69 3 3 3 3" xfId="27385"/>
    <cellStyle name="Normal 69 3 3 4" xfId="27386"/>
    <cellStyle name="Normal 69 3 3 4 2" xfId="27387"/>
    <cellStyle name="Normal 69 3 3 5" xfId="27388"/>
    <cellStyle name="Normal 69 3 3 5 2" xfId="27389"/>
    <cellStyle name="Normal 69 3 3 6" xfId="27390"/>
    <cellStyle name="Normal 69 3 3 7" xfId="27391"/>
    <cellStyle name="Normal 69 3 4" xfId="27392"/>
    <cellStyle name="Normal 69 3 4 2" xfId="27393"/>
    <cellStyle name="Normal 69 3 4 3" xfId="27394"/>
    <cellStyle name="Normal 69 3 4 4" xfId="27395"/>
    <cellStyle name="Normal 69 3 5" xfId="27396"/>
    <cellStyle name="Normal 69 3 5 2" xfId="27397"/>
    <cellStyle name="Normal 69 3 5 3" xfId="27398"/>
    <cellStyle name="Normal 69 3 6" xfId="27399"/>
    <cellStyle name="Normal 69 3 6 2" xfId="27400"/>
    <cellStyle name="Normal 69 3 7" xfId="27401"/>
    <cellStyle name="Normal 69 3 7 2" xfId="27402"/>
    <cellStyle name="Normal 69 3 8" xfId="27403"/>
    <cellStyle name="Normal 69 3 9" xfId="27404"/>
    <cellStyle name="Normal 69 4" xfId="27405"/>
    <cellStyle name="Normal 69 4 2" xfId="27406"/>
    <cellStyle name="Normal 69 4 2 2" xfId="27407"/>
    <cellStyle name="Normal 69 4 2 3" xfId="27408"/>
    <cellStyle name="Normal 69 4 2 4" xfId="27409"/>
    <cellStyle name="Normal 69 4 3" xfId="27410"/>
    <cellStyle name="Normal 69 4 3 2" xfId="27411"/>
    <cellStyle name="Normal 69 4 3 3" xfId="27412"/>
    <cellStyle name="Normal 69 4 4" xfId="27413"/>
    <cellStyle name="Normal 69 4 4 2" xfId="27414"/>
    <cellStyle name="Normal 69 4 5" xfId="27415"/>
    <cellStyle name="Normal 69 4 5 2" xfId="27416"/>
    <cellStyle name="Normal 69 4 6" xfId="27417"/>
    <cellStyle name="Normal 69 4 7" xfId="27418"/>
    <cellStyle name="Normal 69 5" xfId="27419"/>
    <cellStyle name="Normal 69 5 2" xfId="27420"/>
    <cellStyle name="Normal 69 5 2 2" xfId="27421"/>
    <cellStyle name="Normal 69 5 2 3" xfId="27422"/>
    <cellStyle name="Normal 69 5 2 4" xfId="27423"/>
    <cellStyle name="Normal 69 5 3" xfId="27424"/>
    <cellStyle name="Normal 69 5 3 2" xfId="27425"/>
    <cellStyle name="Normal 69 5 3 3" xfId="27426"/>
    <cellStyle name="Normal 69 5 4" xfId="27427"/>
    <cellStyle name="Normal 69 5 4 2" xfId="27428"/>
    <cellStyle name="Normal 69 5 5" xfId="27429"/>
    <cellStyle name="Normal 69 5 5 2" xfId="27430"/>
    <cellStyle name="Normal 69 5 6" xfId="27431"/>
    <cellStyle name="Normal 69 5 7" xfId="27432"/>
    <cellStyle name="Normal 69 6" xfId="27433"/>
    <cellStyle name="Normal 69 6 2" xfId="27434"/>
    <cellStyle name="Normal 69 6 2 2" xfId="27435"/>
    <cellStyle name="Normal 69 6 2 3" xfId="27436"/>
    <cellStyle name="Normal 69 6 2 4" xfId="27437"/>
    <cellStyle name="Normal 69 6 3" xfId="27438"/>
    <cellStyle name="Normal 69 6 3 2" xfId="27439"/>
    <cellStyle name="Normal 69 6 3 3" xfId="27440"/>
    <cellStyle name="Normal 69 6 4" xfId="27441"/>
    <cellStyle name="Normal 69 6 4 2" xfId="27442"/>
    <cellStyle name="Normal 69 6 5" xfId="27443"/>
    <cellStyle name="Normal 69 6 5 2" xfId="27444"/>
    <cellStyle name="Normal 69 6 6" xfId="27445"/>
    <cellStyle name="Normal 69 6 7" xfId="27446"/>
    <cellStyle name="Normal 69 7" xfId="27447"/>
    <cellStyle name="Normal 69 7 2" xfId="27448"/>
    <cellStyle name="Normal 69 7 2 2" xfId="27449"/>
    <cellStyle name="Normal 69 7 3" xfId="27450"/>
    <cellStyle name="Normal 69 7 4" xfId="27451"/>
    <cellStyle name="Normal 69 8" xfId="27452"/>
    <cellStyle name="Normal 69 8 2" xfId="27453"/>
    <cellStyle name="Normal 69 8 3" xfId="27454"/>
    <cellStyle name="Normal 69 9" xfId="27455"/>
    <cellStyle name="Normal 69 9 2" xfId="27456"/>
    <cellStyle name="Normal 7" xfId="177"/>
    <cellStyle name="Normal 7 2" xfId="27457"/>
    <cellStyle name="Normal 7 2 2" xfId="27458"/>
    <cellStyle name="Normal 7 2 3" xfId="27459"/>
    <cellStyle name="Normal 7 3" xfId="27460"/>
    <cellStyle name="Normal 70" xfId="27461"/>
    <cellStyle name="Normal 70 10" xfId="27462"/>
    <cellStyle name="Normal 70 10 2" xfId="27463"/>
    <cellStyle name="Normal 70 11" xfId="27464"/>
    <cellStyle name="Normal 70 12" xfId="27465"/>
    <cellStyle name="Normal 70 2" xfId="27466"/>
    <cellStyle name="Normal 70 2 10" xfId="27467"/>
    <cellStyle name="Normal 70 2 2" xfId="27468"/>
    <cellStyle name="Normal 70 2 2 2" xfId="27469"/>
    <cellStyle name="Normal 70 2 2 2 2" xfId="27470"/>
    <cellStyle name="Normal 70 2 2 2 2 2" xfId="27471"/>
    <cellStyle name="Normal 70 2 2 2 2 3" xfId="27472"/>
    <cellStyle name="Normal 70 2 2 2 2 4" xfId="27473"/>
    <cellStyle name="Normal 70 2 2 2 3" xfId="27474"/>
    <cellStyle name="Normal 70 2 2 2 3 2" xfId="27475"/>
    <cellStyle name="Normal 70 2 2 2 3 3" xfId="27476"/>
    <cellStyle name="Normal 70 2 2 2 4" xfId="27477"/>
    <cellStyle name="Normal 70 2 2 2 4 2" xfId="27478"/>
    <cellStyle name="Normal 70 2 2 2 5" xfId="27479"/>
    <cellStyle name="Normal 70 2 2 2 5 2" xfId="27480"/>
    <cellStyle name="Normal 70 2 2 2 6" xfId="27481"/>
    <cellStyle name="Normal 70 2 2 2 7" xfId="27482"/>
    <cellStyle name="Normal 70 2 2 3" xfId="27483"/>
    <cellStyle name="Normal 70 2 2 3 2" xfId="27484"/>
    <cellStyle name="Normal 70 2 2 3 3" xfId="27485"/>
    <cellStyle name="Normal 70 2 2 3 4" xfId="27486"/>
    <cellStyle name="Normal 70 2 2 4" xfId="27487"/>
    <cellStyle name="Normal 70 2 2 4 2" xfId="27488"/>
    <cellStyle name="Normal 70 2 2 4 3" xfId="27489"/>
    <cellStyle name="Normal 70 2 2 5" xfId="27490"/>
    <cellStyle name="Normal 70 2 2 5 2" xfId="27491"/>
    <cellStyle name="Normal 70 2 2 6" xfId="27492"/>
    <cellStyle name="Normal 70 2 2 6 2" xfId="27493"/>
    <cellStyle name="Normal 70 2 2 7" xfId="27494"/>
    <cellStyle name="Normal 70 2 2 8" xfId="27495"/>
    <cellStyle name="Normal 70 2 3" xfId="27496"/>
    <cellStyle name="Normal 70 2 3 2" xfId="27497"/>
    <cellStyle name="Normal 70 2 3 2 2" xfId="27498"/>
    <cellStyle name="Normal 70 2 3 2 3" xfId="27499"/>
    <cellStyle name="Normal 70 2 3 2 4" xfId="27500"/>
    <cellStyle name="Normal 70 2 3 3" xfId="27501"/>
    <cellStyle name="Normal 70 2 3 3 2" xfId="27502"/>
    <cellStyle name="Normal 70 2 3 3 3" xfId="27503"/>
    <cellStyle name="Normal 70 2 3 4" xfId="27504"/>
    <cellStyle name="Normal 70 2 3 4 2" xfId="27505"/>
    <cellStyle name="Normal 70 2 3 5" xfId="27506"/>
    <cellStyle name="Normal 70 2 3 5 2" xfId="27507"/>
    <cellStyle name="Normal 70 2 3 6" xfId="27508"/>
    <cellStyle name="Normal 70 2 3 7" xfId="27509"/>
    <cellStyle name="Normal 70 2 4" xfId="27510"/>
    <cellStyle name="Normal 70 2 4 2" xfId="27511"/>
    <cellStyle name="Normal 70 2 4 2 2" xfId="27512"/>
    <cellStyle name="Normal 70 2 4 2 3" xfId="27513"/>
    <cellStyle name="Normal 70 2 4 2 4" xfId="27514"/>
    <cellStyle name="Normal 70 2 4 3" xfId="27515"/>
    <cellStyle name="Normal 70 2 4 3 2" xfId="27516"/>
    <cellStyle name="Normal 70 2 4 3 3" xfId="27517"/>
    <cellStyle name="Normal 70 2 4 4" xfId="27518"/>
    <cellStyle name="Normal 70 2 4 4 2" xfId="27519"/>
    <cellStyle name="Normal 70 2 4 5" xfId="27520"/>
    <cellStyle name="Normal 70 2 4 5 2" xfId="27521"/>
    <cellStyle name="Normal 70 2 4 6" xfId="27522"/>
    <cellStyle name="Normal 70 2 4 7" xfId="27523"/>
    <cellStyle name="Normal 70 2 5" xfId="27524"/>
    <cellStyle name="Normal 70 2 5 2" xfId="27525"/>
    <cellStyle name="Normal 70 2 5 2 2" xfId="27526"/>
    <cellStyle name="Normal 70 2 5 3" xfId="27527"/>
    <cellStyle name="Normal 70 2 5 4" xfId="27528"/>
    <cellStyle name="Normal 70 2 6" xfId="27529"/>
    <cellStyle name="Normal 70 2 6 2" xfId="27530"/>
    <cellStyle name="Normal 70 2 6 3" xfId="27531"/>
    <cellStyle name="Normal 70 2 7" xfId="27532"/>
    <cellStyle name="Normal 70 2 7 2" xfId="27533"/>
    <cellStyle name="Normal 70 2 8" xfId="27534"/>
    <cellStyle name="Normal 70 2 8 2" xfId="27535"/>
    <cellStyle name="Normal 70 2 9" xfId="27536"/>
    <cellStyle name="Normal 70 3" xfId="27537"/>
    <cellStyle name="Normal 70 3 2" xfId="27538"/>
    <cellStyle name="Normal 70 3 2 2" xfId="27539"/>
    <cellStyle name="Normal 70 3 2 2 2" xfId="27540"/>
    <cellStyle name="Normal 70 3 2 2 3" xfId="27541"/>
    <cellStyle name="Normal 70 3 2 2 4" xfId="27542"/>
    <cellStyle name="Normal 70 3 2 3" xfId="27543"/>
    <cellStyle name="Normal 70 3 2 3 2" xfId="27544"/>
    <cellStyle name="Normal 70 3 2 3 3" xfId="27545"/>
    <cellStyle name="Normal 70 3 2 4" xfId="27546"/>
    <cellStyle name="Normal 70 3 2 4 2" xfId="27547"/>
    <cellStyle name="Normal 70 3 2 5" xfId="27548"/>
    <cellStyle name="Normal 70 3 2 5 2" xfId="27549"/>
    <cellStyle name="Normal 70 3 2 6" xfId="27550"/>
    <cellStyle name="Normal 70 3 2 7" xfId="27551"/>
    <cellStyle name="Normal 70 3 3" xfId="27552"/>
    <cellStyle name="Normal 70 3 3 2" xfId="27553"/>
    <cellStyle name="Normal 70 3 3 2 2" xfId="27554"/>
    <cellStyle name="Normal 70 3 3 2 3" xfId="27555"/>
    <cellStyle name="Normal 70 3 3 2 4" xfId="27556"/>
    <cellStyle name="Normal 70 3 3 3" xfId="27557"/>
    <cellStyle name="Normal 70 3 3 3 2" xfId="27558"/>
    <cellStyle name="Normal 70 3 3 3 3" xfId="27559"/>
    <cellStyle name="Normal 70 3 3 4" xfId="27560"/>
    <cellStyle name="Normal 70 3 3 4 2" xfId="27561"/>
    <cellStyle name="Normal 70 3 3 5" xfId="27562"/>
    <cellStyle name="Normal 70 3 3 5 2" xfId="27563"/>
    <cellStyle name="Normal 70 3 3 6" xfId="27564"/>
    <cellStyle name="Normal 70 3 3 7" xfId="27565"/>
    <cellStyle name="Normal 70 3 4" xfId="27566"/>
    <cellStyle name="Normal 70 3 4 2" xfId="27567"/>
    <cellStyle name="Normal 70 3 4 3" xfId="27568"/>
    <cellStyle name="Normal 70 3 4 4" xfId="27569"/>
    <cellStyle name="Normal 70 3 5" xfId="27570"/>
    <cellStyle name="Normal 70 3 5 2" xfId="27571"/>
    <cellStyle name="Normal 70 3 5 3" xfId="27572"/>
    <cellStyle name="Normal 70 3 6" xfId="27573"/>
    <cellStyle name="Normal 70 3 6 2" xfId="27574"/>
    <cellStyle name="Normal 70 3 7" xfId="27575"/>
    <cellStyle name="Normal 70 3 7 2" xfId="27576"/>
    <cellStyle name="Normal 70 3 8" xfId="27577"/>
    <cellStyle name="Normal 70 3 9" xfId="27578"/>
    <cellStyle name="Normal 70 4" xfId="27579"/>
    <cellStyle name="Normal 70 4 2" xfId="27580"/>
    <cellStyle name="Normal 70 4 2 2" xfId="27581"/>
    <cellStyle name="Normal 70 4 2 3" xfId="27582"/>
    <cellStyle name="Normal 70 4 2 4" xfId="27583"/>
    <cellStyle name="Normal 70 4 3" xfId="27584"/>
    <cellStyle name="Normal 70 4 3 2" xfId="27585"/>
    <cellStyle name="Normal 70 4 3 3" xfId="27586"/>
    <cellStyle name="Normal 70 4 4" xfId="27587"/>
    <cellStyle name="Normal 70 4 4 2" xfId="27588"/>
    <cellStyle name="Normal 70 4 5" xfId="27589"/>
    <cellStyle name="Normal 70 4 5 2" xfId="27590"/>
    <cellStyle name="Normal 70 4 6" xfId="27591"/>
    <cellStyle name="Normal 70 4 7" xfId="27592"/>
    <cellStyle name="Normal 70 5" xfId="27593"/>
    <cellStyle name="Normal 70 5 2" xfId="27594"/>
    <cellStyle name="Normal 70 5 2 2" xfId="27595"/>
    <cellStyle name="Normal 70 5 2 3" xfId="27596"/>
    <cellStyle name="Normal 70 5 2 4" xfId="27597"/>
    <cellStyle name="Normal 70 5 3" xfId="27598"/>
    <cellStyle name="Normal 70 5 3 2" xfId="27599"/>
    <cellStyle name="Normal 70 5 3 3" xfId="27600"/>
    <cellStyle name="Normal 70 5 4" xfId="27601"/>
    <cellStyle name="Normal 70 5 4 2" xfId="27602"/>
    <cellStyle name="Normal 70 5 5" xfId="27603"/>
    <cellStyle name="Normal 70 5 5 2" xfId="27604"/>
    <cellStyle name="Normal 70 5 6" xfId="27605"/>
    <cellStyle name="Normal 70 5 7" xfId="27606"/>
    <cellStyle name="Normal 70 6" xfId="27607"/>
    <cellStyle name="Normal 70 6 2" xfId="27608"/>
    <cellStyle name="Normal 70 6 2 2" xfId="27609"/>
    <cellStyle name="Normal 70 6 2 3" xfId="27610"/>
    <cellStyle name="Normal 70 6 2 4" xfId="27611"/>
    <cellStyle name="Normal 70 6 3" xfId="27612"/>
    <cellStyle name="Normal 70 6 3 2" xfId="27613"/>
    <cellStyle name="Normal 70 6 3 3" xfId="27614"/>
    <cellStyle name="Normal 70 6 4" xfId="27615"/>
    <cellStyle name="Normal 70 6 4 2" xfId="27616"/>
    <cellStyle name="Normal 70 6 5" xfId="27617"/>
    <cellStyle name="Normal 70 6 5 2" xfId="27618"/>
    <cellStyle name="Normal 70 6 6" xfId="27619"/>
    <cellStyle name="Normal 70 6 7" xfId="27620"/>
    <cellStyle name="Normal 70 7" xfId="27621"/>
    <cellStyle name="Normal 70 7 2" xfId="27622"/>
    <cellStyle name="Normal 70 7 2 2" xfId="27623"/>
    <cellStyle name="Normal 70 7 3" xfId="27624"/>
    <cellStyle name="Normal 70 7 4" xfId="27625"/>
    <cellStyle name="Normal 70 8" xfId="27626"/>
    <cellStyle name="Normal 70 8 2" xfId="27627"/>
    <cellStyle name="Normal 70 8 3" xfId="27628"/>
    <cellStyle name="Normal 70 9" xfId="27629"/>
    <cellStyle name="Normal 70 9 2" xfId="27630"/>
    <cellStyle name="Normal 71" xfId="27631"/>
    <cellStyle name="Normal 71 10" xfId="27632"/>
    <cellStyle name="Normal 71 10 2" xfId="27633"/>
    <cellStyle name="Normal 71 11" xfId="27634"/>
    <cellStyle name="Normal 71 12" xfId="27635"/>
    <cellStyle name="Normal 71 2" xfId="27636"/>
    <cellStyle name="Normal 71 2 10" xfId="27637"/>
    <cellStyle name="Normal 71 2 2" xfId="27638"/>
    <cellStyle name="Normal 71 2 2 2" xfId="27639"/>
    <cellStyle name="Normal 71 2 2 2 2" xfId="27640"/>
    <cellStyle name="Normal 71 2 2 2 2 2" xfId="27641"/>
    <cellStyle name="Normal 71 2 2 2 2 3" xfId="27642"/>
    <cellStyle name="Normal 71 2 2 2 2 4" xfId="27643"/>
    <cellStyle name="Normal 71 2 2 2 3" xfId="27644"/>
    <cellStyle name="Normal 71 2 2 2 3 2" xfId="27645"/>
    <cellStyle name="Normal 71 2 2 2 3 3" xfId="27646"/>
    <cellStyle name="Normal 71 2 2 2 4" xfId="27647"/>
    <cellStyle name="Normal 71 2 2 2 4 2" xfId="27648"/>
    <cellStyle name="Normal 71 2 2 2 5" xfId="27649"/>
    <cellStyle name="Normal 71 2 2 2 5 2" xfId="27650"/>
    <cellStyle name="Normal 71 2 2 2 6" xfId="27651"/>
    <cellStyle name="Normal 71 2 2 2 7" xfId="27652"/>
    <cellStyle name="Normal 71 2 2 3" xfId="27653"/>
    <cellStyle name="Normal 71 2 2 3 2" xfId="27654"/>
    <cellStyle name="Normal 71 2 2 3 3" xfId="27655"/>
    <cellStyle name="Normal 71 2 2 3 4" xfId="27656"/>
    <cellStyle name="Normal 71 2 2 4" xfId="27657"/>
    <cellStyle name="Normal 71 2 2 4 2" xfId="27658"/>
    <cellStyle name="Normal 71 2 2 4 3" xfId="27659"/>
    <cellStyle name="Normal 71 2 2 5" xfId="27660"/>
    <cellStyle name="Normal 71 2 2 5 2" xfId="27661"/>
    <cellStyle name="Normal 71 2 2 6" xfId="27662"/>
    <cellStyle name="Normal 71 2 2 6 2" xfId="27663"/>
    <cellStyle name="Normal 71 2 2 7" xfId="27664"/>
    <cellStyle name="Normal 71 2 2 8" xfId="27665"/>
    <cellStyle name="Normal 71 2 3" xfId="27666"/>
    <cellStyle name="Normal 71 2 3 2" xfId="27667"/>
    <cellStyle name="Normal 71 2 3 2 2" xfId="27668"/>
    <cellStyle name="Normal 71 2 3 2 3" xfId="27669"/>
    <cellStyle name="Normal 71 2 3 2 4" xfId="27670"/>
    <cellStyle name="Normal 71 2 3 3" xfId="27671"/>
    <cellStyle name="Normal 71 2 3 3 2" xfId="27672"/>
    <cellStyle name="Normal 71 2 3 3 3" xfId="27673"/>
    <cellStyle name="Normal 71 2 3 4" xfId="27674"/>
    <cellStyle name="Normal 71 2 3 4 2" xfId="27675"/>
    <cellStyle name="Normal 71 2 3 5" xfId="27676"/>
    <cellStyle name="Normal 71 2 3 5 2" xfId="27677"/>
    <cellStyle name="Normal 71 2 3 6" xfId="27678"/>
    <cellStyle name="Normal 71 2 3 7" xfId="27679"/>
    <cellStyle name="Normal 71 2 4" xfId="27680"/>
    <cellStyle name="Normal 71 2 4 2" xfId="27681"/>
    <cellStyle name="Normal 71 2 4 2 2" xfId="27682"/>
    <cellStyle name="Normal 71 2 4 2 3" xfId="27683"/>
    <cellStyle name="Normal 71 2 4 2 4" xfId="27684"/>
    <cellStyle name="Normal 71 2 4 3" xfId="27685"/>
    <cellStyle name="Normal 71 2 4 3 2" xfId="27686"/>
    <cellStyle name="Normal 71 2 4 3 3" xfId="27687"/>
    <cellStyle name="Normal 71 2 4 4" xfId="27688"/>
    <cellStyle name="Normal 71 2 4 4 2" xfId="27689"/>
    <cellStyle name="Normal 71 2 4 5" xfId="27690"/>
    <cellStyle name="Normal 71 2 4 5 2" xfId="27691"/>
    <cellStyle name="Normal 71 2 4 6" xfId="27692"/>
    <cellStyle name="Normal 71 2 4 7" xfId="27693"/>
    <cellStyle name="Normal 71 2 5" xfId="27694"/>
    <cellStyle name="Normal 71 2 5 2" xfId="27695"/>
    <cellStyle name="Normal 71 2 5 2 2" xfId="27696"/>
    <cellStyle name="Normal 71 2 5 3" xfId="27697"/>
    <cellStyle name="Normal 71 2 5 4" xfId="27698"/>
    <cellStyle name="Normal 71 2 6" xfId="27699"/>
    <cellStyle name="Normal 71 2 6 2" xfId="27700"/>
    <cellStyle name="Normal 71 2 6 3" xfId="27701"/>
    <cellStyle name="Normal 71 2 7" xfId="27702"/>
    <cellStyle name="Normal 71 2 7 2" xfId="27703"/>
    <cellStyle name="Normal 71 2 8" xfId="27704"/>
    <cellStyle name="Normal 71 2 8 2" xfId="27705"/>
    <cellStyle name="Normal 71 2 9" xfId="27706"/>
    <cellStyle name="Normal 71 3" xfId="27707"/>
    <cellStyle name="Normal 71 3 2" xfId="27708"/>
    <cellStyle name="Normal 71 3 2 2" xfId="27709"/>
    <cellStyle name="Normal 71 3 2 2 2" xfId="27710"/>
    <cellStyle name="Normal 71 3 2 2 3" xfId="27711"/>
    <cellStyle name="Normal 71 3 2 2 4" xfId="27712"/>
    <cellStyle name="Normal 71 3 2 3" xfId="27713"/>
    <cellStyle name="Normal 71 3 2 3 2" xfId="27714"/>
    <cellStyle name="Normal 71 3 2 3 3" xfId="27715"/>
    <cellStyle name="Normal 71 3 2 4" xfId="27716"/>
    <cellStyle name="Normal 71 3 2 4 2" xfId="27717"/>
    <cellStyle name="Normal 71 3 2 5" xfId="27718"/>
    <cellStyle name="Normal 71 3 2 5 2" xfId="27719"/>
    <cellStyle name="Normal 71 3 2 6" xfId="27720"/>
    <cellStyle name="Normal 71 3 2 7" xfId="27721"/>
    <cellStyle name="Normal 71 3 3" xfId="27722"/>
    <cellStyle name="Normal 71 3 3 2" xfId="27723"/>
    <cellStyle name="Normal 71 3 3 2 2" xfId="27724"/>
    <cellStyle name="Normal 71 3 3 2 3" xfId="27725"/>
    <cellStyle name="Normal 71 3 3 2 4" xfId="27726"/>
    <cellStyle name="Normal 71 3 3 3" xfId="27727"/>
    <cellStyle name="Normal 71 3 3 3 2" xfId="27728"/>
    <cellStyle name="Normal 71 3 3 3 3" xfId="27729"/>
    <cellStyle name="Normal 71 3 3 4" xfId="27730"/>
    <cellStyle name="Normal 71 3 3 4 2" xfId="27731"/>
    <cellStyle name="Normal 71 3 3 5" xfId="27732"/>
    <cellStyle name="Normal 71 3 3 5 2" xfId="27733"/>
    <cellStyle name="Normal 71 3 3 6" xfId="27734"/>
    <cellStyle name="Normal 71 3 3 7" xfId="27735"/>
    <cellStyle name="Normal 71 3 4" xfId="27736"/>
    <cellStyle name="Normal 71 3 4 2" xfId="27737"/>
    <cellStyle name="Normal 71 3 4 3" xfId="27738"/>
    <cellStyle name="Normal 71 3 4 4" xfId="27739"/>
    <cellStyle name="Normal 71 3 5" xfId="27740"/>
    <cellStyle name="Normal 71 3 5 2" xfId="27741"/>
    <cellStyle name="Normal 71 3 5 3" xfId="27742"/>
    <cellStyle name="Normal 71 3 6" xfId="27743"/>
    <cellStyle name="Normal 71 3 6 2" xfId="27744"/>
    <cellStyle name="Normal 71 3 7" xfId="27745"/>
    <cellStyle name="Normal 71 3 7 2" xfId="27746"/>
    <cellStyle name="Normal 71 3 8" xfId="27747"/>
    <cellStyle name="Normal 71 3 9" xfId="27748"/>
    <cellStyle name="Normal 71 4" xfId="27749"/>
    <cellStyle name="Normal 71 4 2" xfId="27750"/>
    <cellStyle name="Normal 71 4 2 2" xfId="27751"/>
    <cellStyle name="Normal 71 4 2 3" xfId="27752"/>
    <cellStyle name="Normal 71 4 2 4" xfId="27753"/>
    <cellStyle name="Normal 71 4 3" xfId="27754"/>
    <cellStyle name="Normal 71 4 3 2" xfId="27755"/>
    <cellStyle name="Normal 71 4 3 3" xfId="27756"/>
    <cellStyle name="Normal 71 4 4" xfId="27757"/>
    <cellStyle name="Normal 71 4 4 2" xfId="27758"/>
    <cellStyle name="Normal 71 4 5" xfId="27759"/>
    <cellStyle name="Normal 71 4 5 2" xfId="27760"/>
    <cellStyle name="Normal 71 4 6" xfId="27761"/>
    <cellStyle name="Normal 71 4 7" xfId="27762"/>
    <cellStyle name="Normal 71 5" xfId="27763"/>
    <cellStyle name="Normal 71 5 2" xfId="27764"/>
    <cellStyle name="Normal 71 5 2 2" xfId="27765"/>
    <cellStyle name="Normal 71 5 2 3" xfId="27766"/>
    <cellStyle name="Normal 71 5 2 4" xfId="27767"/>
    <cellStyle name="Normal 71 5 3" xfId="27768"/>
    <cellStyle name="Normal 71 5 3 2" xfId="27769"/>
    <cellStyle name="Normal 71 5 3 3" xfId="27770"/>
    <cellStyle name="Normal 71 5 4" xfId="27771"/>
    <cellStyle name="Normal 71 5 4 2" xfId="27772"/>
    <cellStyle name="Normal 71 5 5" xfId="27773"/>
    <cellStyle name="Normal 71 5 5 2" xfId="27774"/>
    <cellStyle name="Normal 71 5 6" xfId="27775"/>
    <cellStyle name="Normal 71 5 7" xfId="27776"/>
    <cellStyle name="Normal 71 6" xfId="27777"/>
    <cellStyle name="Normal 71 6 2" xfId="27778"/>
    <cellStyle name="Normal 71 6 2 2" xfId="27779"/>
    <cellStyle name="Normal 71 6 2 3" xfId="27780"/>
    <cellStyle name="Normal 71 6 2 4" xfId="27781"/>
    <cellStyle name="Normal 71 6 3" xfId="27782"/>
    <cellStyle name="Normal 71 6 3 2" xfId="27783"/>
    <cellStyle name="Normal 71 6 3 3" xfId="27784"/>
    <cellStyle name="Normal 71 6 4" xfId="27785"/>
    <cellStyle name="Normal 71 6 4 2" xfId="27786"/>
    <cellStyle name="Normal 71 6 5" xfId="27787"/>
    <cellStyle name="Normal 71 6 5 2" xfId="27788"/>
    <cellStyle name="Normal 71 6 6" xfId="27789"/>
    <cellStyle name="Normal 71 6 7" xfId="27790"/>
    <cellStyle name="Normal 71 7" xfId="27791"/>
    <cellStyle name="Normal 71 7 2" xfId="27792"/>
    <cellStyle name="Normal 71 7 2 2" xfId="27793"/>
    <cellStyle name="Normal 71 7 3" xfId="27794"/>
    <cellStyle name="Normal 71 7 4" xfId="27795"/>
    <cellStyle name="Normal 71 8" xfId="27796"/>
    <cellStyle name="Normal 71 8 2" xfId="27797"/>
    <cellStyle name="Normal 71 8 3" xfId="27798"/>
    <cellStyle name="Normal 71 9" xfId="27799"/>
    <cellStyle name="Normal 71 9 2" xfId="27800"/>
    <cellStyle name="Normal 72" xfId="27801"/>
    <cellStyle name="Normal 72 10" xfId="27802"/>
    <cellStyle name="Normal 72 10 2" xfId="27803"/>
    <cellStyle name="Normal 72 11" xfId="27804"/>
    <cellStyle name="Normal 72 12" xfId="27805"/>
    <cellStyle name="Normal 72 2" xfId="27806"/>
    <cellStyle name="Normal 72 2 10" xfId="27807"/>
    <cellStyle name="Normal 72 2 2" xfId="27808"/>
    <cellStyle name="Normal 72 2 2 2" xfId="27809"/>
    <cellStyle name="Normal 72 2 2 2 2" xfId="27810"/>
    <cellStyle name="Normal 72 2 2 2 2 2" xfId="27811"/>
    <cellStyle name="Normal 72 2 2 2 2 3" xfId="27812"/>
    <cellStyle name="Normal 72 2 2 2 2 4" xfId="27813"/>
    <cellStyle name="Normal 72 2 2 2 3" xfId="27814"/>
    <cellStyle name="Normal 72 2 2 2 3 2" xfId="27815"/>
    <cellStyle name="Normal 72 2 2 2 3 3" xfId="27816"/>
    <cellStyle name="Normal 72 2 2 2 4" xfId="27817"/>
    <cellStyle name="Normal 72 2 2 2 4 2" xfId="27818"/>
    <cellStyle name="Normal 72 2 2 2 5" xfId="27819"/>
    <cellStyle name="Normal 72 2 2 2 5 2" xfId="27820"/>
    <cellStyle name="Normal 72 2 2 2 6" xfId="27821"/>
    <cellStyle name="Normal 72 2 2 2 7" xfId="27822"/>
    <cellStyle name="Normal 72 2 2 3" xfId="27823"/>
    <cellStyle name="Normal 72 2 2 3 2" xfId="27824"/>
    <cellStyle name="Normal 72 2 2 3 3" xfId="27825"/>
    <cellStyle name="Normal 72 2 2 3 4" xfId="27826"/>
    <cellStyle name="Normal 72 2 2 4" xfId="27827"/>
    <cellStyle name="Normal 72 2 2 4 2" xfId="27828"/>
    <cellStyle name="Normal 72 2 2 4 3" xfId="27829"/>
    <cellStyle name="Normal 72 2 2 5" xfId="27830"/>
    <cellStyle name="Normal 72 2 2 5 2" xfId="27831"/>
    <cellStyle name="Normal 72 2 2 6" xfId="27832"/>
    <cellStyle name="Normal 72 2 2 6 2" xfId="27833"/>
    <cellStyle name="Normal 72 2 2 7" xfId="27834"/>
    <cellStyle name="Normal 72 2 2 8" xfId="27835"/>
    <cellStyle name="Normal 72 2 3" xfId="27836"/>
    <cellStyle name="Normal 72 2 3 2" xfId="27837"/>
    <cellStyle name="Normal 72 2 3 2 2" xfId="27838"/>
    <cellStyle name="Normal 72 2 3 2 3" xfId="27839"/>
    <cellStyle name="Normal 72 2 3 2 4" xfId="27840"/>
    <cellStyle name="Normal 72 2 3 3" xfId="27841"/>
    <cellStyle name="Normal 72 2 3 3 2" xfId="27842"/>
    <cellStyle name="Normal 72 2 3 3 3" xfId="27843"/>
    <cellStyle name="Normal 72 2 3 4" xfId="27844"/>
    <cellStyle name="Normal 72 2 3 4 2" xfId="27845"/>
    <cellStyle name="Normal 72 2 3 5" xfId="27846"/>
    <cellStyle name="Normal 72 2 3 5 2" xfId="27847"/>
    <cellStyle name="Normal 72 2 3 6" xfId="27848"/>
    <cellStyle name="Normal 72 2 3 7" xfId="27849"/>
    <cellStyle name="Normal 72 2 4" xfId="27850"/>
    <cellStyle name="Normal 72 2 4 2" xfId="27851"/>
    <cellStyle name="Normal 72 2 4 2 2" xfId="27852"/>
    <cellStyle name="Normal 72 2 4 2 3" xfId="27853"/>
    <cellStyle name="Normal 72 2 4 2 4" xfId="27854"/>
    <cellStyle name="Normal 72 2 4 3" xfId="27855"/>
    <cellStyle name="Normal 72 2 4 3 2" xfId="27856"/>
    <cellStyle name="Normal 72 2 4 3 3" xfId="27857"/>
    <cellStyle name="Normal 72 2 4 4" xfId="27858"/>
    <cellStyle name="Normal 72 2 4 4 2" xfId="27859"/>
    <cellStyle name="Normal 72 2 4 5" xfId="27860"/>
    <cellStyle name="Normal 72 2 4 5 2" xfId="27861"/>
    <cellStyle name="Normal 72 2 4 6" xfId="27862"/>
    <cellStyle name="Normal 72 2 4 7" xfId="27863"/>
    <cellStyle name="Normal 72 2 5" xfId="27864"/>
    <cellStyle name="Normal 72 2 5 2" xfId="27865"/>
    <cellStyle name="Normal 72 2 5 2 2" xfId="27866"/>
    <cellStyle name="Normal 72 2 5 3" xfId="27867"/>
    <cellStyle name="Normal 72 2 5 4" xfId="27868"/>
    <cellStyle name="Normal 72 2 6" xfId="27869"/>
    <cellStyle name="Normal 72 2 6 2" xfId="27870"/>
    <cellStyle name="Normal 72 2 6 3" xfId="27871"/>
    <cellStyle name="Normal 72 2 7" xfId="27872"/>
    <cellStyle name="Normal 72 2 7 2" xfId="27873"/>
    <cellStyle name="Normal 72 2 8" xfId="27874"/>
    <cellStyle name="Normal 72 2 8 2" xfId="27875"/>
    <cellStyle name="Normal 72 2 9" xfId="27876"/>
    <cellStyle name="Normal 72 3" xfId="27877"/>
    <cellStyle name="Normal 72 3 2" xfId="27878"/>
    <cellStyle name="Normal 72 3 2 2" xfId="27879"/>
    <cellStyle name="Normal 72 3 2 2 2" xfId="27880"/>
    <cellStyle name="Normal 72 3 2 2 3" xfId="27881"/>
    <cellStyle name="Normal 72 3 2 2 4" xfId="27882"/>
    <cellStyle name="Normal 72 3 2 3" xfId="27883"/>
    <cellStyle name="Normal 72 3 2 3 2" xfId="27884"/>
    <cellStyle name="Normal 72 3 2 3 3" xfId="27885"/>
    <cellStyle name="Normal 72 3 2 4" xfId="27886"/>
    <cellStyle name="Normal 72 3 2 4 2" xfId="27887"/>
    <cellStyle name="Normal 72 3 2 5" xfId="27888"/>
    <cellStyle name="Normal 72 3 2 5 2" xfId="27889"/>
    <cellStyle name="Normal 72 3 2 6" xfId="27890"/>
    <cellStyle name="Normal 72 3 2 7" xfId="27891"/>
    <cellStyle name="Normal 72 3 3" xfId="27892"/>
    <cellStyle name="Normal 72 3 3 2" xfId="27893"/>
    <cellStyle name="Normal 72 3 3 2 2" xfId="27894"/>
    <cellStyle name="Normal 72 3 3 2 3" xfId="27895"/>
    <cellStyle name="Normal 72 3 3 2 4" xfId="27896"/>
    <cellStyle name="Normal 72 3 3 3" xfId="27897"/>
    <cellStyle name="Normal 72 3 3 3 2" xfId="27898"/>
    <cellStyle name="Normal 72 3 3 3 3" xfId="27899"/>
    <cellStyle name="Normal 72 3 3 4" xfId="27900"/>
    <cellStyle name="Normal 72 3 3 4 2" xfId="27901"/>
    <cellStyle name="Normal 72 3 3 5" xfId="27902"/>
    <cellStyle name="Normal 72 3 3 5 2" xfId="27903"/>
    <cellStyle name="Normal 72 3 3 6" xfId="27904"/>
    <cellStyle name="Normal 72 3 3 7" xfId="27905"/>
    <cellStyle name="Normal 72 3 4" xfId="27906"/>
    <cellStyle name="Normal 72 3 4 2" xfId="27907"/>
    <cellStyle name="Normal 72 3 4 3" xfId="27908"/>
    <cellStyle name="Normal 72 3 4 4" xfId="27909"/>
    <cellStyle name="Normal 72 3 5" xfId="27910"/>
    <cellStyle name="Normal 72 3 5 2" xfId="27911"/>
    <cellStyle name="Normal 72 3 5 3" xfId="27912"/>
    <cellStyle name="Normal 72 3 6" xfId="27913"/>
    <cellStyle name="Normal 72 3 6 2" xfId="27914"/>
    <cellStyle name="Normal 72 3 7" xfId="27915"/>
    <cellStyle name="Normal 72 3 7 2" xfId="27916"/>
    <cellStyle name="Normal 72 3 8" xfId="27917"/>
    <cellStyle name="Normal 72 3 9" xfId="27918"/>
    <cellStyle name="Normal 72 4" xfId="27919"/>
    <cellStyle name="Normal 72 4 2" xfId="27920"/>
    <cellStyle name="Normal 72 4 2 2" xfId="27921"/>
    <cellStyle name="Normal 72 4 2 3" xfId="27922"/>
    <cellStyle name="Normal 72 4 2 4" xfId="27923"/>
    <cellStyle name="Normal 72 4 3" xfId="27924"/>
    <cellStyle name="Normal 72 4 3 2" xfId="27925"/>
    <cellStyle name="Normal 72 4 3 3" xfId="27926"/>
    <cellStyle name="Normal 72 4 4" xfId="27927"/>
    <cellStyle name="Normal 72 4 4 2" xfId="27928"/>
    <cellStyle name="Normal 72 4 5" xfId="27929"/>
    <cellStyle name="Normal 72 4 5 2" xfId="27930"/>
    <cellStyle name="Normal 72 4 6" xfId="27931"/>
    <cellStyle name="Normal 72 4 7" xfId="27932"/>
    <cellStyle name="Normal 72 5" xfId="27933"/>
    <cellStyle name="Normal 72 5 2" xfId="27934"/>
    <cellStyle name="Normal 72 5 2 2" xfId="27935"/>
    <cellStyle name="Normal 72 5 2 3" xfId="27936"/>
    <cellStyle name="Normal 72 5 2 4" xfId="27937"/>
    <cellStyle name="Normal 72 5 3" xfId="27938"/>
    <cellStyle name="Normal 72 5 3 2" xfId="27939"/>
    <cellStyle name="Normal 72 5 3 3" xfId="27940"/>
    <cellStyle name="Normal 72 5 4" xfId="27941"/>
    <cellStyle name="Normal 72 5 4 2" xfId="27942"/>
    <cellStyle name="Normal 72 5 5" xfId="27943"/>
    <cellStyle name="Normal 72 5 5 2" xfId="27944"/>
    <cellStyle name="Normal 72 5 6" xfId="27945"/>
    <cellStyle name="Normal 72 5 7" xfId="27946"/>
    <cellStyle name="Normal 72 6" xfId="27947"/>
    <cellStyle name="Normal 72 6 2" xfId="27948"/>
    <cellStyle name="Normal 72 6 2 2" xfId="27949"/>
    <cellStyle name="Normal 72 6 2 3" xfId="27950"/>
    <cellStyle name="Normal 72 6 2 4" xfId="27951"/>
    <cellStyle name="Normal 72 6 3" xfId="27952"/>
    <cellStyle name="Normal 72 6 3 2" xfId="27953"/>
    <cellStyle name="Normal 72 6 3 3" xfId="27954"/>
    <cellStyle name="Normal 72 6 4" xfId="27955"/>
    <cellStyle name="Normal 72 6 4 2" xfId="27956"/>
    <cellStyle name="Normal 72 6 5" xfId="27957"/>
    <cellStyle name="Normal 72 6 5 2" xfId="27958"/>
    <cellStyle name="Normal 72 6 6" xfId="27959"/>
    <cellStyle name="Normal 72 6 7" xfId="27960"/>
    <cellStyle name="Normal 72 7" xfId="27961"/>
    <cellStyle name="Normal 72 7 2" xfId="27962"/>
    <cellStyle name="Normal 72 7 2 2" xfId="27963"/>
    <cellStyle name="Normal 72 7 3" xfId="27964"/>
    <cellStyle name="Normal 72 7 4" xfId="27965"/>
    <cellStyle name="Normal 72 8" xfId="27966"/>
    <cellStyle name="Normal 72 8 2" xfId="27967"/>
    <cellStyle name="Normal 72 8 3" xfId="27968"/>
    <cellStyle name="Normal 72 9" xfId="27969"/>
    <cellStyle name="Normal 72 9 2" xfId="27970"/>
    <cellStyle name="Normal 73" xfId="27971"/>
    <cellStyle name="Normal 73 10" xfId="27972"/>
    <cellStyle name="Normal 73 10 2" xfId="27973"/>
    <cellStyle name="Normal 73 11" xfId="27974"/>
    <cellStyle name="Normal 73 12" xfId="27975"/>
    <cellStyle name="Normal 73 2" xfId="27976"/>
    <cellStyle name="Normal 73 2 10" xfId="27977"/>
    <cellStyle name="Normal 73 2 2" xfId="27978"/>
    <cellStyle name="Normal 73 2 2 2" xfId="27979"/>
    <cellStyle name="Normal 73 2 2 2 2" xfId="27980"/>
    <cellStyle name="Normal 73 2 2 2 2 2" xfId="27981"/>
    <cellStyle name="Normal 73 2 2 2 2 3" xfId="27982"/>
    <cellStyle name="Normal 73 2 2 2 2 4" xfId="27983"/>
    <cellStyle name="Normal 73 2 2 2 3" xfId="27984"/>
    <cellStyle name="Normal 73 2 2 2 3 2" xfId="27985"/>
    <cellStyle name="Normal 73 2 2 2 3 3" xfId="27986"/>
    <cellStyle name="Normal 73 2 2 2 4" xfId="27987"/>
    <cellStyle name="Normal 73 2 2 2 4 2" xfId="27988"/>
    <cellStyle name="Normal 73 2 2 2 5" xfId="27989"/>
    <cellStyle name="Normal 73 2 2 2 5 2" xfId="27990"/>
    <cellStyle name="Normal 73 2 2 2 6" xfId="27991"/>
    <cellStyle name="Normal 73 2 2 2 7" xfId="27992"/>
    <cellStyle name="Normal 73 2 2 3" xfId="27993"/>
    <cellStyle name="Normal 73 2 2 3 2" xfId="27994"/>
    <cellStyle name="Normal 73 2 2 3 3" xfId="27995"/>
    <cellStyle name="Normal 73 2 2 3 4" xfId="27996"/>
    <cellStyle name="Normal 73 2 2 4" xfId="27997"/>
    <cellStyle name="Normal 73 2 2 4 2" xfId="27998"/>
    <cellStyle name="Normal 73 2 2 4 3" xfId="27999"/>
    <cellStyle name="Normal 73 2 2 5" xfId="28000"/>
    <cellStyle name="Normal 73 2 2 5 2" xfId="28001"/>
    <cellStyle name="Normal 73 2 2 6" xfId="28002"/>
    <cellStyle name="Normal 73 2 2 6 2" xfId="28003"/>
    <cellStyle name="Normal 73 2 2 7" xfId="28004"/>
    <cellStyle name="Normal 73 2 2 8" xfId="28005"/>
    <cellStyle name="Normal 73 2 3" xfId="28006"/>
    <cellStyle name="Normal 73 2 3 2" xfId="28007"/>
    <cellStyle name="Normal 73 2 3 2 2" xfId="28008"/>
    <cellStyle name="Normal 73 2 3 2 3" xfId="28009"/>
    <cellStyle name="Normal 73 2 3 2 4" xfId="28010"/>
    <cellStyle name="Normal 73 2 3 3" xfId="28011"/>
    <cellStyle name="Normal 73 2 3 3 2" xfId="28012"/>
    <cellStyle name="Normal 73 2 3 3 3" xfId="28013"/>
    <cellStyle name="Normal 73 2 3 4" xfId="28014"/>
    <cellStyle name="Normal 73 2 3 4 2" xfId="28015"/>
    <cellStyle name="Normal 73 2 3 5" xfId="28016"/>
    <cellStyle name="Normal 73 2 3 5 2" xfId="28017"/>
    <cellStyle name="Normal 73 2 3 6" xfId="28018"/>
    <cellStyle name="Normal 73 2 3 7" xfId="28019"/>
    <cellStyle name="Normal 73 2 4" xfId="28020"/>
    <cellStyle name="Normal 73 2 4 2" xfId="28021"/>
    <cellStyle name="Normal 73 2 4 2 2" xfId="28022"/>
    <cellStyle name="Normal 73 2 4 2 3" xfId="28023"/>
    <cellStyle name="Normal 73 2 4 2 4" xfId="28024"/>
    <cellStyle name="Normal 73 2 4 3" xfId="28025"/>
    <cellStyle name="Normal 73 2 4 3 2" xfId="28026"/>
    <cellStyle name="Normal 73 2 4 3 3" xfId="28027"/>
    <cellStyle name="Normal 73 2 4 4" xfId="28028"/>
    <cellStyle name="Normal 73 2 4 4 2" xfId="28029"/>
    <cellStyle name="Normal 73 2 4 5" xfId="28030"/>
    <cellStyle name="Normal 73 2 4 5 2" xfId="28031"/>
    <cellStyle name="Normal 73 2 4 6" xfId="28032"/>
    <cellStyle name="Normal 73 2 4 7" xfId="28033"/>
    <cellStyle name="Normal 73 2 5" xfId="28034"/>
    <cellStyle name="Normal 73 2 5 2" xfId="28035"/>
    <cellStyle name="Normal 73 2 5 2 2" xfId="28036"/>
    <cellStyle name="Normal 73 2 5 3" xfId="28037"/>
    <cellStyle name="Normal 73 2 5 4" xfId="28038"/>
    <cellStyle name="Normal 73 2 6" xfId="28039"/>
    <cellStyle name="Normal 73 2 6 2" xfId="28040"/>
    <cellStyle name="Normal 73 2 6 3" xfId="28041"/>
    <cellStyle name="Normal 73 2 7" xfId="28042"/>
    <cellStyle name="Normal 73 2 7 2" xfId="28043"/>
    <cellStyle name="Normal 73 2 8" xfId="28044"/>
    <cellStyle name="Normal 73 2 8 2" xfId="28045"/>
    <cellStyle name="Normal 73 2 9" xfId="28046"/>
    <cellStyle name="Normal 73 3" xfId="28047"/>
    <cellStyle name="Normal 73 3 2" xfId="28048"/>
    <cellStyle name="Normal 73 3 2 2" xfId="28049"/>
    <cellStyle name="Normal 73 3 2 2 2" xfId="28050"/>
    <cellStyle name="Normal 73 3 2 2 3" xfId="28051"/>
    <cellStyle name="Normal 73 3 2 2 4" xfId="28052"/>
    <cellStyle name="Normal 73 3 2 3" xfId="28053"/>
    <cellStyle name="Normal 73 3 2 3 2" xfId="28054"/>
    <cellStyle name="Normal 73 3 2 3 3" xfId="28055"/>
    <cellStyle name="Normal 73 3 2 4" xfId="28056"/>
    <cellStyle name="Normal 73 3 2 4 2" xfId="28057"/>
    <cellStyle name="Normal 73 3 2 5" xfId="28058"/>
    <cellStyle name="Normal 73 3 2 5 2" xfId="28059"/>
    <cellStyle name="Normal 73 3 2 6" xfId="28060"/>
    <cellStyle name="Normal 73 3 2 7" xfId="28061"/>
    <cellStyle name="Normal 73 3 3" xfId="28062"/>
    <cellStyle name="Normal 73 3 3 2" xfId="28063"/>
    <cellStyle name="Normal 73 3 3 2 2" xfId="28064"/>
    <cellStyle name="Normal 73 3 3 2 3" xfId="28065"/>
    <cellStyle name="Normal 73 3 3 2 4" xfId="28066"/>
    <cellStyle name="Normal 73 3 3 3" xfId="28067"/>
    <cellStyle name="Normal 73 3 3 3 2" xfId="28068"/>
    <cellStyle name="Normal 73 3 3 3 3" xfId="28069"/>
    <cellStyle name="Normal 73 3 3 4" xfId="28070"/>
    <cellStyle name="Normal 73 3 3 4 2" xfId="28071"/>
    <cellStyle name="Normal 73 3 3 5" xfId="28072"/>
    <cellStyle name="Normal 73 3 3 5 2" xfId="28073"/>
    <cellStyle name="Normal 73 3 3 6" xfId="28074"/>
    <cellStyle name="Normal 73 3 3 7" xfId="28075"/>
    <cellStyle name="Normal 73 3 4" xfId="28076"/>
    <cellStyle name="Normal 73 3 4 2" xfId="28077"/>
    <cellStyle name="Normal 73 3 4 3" xfId="28078"/>
    <cellStyle name="Normal 73 3 4 4" xfId="28079"/>
    <cellStyle name="Normal 73 3 5" xfId="28080"/>
    <cellStyle name="Normal 73 3 5 2" xfId="28081"/>
    <cellStyle name="Normal 73 3 5 3" xfId="28082"/>
    <cellStyle name="Normal 73 3 6" xfId="28083"/>
    <cellStyle name="Normal 73 3 6 2" xfId="28084"/>
    <cellStyle name="Normal 73 3 7" xfId="28085"/>
    <cellStyle name="Normal 73 3 7 2" xfId="28086"/>
    <cellStyle name="Normal 73 3 8" xfId="28087"/>
    <cellStyle name="Normal 73 3 9" xfId="28088"/>
    <cellStyle name="Normal 73 4" xfId="28089"/>
    <cellStyle name="Normal 73 4 2" xfId="28090"/>
    <cellStyle name="Normal 73 4 2 2" xfId="28091"/>
    <cellStyle name="Normal 73 4 2 3" xfId="28092"/>
    <cellStyle name="Normal 73 4 2 4" xfId="28093"/>
    <cellStyle name="Normal 73 4 3" xfId="28094"/>
    <cellStyle name="Normal 73 4 3 2" xfId="28095"/>
    <cellStyle name="Normal 73 4 3 3" xfId="28096"/>
    <cellStyle name="Normal 73 4 4" xfId="28097"/>
    <cellStyle name="Normal 73 4 4 2" xfId="28098"/>
    <cellStyle name="Normal 73 4 5" xfId="28099"/>
    <cellStyle name="Normal 73 4 5 2" xfId="28100"/>
    <cellStyle name="Normal 73 4 6" xfId="28101"/>
    <cellStyle name="Normal 73 4 7" xfId="28102"/>
    <cellStyle name="Normal 73 5" xfId="28103"/>
    <cellStyle name="Normal 73 5 2" xfId="28104"/>
    <cellStyle name="Normal 73 5 2 2" xfId="28105"/>
    <cellStyle name="Normal 73 5 2 3" xfId="28106"/>
    <cellStyle name="Normal 73 5 2 4" xfId="28107"/>
    <cellStyle name="Normal 73 5 3" xfId="28108"/>
    <cellStyle name="Normal 73 5 3 2" xfId="28109"/>
    <cellStyle name="Normal 73 5 3 3" xfId="28110"/>
    <cellStyle name="Normal 73 5 4" xfId="28111"/>
    <cellStyle name="Normal 73 5 4 2" xfId="28112"/>
    <cellStyle name="Normal 73 5 5" xfId="28113"/>
    <cellStyle name="Normal 73 5 5 2" xfId="28114"/>
    <cellStyle name="Normal 73 5 6" xfId="28115"/>
    <cellStyle name="Normal 73 5 7" xfId="28116"/>
    <cellStyle name="Normal 73 6" xfId="28117"/>
    <cellStyle name="Normal 73 6 2" xfId="28118"/>
    <cellStyle name="Normal 73 6 2 2" xfId="28119"/>
    <cellStyle name="Normal 73 6 2 3" xfId="28120"/>
    <cellStyle name="Normal 73 6 2 4" xfId="28121"/>
    <cellStyle name="Normal 73 6 3" xfId="28122"/>
    <cellStyle name="Normal 73 6 3 2" xfId="28123"/>
    <cellStyle name="Normal 73 6 3 3" xfId="28124"/>
    <cellStyle name="Normal 73 6 4" xfId="28125"/>
    <cellStyle name="Normal 73 6 4 2" xfId="28126"/>
    <cellStyle name="Normal 73 6 5" xfId="28127"/>
    <cellStyle name="Normal 73 6 5 2" xfId="28128"/>
    <cellStyle name="Normal 73 6 6" xfId="28129"/>
    <cellStyle name="Normal 73 6 7" xfId="28130"/>
    <cellStyle name="Normal 73 7" xfId="28131"/>
    <cellStyle name="Normal 73 7 2" xfId="28132"/>
    <cellStyle name="Normal 73 7 2 2" xfId="28133"/>
    <cellStyle name="Normal 73 7 3" xfId="28134"/>
    <cellStyle name="Normal 73 7 4" xfId="28135"/>
    <cellStyle name="Normal 73 8" xfId="28136"/>
    <cellStyle name="Normal 73 8 2" xfId="28137"/>
    <cellStyle name="Normal 73 8 3" xfId="28138"/>
    <cellStyle name="Normal 73 9" xfId="28139"/>
    <cellStyle name="Normal 73 9 2" xfId="28140"/>
    <cellStyle name="Normal 74" xfId="28141"/>
    <cellStyle name="Normal 74 10" xfId="28142"/>
    <cellStyle name="Normal 74 10 2" xfId="28143"/>
    <cellStyle name="Normal 74 11" xfId="28144"/>
    <cellStyle name="Normal 74 12" xfId="28145"/>
    <cellStyle name="Normal 74 2" xfId="28146"/>
    <cellStyle name="Normal 74 2 10" xfId="28147"/>
    <cellStyle name="Normal 74 2 2" xfId="28148"/>
    <cellStyle name="Normal 74 2 2 2" xfId="28149"/>
    <cellStyle name="Normal 74 2 2 2 2" xfId="28150"/>
    <cellStyle name="Normal 74 2 2 2 2 2" xfId="28151"/>
    <cellStyle name="Normal 74 2 2 2 2 3" xfId="28152"/>
    <cellStyle name="Normal 74 2 2 2 2 4" xfId="28153"/>
    <cellStyle name="Normal 74 2 2 2 3" xfId="28154"/>
    <cellStyle name="Normal 74 2 2 2 3 2" xfId="28155"/>
    <cellStyle name="Normal 74 2 2 2 3 3" xfId="28156"/>
    <cellStyle name="Normal 74 2 2 2 4" xfId="28157"/>
    <cellStyle name="Normal 74 2 2 2 4 2" xfId="28158"/>
    <cellStyle name="Normal 74 2 2 2 5" xfId="28159"/>
    <cellStyle name="Normal 74 2 2 2 5 2" xfId="28160"/>
    <cellStyle name="Normal 74 2 2 2 6" xfId="28161"/>
    <cellStyle name="Normal 74 2 2 2 7" xfId="28162"/>
    <cellStyle name="Normal 74 2 2 3" xfId="28163"/>
    <cellStyle name="Normal 74 2 2 3 2" xfId="28164"/>
    <cellStyle name="Normal 74 2 2 3 3" xfId="28165"/>
    <cellStyle name="Normal 74 2 2 3 4" xfId="28166"/>
    <cellStyle name="Normal 74 2 2 4" xfId="28167"/>
    <cellStyle name="Normal 74 2 2 4 2" xfId="28168"/>
    <cellStyle name="Normal 74 2 2 4 3" xfId="28169"/>
    <cellStyle name="Normal 74 2 2 5" xfId="28170"/>
    <cellStyle name="Normal 74 2 2 5 2" xfId="28171"/>
    <cellStyle name="Normal 74 2 2 6" xfId="28172"/>
    <cellStyle name="Normal 74 2 2 6 2" xfId="28173"/>
    <cellStyle name="Normal 74 2 2 7" xfId="28174"/>
    <cellStyle name="Normal 74 2 2 8" xfId="28175"/>
    <cellStyle name="Normal 74 2 3" xfId="28176"/>
    <cellStyle name="Normal 74 2 3 2" xfId="28177"/>
    <cellStyle name="Normal 74 2 3 2 2" xfId="28178"/>
    <cellStyle name="Normal 74 2 3 2 3" xfId="28179"/>
    <cellStyle name="Normal 74 2 3 2 4" xfId="28180"/>
    <cellStyle name="Normal 74 2 3 3" xfId="28181"/>
    <cellStyle name="Normal 74 2 3 3 2" xfId="28182"/>
    <cellStyle name="Normal 74 2 3 3 3" xfId="28183"/>
    <cellStyle name="Normal 74 2 3 4" xfId="28184"/>
    <cellStyle name="Normal 74 2 3 4 2" xfId="28185"/>
    <cellStyle name="Normal 74 2 3 5" xfId="28186"/>
    <cellStyle name="Normal 74 2 3 5 2" xfId="28187"/>
    <cellStyle name="Normal 74 2 3 6" xfId="28188"/>
    <cellStyle name="Normal 74 2 3 7" xfId="28189"/>
    <cellStyle name="Normal 74 2 4" xfId="28190"/>
    <cellStyle name="Normal 74 2 4 2" xfId="28191"/>
    <cellStyle name="Normal 74 2 4 2 2" xfId="28192"/>
    <cellStyle name="Normal 74 2 4 2 3" xfId="28193"/>
    <cellStyle name="Normal 74 2 4 2 4" xfId="28194"/>
    <cellStyle name="Normal 74 2 4 3" xfId="28195"/>
    <cellStyle name="Normal 74 2 4 3 2" xfId="28196"/>
    <cellStyle name="Normal 74 2 4 3 3" xfId="28197"/>
    <cellStyle name="Normal 74 2 4 4" xfId="28198"/>
    <cellStyle name="Normal 74 2 4 4 2" xfId="28199"/>
    <cellStyle name="Normal 74 2 4 5" xfId="28200"/>
    <cellStyle name="Normal 74 2 4 5 2" xfId="28201"/>
    <cellStyle name="Normal 74 2 4 6" xfId="28202"/>
    <cellStyle name="Normal 74 2 4 7" xfId="28203"/>
    <cellStyle name="Normal 74 2 5" xfId="28204"/>
    <cellStyle name="Normal 74 2 5 2" xfId="28205"/>
    <cellStyle name="Normal 74 2 5 2 2" xfId="28206"/>
    <cellStyle name="Normal 74 2 5 3" xfId="28207"/>
    <cellStyle name="Normal 74 2 5 4" xfId="28208"/>
    <cellStyle name="Normal 74 2 6" xfId="28209"/>
    <cellStyle name="Normal 74 2 6 2" xfId="28210"/>
    <cellStyle name="Normal 74 2 6 3" xfId="28211"/>
    <cellStyle name="Normal 74 2 7" xfId="28212"/>
    <cellStyle name="Normal 74 2 7 2" xfId="28213"/>
    <cellStyle name="Normal 74 2 8" xfId="28214"/>
    <cellStyle name="Normal 74 2 8 2" xfId="28215"/>
    <cellStyle name="Normal 74 2 9" xfId="28216"/>
    <cellStyle name="Normal 74 3" xfId="28217"/>
    <cellStyle name="Normal 74 3 2" xfId="28218"/>
    <cellStyle name="Normal 74 3 2 2" xfId="28219"/>
    <cellStyle name="Normal 74 3 2 2 2" xfId="28220"/>
    <cellStyle name="Normal 74 3 2 2 3" xfId="28221"/>
    <cellStyle name="Normal 74 3 2 2 4" xfId="28222"/>
    <cellStyle name="Normal 74 3 2 3" xfId="28223"/>
    <cellStyle name="Normal 74 3 2 3 2" xfId="28224"/>
    <cellStyle name="Normal 74 3 2 3 3" xfId="28225"/>
    <cellStyle name="Normal 74 3 2 4" xfId="28226"/>
    <cellStyle name="Normal 74 3 2 4 2" xfId="28227"/>
    <cellStyle name="Normal 74 3 2 5" xfId="28228"/>
    <cellStyle name="Normal 74 3 2 5 2" xfId="28229"/>
    <cellStyle name="Normal 74 3 2 6" xfId="28230"/>
    <cellStyle name="Normal 74 3 2 7" xfId="28231"/>
    <cellStyle name="Normal 74 3 3" xfId="28232"/>
    <cellStyle name="Normal 74 3 3 2" xfId="28233"/>
    <cellStyle name="Normal 74 3 3 2 2" xfId="28234"/>
    <cellStyle name="Normal 74 3 3 2 3" xfId="28235"/>
    <cellStyle name="Normal 74 3 3 2 4" xfId="28236"/>
    <cellStyle name="Normal 74 3 3 3" xfId="28237"/>
    <cellStyle name="Normal 74 3 3 3 2" xfId="28238"/>
    <cellStyle name="Normal 74 3 3 3 3" xfId="28239"/>
    <cellStyle name="Normal 74 3 3 4" xfId="28240"/>
    <cellStyle name="Normal 74 3 3 4 2" xfId="28241"/>
    <cellStyle name="Normal 74 3 3 5" xfId="28242"/>
    <cellStyle name="Normal 74 3 3 5 2" xfId="28243"/>
    <cellStyle name="Normal 74 3 3 6" xfId="28244"/>
    <cellStyle name="Normal 74 3 3 7" xfId="28245"/>
    <cellStyle name="Normal 74 3 4" xfId="28246"/>
    <cellStyle name="Normal 74 3 4 2" xfId="28247"/>
    <cellStyle name="Normal 74 3 4 3" xfId="28248"/>
    <cellStyle name="Normal 74 3 4 4" xfId="28249"/>
    <cellStyle name="Normal 74 3 5" xfId="28250"/>
    <cellStyle name="Normal 74 3 5 2" xfId="28251"/>
    <cellStyle name="Normal 74 3 5 3" xfId="28252"/>
    <cellStyle name="Normal 74 3 6" xfId="28253"/>
    <cellStyle name="Normal 74 3 6 2" xfId="28254"/>
    <cellStyle name="Normal 74 3 7" xfId="28255"/>
    <cellStyle name="Normal 74 3 7 2" xfId="28256"/>
    <cellStyle name="Normal 74 3 8" xfId="28257"/>
    <cellStyle name="Normal 74 3 9" xfId="28258"/>
    <cellStyle name="Normal 74 4" xfId="28259"/>
    <cellStyle name="Normal 74 4 2" xfId="28260"/>
    <cellStyle name="Normal 74 4 2 2" xfId="28261"/>
    <cellStyle name="Normal 74 4 2 3" xfId="28262"/>
    <cellStyle name="Normal 74 4 2 4" xfId="28263"/>
    <cellStyle name="Normal 74 4 3" xfId="28264"/>
    <cellStyle name="Normal 74 4 3 2" xfId="28265"/>
    <cellStyle name="Normal 74 4 3 3" xfId="28266"/>
    <cellStyle name="Normal 74 4 4" xfId="28267"/>
    <cellStyle name="Normal 74 4 4 2" xfId="28268"/>
    <cellStyle name="Normal 74 4 5" xfId="28269"/>
    <cellStyle name="Normal 74 4 5 2" xfId="28270"/>
    <cellStyle name="Normal 74 4 6" xfId="28271"/>
    <cellStyle name="Normal 74 4 7" xfId="28272"/>
    <cellStyle name="Normal 74 5" xfId="28273"/>
    <cellStyle name="Normal 74 5 2" xfId="28274"/>
    <cellStyle name="Normal 74 5 2 2" xfId="28275"/>
    <cellStyle name="Normal 74 5 2 3" xfId="28276"/>
    <cellStyle name="Normal 74 5 2 4" xfId="28277"/>
    <cellStyle name="Normal 74 5 3" xfId="28278"/>
    <cellStyle name="Normal 74 5 3 2" xfId="28279"/>
    <cellStyle name="Normal 74 5 3 3" xfId="28280"/>
    <cellStyle name="Normal 74 5 4" xfId="28281"/>
    <cellStyle name="Normal 74 5 4 2" xfId="28282"/>
    <cellStyle name="Normal 74 5 5" xfId="28283"/>
    <cellStyle name="Normal 74 5 5 2" xfId="28284"/>
    <cellStyle name="Normal 74 5 6" xfId="28285"/>
    <cellStyle name="Normal 74 5 7" xfId="28286"/>
    <cellStyle name="Normal 74 6" xfId="28287"/>
    <cellStyle name="Normal 74 6 2" xfId="28288"/>
    <cellStyle name="Normal 74 6 2 2" xfId="28289"/>
    <cellStyle name="Normal 74 6 2 3" xfId="28290"/>
    <cellStyle name="Normal 74 6 2 4" xfId="28291"/>
    <cellStyle name="Normal 74 6 3" xfId="28292"/>
    <cellStyle name="Normal 74 6 3 2" xfId="28293"/>
    <cellStyle name="Normal 74 6 3 3" xfId="28294"/>
    <cellStyle name="Normal 74 6 4" xfId="28295"/>
    <cellStyle name="Normal 74 6 4 2" xfId="28296"/>
    <cellStyle name="Normal 74 6 5" xfId="28297"/>
    <cellStyle name="Normal 74 6 5 2" xfId="28298"/>
    <cellStyle name="Normal 74 6 6" xfId="28299"/>
    <cellStyle name="Normal 74 6 7" xfId="28300"/>
    <cellStyle name="Normal 74 7" xfId="28301"/>
    <cellStyle name="Normal 74 7 2" xfId="28302"/>
    <cellStyle name="Normal 74 7 2 2" xfId="28303"/>
    <cellStyle name="Normal 74 7 3" xfId="28304"/>
    <cellStyle name="Normal 74 7 4" xfId="28305"/>
    <cellStyle name="Normal 74 8" xfId="28306"/>
    <cellStyle name="Normal 74 8 2" xfId="28307"/>
    <cellStyle name="Normal 74 8 3" xfId="28308"/>
    <cellStyle name="Normal 74 9" xfId="28309"/>
    <cellStyle name="Normal 74 9 2" xfId="28310"/>
    <cellStyle name="Normal 75" xfId="28311"/>
    <cellStyle name="Normal 75 10" xfId="28312"/>
    <cellStyle name="Normal 75 10 2" xfId="28313"/>
    <cellStyle name="Normal 75 11" xfId="28314"/>
    <cellStyle name="Normal 75 12" xfId="28315"/>
    <cellStyle name="Normal 75 2" xfId="28316"/>
    <cellStyle name="Normal 75 2 10" xfId="28317"/>
    <cellStyle name="Normal 75 2 2" xfId="28318"/>
    <cellStyle name="Normal 75 2 2 2" xfId="28319"/>
    <cellStyle name="Normal 75 2 2 2 2" xfId="28320"/>
    <cellStyle name="Normal 75 2 2 2 2 2" xfId="28321"/>
    <cellStyle name="Normal 75 2 2 2 2 3" xfId="28322"/>
    <cellStyle name="Normal 75 2 2 2 2 4" xfId="28323"/>
    <cellStyle name="Normal 75 2 2 2 3" xfId="28324"/>
    <cellStyle name="Normal 75 2 2 2 3 2" xfId="28325"/>
    <cellStyle name="Normal 75 2 2 2 3 3" xfId="28326"/>
    <cellStyle name="Normal 75 2 2 2 4" xfId="28327"/>
    <cellStyle name="Normal 75 2 2 2 4 2" xfId="28328"/>
    <cellStyle name="Normal 75 2 2 2 5" xfId="28329"/>
    <cellStyle name="Normal 75 2 2 2 5 2" xfId="28330"/>
    <cellStyle name="Normal 75 2 2 2 6" xfId="28331"/>
    <cellStyle name="Normal 75 2 2 2 7" xfId="28332"/>
    <cellStyle name="Normal 75 2 2 3" xfId="28333"/>
    <cellStyle name="Normal 75 2 2 3 2" xfId="28334"/>
    <cellStyle name="Normal 75 2 2 3 3" xfId="28335"/>
    <cellStyle name="Normal 75 2 2 3 4" xfId="28336"/>
    <cellStyle name="Normal 75 2 2 4" xfId="28337"/>
    <cellStyle name="Normal 75 2 2 4 2" xfId="28338"/>
    <cellStyle name="Normal 75 2 2 4 3" xfId="28339"/>
    <cellStyle name="Normal 75 2 2 5" xfId="28340"/>
    <cellStyle name="Normal 75 2 2 5 2" xfId="28341"/>
    <cellStyle name="Normal 75 2 2 6" xfId="28342"/>
    <cellStyle name="Normal 75 2 2 6 2" xfId="28343"/>
    <cellStyle name="Normal 75 2 2 7" xfId="28344"/>
    <cellStyle name="Normal 75 2 2 8" xfId="28345"/>
    <cellStyle name="Normal 75 2 3" xfId="28346"/>
    <cellStyle name="Normal 75 2 3 2" xfId="28347"/>
    <cellStyle name="Normal 75 2 3 2 2" xfId="28348"/>
    <cellStyle name="Normal 75 2 3 2 3" xfId="28349"/>
    <cellStyle name="Normal 75 2 3 2 4" xfId="28350"/>
    <cellStyle name="Normal 75 2 3 3" xfId="28351"/>
    <cellStyle name="Normal 75 2 3 3 2" xfId="28352"/>
    <cellStyle name="Normal 75 2 3 3 3" xfId="28353"/>
    <cellStyle name="Normal 75 2 3 4" xfId="28354"/>
    <cellStyle name="Normal 75 2 3 4 2" xfId="28355"/>
    <cellStyle name="Normal 75 2 3 5" xfId="28356"/>
    <cellStyle name="Normal 75 2 3 5 2" xfId="28357"/>
    <cellStyle name="Normal 75 2 3 6" xfId="28358"/>
    <cellStyle name="Normal 75 2 3 7" xfId="28359"/>
    <cellStyle name="Normal 75 2 4" xfId="28360"/>
    <cellStyle name="Normal 75 2 4 2" xfId="28361"/>
    <cellStyle name="Normal 75 2 4 2 2" xfId="28362"/>
    <cellStyle name="Normal 75 2 4 2 3" xfId="28363"/>
    <cellStyle name="Normal 75 2 4 2 4" xfId="28364"/>
    <cellStyle name="Normal 75 2 4 3" xfId="28365"/>
    <cellStyle name="Normal 75 2 4 3 2" xfId="28366"/>
    <cellStyle name="Normal 75 2 4 3 3" xfId="28367"/>
    <cellStyle name="Normal 75 2 4 4" xfId="28368"/>
    <cellStyle name="Normal 75 2 4 4 2" xfId="28369"/>
    <cellStyle name="Normal 75 2 4 5" xfId="28370"/>
    <cellStyle name="Normal 75 2 4 5 2" xfId="28371"/>
    <cellStyle name="Normal 75 2 4 6" xfId="28372"/>
    <cellStyle name="Normal 75 2 4 7" xfId="28373"/>
    <cellStyle name="Normal 75 2 5" xfId="28374"/>
    <cellStyle name="Normal 75 2 5 2" xfId="28375"/>
    <cellStyle name="Normal 75 2 5 2 2" xfId="28376"/>
    <cellStyle name="Normal 75 2 5 3" xfId="28377"/>
    <cellStyle name="Normal 75 2 5 4" xfId="28378"/>
    <cellStyle name="Normal 75 2 6" xfId="28379"/>
    <cellStyle name="Normal 75 2 6 2" xfId="28380"/>
    <cellStyle name="Normal 75 2 6 3" xfId="28381"/>
    <cellStyle name="Normal 75 2 7" xfId="28382"/>
    <cellStyle name="Normal 75 2 7 2" xfId="28383"/>
    <cellStyle name="Normal 75 2 8" xfId="28384"/>
    <cellStyle name="Normal 75 2 8 2" xfId="28385"/>
    <cellStyle name="Normal 75 2 9" xfId="28386"/>
    <cellStyle name="Normal 75 3" xfId="28387"/>
    <cellStyle name="Normal 75 3 2" xfId="28388"/>
    <cellStyle name="Normal 75 3 2 2" xfId="28389"/>
    <cellStyle name="Normal 75 3 2 2 2" xfId="28390"/>
    <cellStyle name="Normal 75 3 2 2 3" xfId="28391"/>
    <cellStyle name="Normal 75 3 2 2 4" xfId="28392"/>
    <cellStyle name="Normal 75 3 2 3" xfId="28393"/>
    <cellStyle name="Normal 75 3 2 3 2" xfId="28394"/>
    <cellStyle name="Normal 75 3 2 3 3" xfId="28395"/>
    <cellStyle name="Normal 75 3 2 4" xfId="28396"/>
    <cellStyle name="Normal 75 3 2 4 2" xfId="28397"/>
    <cellStyle name="Normal 75 3 2 5" xfId="28398"/>
    <cellStyle name="Normal 75 3 2 5 2" xfId="28399"/>
    <cellStyle name="Normal 75 3 2 6" xfId="28400"/>
    <cellStyle name="Normal 75 3 2 7" xfId="28401"/>
    <cellStyle name="Normal 75 3 3" xfId="28402"/>
    <cellStyle name="Normal 75 3 3 2" xfId="28403"/>
    <cellStyle name="Normal 75 3 3 2 2" xfId="28404"/>
    <cellStyle name="Normal 75 3 3 2 3" xfId="28405"/>
    <cellStyle name="Normal 75 3 3 2 4" xfId="28406"/>
    <cellStyle name="Normal 75 3 3 3" xfId="28407"/>
    <cellStyle name="Normal 75 3 3 3 2" xfId="28408"/>
    <cellStyle name="Normal 75 3 3 3 3" xfId="28409"/>
    <cellStyle name="Normal 75 3 3 4" xfId="28410"/>
    <cellStyle name="Normal 75 3 3 4 2" xfId="28411"/>
    <cellStyle name="Normal 75 3 3 5" xfId="28412"/>
    <cellStyle name="Normal 75 3 3 5 2" xfId="28413"/>
    <cellStyle name="Normal 75 3 3 6" xfId="28414"/>
    <cellStyle name="Normal 75 3 3 7" xfId="28415"/>
    <cellStyle name="Normal 75 3 4" xfId="28416"/>
    <cellStyle name="Normal 75 3 4 2" xfId="28417"/>
    <cellStyle name="Normal 75 3 4 3" xfId="28418"/>
    <cellStyle name="Normal 75 3 4 4" xfId="28419"/>
    <cellStyle name="Normal 75 3 5" xfId="28420"/>
    <cellStyle name="Normal 75 3 5 2" xfId="28421"/>
    <cellStyle name="Normal 75 3 5 3" xfId="28422"/>
    <cellStyle name="Normal 75 3 6" xfId="28423"/>
    <cellStyle name="Normal 75 3 6 2" xfId="28424"/>
    <cellStyle name="Normal 75 3 7" xfId="28425"/>
    <cellStyle name="Normal 75 3 7 2" xfId="28426"/>
    <cellStyle name="Normal 75 3 8" xfId="28427"/>
    <cellStyle name="Normal 75 3 9" xfId="28428"/>
    <cellStyle name="Normal 75 4" xfId="28429"/>
    <cellStyle name="Normal 75 4 2" xfId="28430"/>
    <cellStyle name="Normal 75 4 2 2" xfId="28431"/>
    <cellStyle name="Normal 75 4 2 3" xfId="28432"/>
    <cellStyle name="Normal 75 4 2 4" xfId="28433"/>
    <cellStyle name="Normal 75 4 3" xfId="28434"/>
    <cellStyle name="Normal 75 4 3 2" xfId="28435"/>
    <cellStyle name="Normal 75 4 3 3" xfId="28436"/>
    <cellStyle name="Normal 75 4 4" xfId="28437"/>
    <cellStyle name="Normal 75 4 4 2" xfId="28438"/>
    <cellStyle name="Normal 75 4 5" xfId="28439"/>
    <cellStyle name="Normal 75 4 5 2" xfId="28440"/>
    <cellStyle name="Normal 75 4 6" xfId="28441"/>
    <cellStyle name="Normal 75 4 7" xfId="28442"/>
    <cellStyle name="Normal 75 5" xfId="28443"/>
    <cellStyle name="Normal 75 5 2" xfId="28444"/>
    <cellStyle name="Normal 75 5 2 2" xfId="28445"/>
    <cellStyle name="Normal 75 5 2 3" xfId="28446"/>
    <cellStyle name="Normal 75 5 2 4" xfId="28447"/>
    <cellStyle name="Normal 75 5 3" xfId="28448"/>
    <cellStyle name="Normal 75 5 3 2" xfId="28449"/>
    <cellStyle name="Normal 75 5 3 3" xfId="28450"/>
    <cellStyle name="Normal 75 5 4" xfId="28451"/>
    <cellStyle name="Normal 75 5 4 2" xfId="28452"/>
    <cellStyle name="Normal 75 5 5" xfId="28453"/>
    <cellStyle name="Normal 75 5 5 2" xfId="28454"/>
    <cellStyle name="Normal 75 5 6" xfId="28455"/>
    <cellStyle name="Normal 75 5 7" xfId="28456"/>
    <cellStyle name="Normal 75 6" xfId="28457"/>
    <cellStyle name="Normal 75 6 2" xfId="28458"/>
    <cellStyle name="Normal 75 6 2 2" xfId="28459"/>
    <cellStyle name="Normal 75 6 2 3" xfId="28460"/>
    <cellStyle name="Normal 75 6 2 4" xfId="28461"/>
    <cellStyle name="Normal 75 6 3" xfId="28462"/>
    <cellStyle name="Normal 75 6 3 2" xfId="28463"/>
    <cellStyle name="Normal 75 6 3 3" xfId="28464"/>
    <cellStyle name="Normal 75 6 4" xfId="28465"/>
    <cellStyle name="Normal 75 6 4 2" xfId="28466"/>
    <cellStyle name="Normal 75 6 5" xfId="28467"/>
    <cellStyle name="Normal 75 6 5 2" xfId="28468"/>
    <cellStyle name="Normal 75 6 6" xfId="28469"/>
    <cellStyle name="Normal 75 6 7" xfId="28470"/>
    <cellStyle name="Normal 75 7" xfId="28471"/>
    <cellStyle name="Normal 75 7 2" xfId="28472"/>
    <cellStyle name="Normal 75 7 2 2" xfId="28473"/>
    <cellStyle name="Normal 75 7 3" xfId="28474"/>
    <cellStyle name="Normal 75 7 4" xfId="28475"/>
    <cellStyle name="Normal 75 8" xfId="28476"/>
    <cellStyle name="Normal 75 8 2" xfId="28477"/>
    <cellStyle name="Normal 75 8 3" xfId="28478"/>
    <cellStyle name="Normal 75 9" xfId="28479"/>
    <cellStyle name="Normal 75 9 2" xfId="28480"/>
    <cellStyle name="Normal 76" xfId="28481"/>
    <cellStyle name="Normal 76 10" xfId="28482"/>
    <cellStyle name="Normal 76 10 2" xfId="28483"/>
    <cellStyle name="Normal 76 11" xfId="28484"/>
    <cellStyle name="Normal 76 12" xfId="28485"/>
    <cellStyle name="Normal 76 13" xfId="28486"/>
    <cellStyle name="Normal 76 2" xfId="28487"/>
    <cellStyle name="Normal 76 2 10" xfId="28488"/>
    <cellStyle name="Normal 76 2 2" xfId="28489"/>
    <cellStyle name="Normal 76 2 2 2" xfId="28490"/>
    <cellStyle name="Normal 76 2 2 2 2" xfId="28491"/>
    <cellStyle name="Normal 76 2 2 2 2 2" xfId="28492"/>
    <cellStyle name="Normal 76 2 2 2 2 3" xfId="28493"/>
    <cellStyle name="Normal 76 2 2 2 2 4" xfId="28494"/>
    <cellStyle name="Normal 76 2 2 2 3" xfId="28495"/>
    <cellStyle name="Normal 76 2 2 2 3 2" xfId="28496"/>
    <cellStyle name="Normal 76 2 2 2 3 3" xfId="28497"/>
    <cellStyle name="Normal 76 2 2 2 4" xfId="28498"/>
    <cellStyle name="Normal 76 2 2 2 4 2" xfId="28499"/>
    <cellStyle name="Normal 76 2 2 2 5" xfId="28500"/>
    <cellStyle name="Normal 76 2 2 2 5 2" xfId="28501"/>
    <cellStyle name="Normal 76 2 2 2 6" xfId="28502"/>
    <cellStyle name="Normal 76 2 2 2 7" xfId="28503"/>
    <cellStyle name="Normal 76 2 2 3" xfId="28504"/>
    <cellStyle name="Normal 76 2 2 3 2" xfId="28505"/>
    <cellStyle name="Normal 76 2 2 3 3" xfId="28506"/>
    <cellStyle name="Normal 76 2 2 3 4" xfId="28507"/>
    <cellStyle name="Normal 76 2 2 4" xfId="28508"/>
    <cellStyle name="Normal 76 2 2 4 2" xfId="28509"/>
    <cellStyle name="Normal 76 2 2 4 3" xfId="28510"/>
    <cellStyle name="Normal 76 2 2 5" xfId="28511"/>
    <cellStyle name="Normal 76 2 2 5 2" xfId="28512"/>
    <cellStyle name="Normal 76 2 2 6" xfId="28513"/>
    <cellStyle name="Normal 76 2 2 6 2" xfId="28514"/>
    <cellStyle name="Normal 76 2 2 7" xfId="28515"/>
    <cellStyle name="Normal 76 2 2 8" xfId="28516"/>
    <cellStyle name="Normal 76 2 3" xfId="28517"/>
    <cellStyle name="Normal 76 2 3 2" xfId="28518"/>
    <cellStyle name="Normal 76 2 3 2 2" xfId="28519"/>
    <cellStyle name="Normal 76 2 3 2 3" xfId="28520"/>
    <cellStyle name="Normal 76 2 3 2 4" xfId="28521"/>
    <cellStyle name="Normal 76 2 3 3" xfId="28522"/>
    <cellStyle name="Normal 76 2 3 3 2" xfId="28523"/>
    <cellStyle name="Normal 76 2 3 3 3" xfId="28524"/>
    <cellStyle name="Normal 76 2 3 4" xfId="28525"/>
    <cellStyle name="Normal 76 2 3 4 2" xfId="28526"/>
    <cellStyle name="Normal 76 2 3 5" xfId="28527"/>
    <cellStyle name="Normal 76 2 3 5 2" xfId="28528"/>
    <cellStyle name="Normal 76 2 3 6" xfId="28529"/>
    <cellStyle name="Normal 76 2 3 7" xfId="28530"/>
    <cellStyle name="Normal 76 2 4" xfId="28531"/>
    <cellStyle name="Normal 76 2 4 2" xfId="28532"/>
    <cellStyle name="Normal 76 2 4 2 2" xfId="28533"/>
    <cellStyle name="Normal 76 2 4 2 3" xfId="28534"/>
    <cellStyle name="Normal 76 2 4 2 4" xfId="28535"/>
    <cellStyle name="Normal 76 2 4 3" xfId="28536"/>
    <cellStyle name="Normal 76 2 4 3 2" xfId="28537"/>
    <cellStyle name="Normal 76 2 4 3 3" xfId="28538"/>
    <cellStyle name="Normal 76 2 4 4" xfId="28539"/>
    <cellStyle name="Normal 76 2 4 4 2" xfId="28540"/>
    <cellStyle name="Normal 76 2 4 5" xfId="28541"/>
    <cellStyle name="Normal 76 2 4 5 2" xfId="28542"/>
    <cellStyle name="Normal 76 2 4 6" xfId="28543"/>
    <cellStyle name="Normal 76 2 4 7" xfId="28544"/>
    <cellStyle name="Normal 76 2 5" xfId="28545"/>
    <cellStyle name="Normal 76 2 5 2" xfId="28546"/>
    <cellStyle name="Normal 76 2 5 2 2" xfId="28547"/>
    <cellStyle name="Normal 76 2 5 3" xfId="28548"/>
    <cellStyle name="Normal 76 2 5 4" xfId="28549"/>
    <cellStyle name="Normal 76 2 6" xfId="28550"/>
    <cellStyle name="Normal 76 2 6 2" xfId="28551"/>
    <cellStyle name="Normal 76 2 6 3" xfId="28552"/>
    <cellStyle name="Normal 76 2 7" xfId="28553"/>
    <cellStyle name="Normal 76 2 7 2" xfId="28554"/>
    <cellStyle name="Normal 76 2 8" xfId="28555"/>
    <cellStyle name="Normal 76 2 8 2" xfId="28556"/>
    <cellStyle name="Normal 76 2 9" xfId="28557"/>
    <cellStyle name="Normal 76 3" xfId="28558"/>
    <cellStyle name="Normal 76 3 2" xfId="28559"/>
    <cellStyle name="Normal 76 3 2 2" xfId="28560"/>
    <cellStyle name="Normal 76 3 2 2 2" xfId="28561"/>
    <cellStyle name="Normal 76 3 2 2 3" xfId="28562"/>
    <cellStyle name="Normal 76 3 2 2 4" xfId="28563"/>
    <cellStyle name="Normal 76 3 2 3" xfId="28564"/>
    <cellStyle name="Normal 76 3 2 3 2" xfId="28565"/>
    <cellStyle name="Normal 76 3 2 3 3" xfId="28566"/>
    <cellStyle name="Normal 76 3 2 4" xfId="28567"/>
    <cellStyle name="Normal 76 3 2 4 2" xfId="28568"/>
    <cellStyle name="Normal 76 3 2 5" xfId="28569"/>
    <cellStyle name="Normal 76 3 2 5 2" xfId="28570"/>
    <cellStyle name="Normal 76 3 2 6" xfId="28571"/>
    <cellStyle name="Normal 76 3 2 7" xfId="28572"/>
    <cellStyle name="Normal 76 3 3" xfId="28573"/>
    <cellStyle name="Normal 76 3 3 2" xfId="28574"/>
    <cellStyle name="Normal 76 3 3 2 2" xfId="28575"/>
    <cellStyle name="Normal 76 3 3 2 3" xfId="28576"/>
    <cellStyle name="Normal 76 3 3 2 4" xfId="28577"/>
    <cellStyle name="Normal 76 3 3 3" xfId="28578"/>
    <cellStyle name="Normal 76 3 3 3 2" xfId="28579"/>
    <cellStyle name="Normal 76 3 3 3 3" xfId="28580"/>
    <cellStyle name="Normal 76 3 3 4" xfId="28581"/>
    <cellStyle name="Normal 76 3 3 4 2" xfId="28582"/>
    <cellStyle name="Normal 76 3 3 5" xfId="28583"/>
    <cellStyle name="Normal 76 3 3 5 2" xfId="28584"/>
    <cellStyle name="Normal 76 3 3 6" xfId="28585"/>
    <cellStyle name="Normal 76 3 3 7" xfId="28586"/>
    <cellStyle name="Normal 76 3 4" xfId="28587"/>
    <cellStyle name="Normal 76 3 4 2" xfId="28588"/>
    <cellStyle name="Normal 76 3 4 3" xfId="28589"/>
    <cellStyle name="Normal 76 3 4 4" xfId="28590"/>
    <cellStyle name="Normal 76 3 5" xfId="28591"/>
    <cellStyle name="Normal 76 3 5 2" xfId="28592"/>
    <cellStyle name="Normal 76 3 5 3" xfId="28593"/>
    <cellStyle name="Normal 76 3 6" xfId="28594"/>
    <cellStyle name="Normal 76 3 6 2" xfId="28595"/>
    <cellStyle name="Normal 76 3 7" xfId="28596"/>
    <cellStyle name="Normal 76 3 7 2" xfId="28597"/>
    <cellStyle name="Normal 76 3 8" xfId="28598"/>
    <cellStyle name="Normal 76 3 9" xfId="28599"/>
    <cellStyle name="Normal 76 4" xfId="28600"/>
    <cellStyle name="Normal 76 4 2" xfId="28601"/>
    <cellStyle name="Normal 76 4 2 2" xfId="28602"/>
    <cellStyle name="Normal 76 4 2 3" xfId="28603"/>
    <cellStyle name="Normal 76 4 2 4" xfId="28604"/>
    <cellStyle name="Normal 76 4 3" xfId="28605"/>
    <cellStyle name="Normal 76 4 3 2" xfId="28606"/>
    <cellStyle name="Normal 76 4 3 3" xfId="28607"/>
    <cellStyle name="Normal 76 4 4" xfId="28608"/>
    <cellStyle name="Normal 76 4 4 2" xfId="28609"/>
    <cellStyle name="Normal 76 4 5" xfId="28610"/>
    <cellStyle name="Normal 76 4 5 2" xfId="28611"/>
    <cellStyle name="Normal 76 4 6" xfId="28612"/>
    <cellStyle name="Normal 76 4 7" xfId="28613"/>
    <cellStyle name="Normal 76 5" xfId="28614"/>
    <cellStyle name="Normal 76 5 2" xfId="28615"/>
    <cellStyle name="Normal 76 5 2 2" xfId="28616"/>
    <cellStyle name="Normal 76 5 2 3" xfId="28617"/>
    <cellStyle name="Normal 76 5 2 4" xfId="28618"/>
    <cellStyle name="Normal 76 5 3" xfId="28619"/>
    <cellStyle name="Normal 76 5 3 2" xfId="28620"/>
    <cellStyle name="Normal 76 5 3 3" xfId="28621"/>
    <cellStyle name="Normal 76 5 4" xfId="28622"/>
    <cellStyle name="Normal 76 5 4 2" xfId="28623"/>
    <cellStyle name="Normal 76 5 5" xfId="28624"/>
    <cellStyle name="Normal 76 5 5 2" xfId="28625"/>
    <cellStyle name="Normal 76 5 6" xfId="28626"/>
    <cellStyle name="Normal 76 5 7" xfId="28627"/>
    <cellStyle name="Normal 76 6" xfId="28628"/>
    <cellStyle name="Normal 76 6 2" xfId="28629"/>
    <cellStyle name="Normal 76 6 2 2" xfId="28630"/>
    <cellStyle name="Normal 76 6 2 3" xfId="28631"/>
    <cellStyle name="Normal 76 6 2 4" xfId="28632"/>
    <cellStyle name="Normal 76 6 3" xfId="28633"/>
    <cellStyle name="Normal 76 6 3 2" xfId="28634"/>
    <cellStyle name="Normal 76 6 3 3" xfId="28635"/>
    <cellStyle name="Normal 76 6 4" xfId="28636"/>
    <cellStyle name="Normal 76 6 4 2" xfId="28637"/>
    <cellStyle name="Normal 76 6 5" xfId="28638"/>
    <cellStyle name="Normal 76 6 5 2" xfId="28639"/>
    <cellStyle name="Normal 76 6 6" xfId="28640"/>
    <cellStyle name="Normal 76 6 7" xfId="28641"/>
    <cellStyle name="Normal 76 7" xfId="28642"/>
    <cellStyle name="Normal 76 7 2" xfId="28643"/>
    <cellStyle name="Normal 76 7 2 2" xfId="28644"/>
    <cellStyle name="Normal 76 7 3" xfId="28645"/>
    <cellStyle name="Normal 76 7 4" xfId="28646"/>
    <cellStyle name="Normal 76 8" xfId="28647"/>
    <cellStyle name="Normal 76 8 2" xfId="28648"/>
    <cellStyle name="Normal 76 8 3" xfId="28649"/>
    <cellStyle name="Normal 76 9" xfId="28650"/>
    <cellStyle name="Normal 76 9 2" xfId="28651"/>
    <cellStyle name="Normal 77" xfId="28652"/>
    <cellStyle name="Normal 77 10" xfId="28653"/>
    <cellStyle name="Normal 77 10 2" xfId="28654"/>
    <cellStyle name="Normal 77 11" xfId="28655"/>
    <cellStyle name="Normal 77 12" xfId="28656"/>
    <cellStyle name="Normal 77 2" xfId="28657"/>
    <cellStyle name="Normal 77 2 10" xfId="28658"/>
    <cellStyle name="Normal 77 2 2" xfId="28659"/>
    <cellStyle name="Normal 77 2 2 2" xfId="28660"/>
    <cellStyle name="Normal 77 2 2 2 2" xfId="28661"/>
    <cellStyle name="Normal 77 2 2 2 2 2" xfId="28662"/>
    <cellStyle name="Normal 77 2 2 2 2 3" xfId="28663"/>
    <cellStyle name="Normal 77 2 2 2 2 4" xfId="28664"/>
    <cellStyle name="Normal 77 2 2 2 3" xfId="28665"/>
    <cellStyle name="Normal 77 2 2 2 3 2" xfId="28666"/>
    <cellStyle name="Normal 77 2 2 2 3 3" xfId="28667"/>
    <cellStyle name="Normal 77 2 2 2 4" xfId="28668"/>
    <cellStyle name="Normal 77 2 2 2 4 2" xfId="28669"/>
    <cellStyle name="Normal 77 2 2 2 5" xfId="28670"/>
    <cellStyle name="Normal 77 2 2 2 5 2" xfId="28671"/>
    <cellStyle name="Normal 77 2 2 2 6" xfId="28672"/>
    <cellStyle name="Normal 77 2 2 2 7" xfId="28673"/>
    <cellStyle name="Normal 77 2 2 3" xfId="28674"/>
    <cellStyle name="Normal 77 2 2 3 2" xfId="28675"/>
    <cellStyle name="Normal 77 2 2 3 3" xfId="28676"/>
    <cellStyle name="Normal 77 2 2 3 4" xfId="28677"/>
    <cellStyle name="Normal 77 2 2 4" xfId="28678"/>
    <cellStyle name="Normal 77 2 2 4 2" xfId="28679"/>
    <cellStyle name="Normal 77 2 2 4 3" xfId="28680"/>
    <cellStyle name="Normal 77 2 2 5" xfId="28681"/>
    <cellStyle name="Normal 77 2 2 5 2" xfId="28682"/>
    <cellStyle name="Normal 77 2 2 6" xfId="28683"/>
    <cellStyle name="Normal 77 2 2 6 2" xfId="28684"/>
    <cellStyle name="Normal 77 2 2 7" xfId="28685"/>
    <cellStyle name="Normal 77 2 2 8" xfId="28686"/>
    <cellStyle name="Normal 77 2 3" xfId="28687"/>
    <cellStyle name="Normal 77 2 3 2" xfId="28688"/>
    <cellStyle name="Normal 77 2 3 2 2" xfId="28689"/>
    <cellStyle name="Normal 77 2 3 2 3" xfId="28690"/>
    <cellStyle name="Normal 77 2 3 2 4" xfId="28691"/>
    <cellStyle name="Normal 77 2 3 3" xfId="28692"/>
    <cellStyle name="Normal 77 2 3 3 2" xfId="28693"/>
    <cellStyle name="Normal 77 2 3 3 3" xfId="28694"/>
    <cellStyle name="Normal 77 2 3 4" xfId="28695"/>
    <cellStyle name="Normal 77 2 3 4 2" xfId="28696"/>
    <cellStyle name="Normal 77 2 3 5" xfId="28697"/>
    <cellStyle name="Normal 77 2 3 5 2" xfId="28698"/>
    <cellStyle name="Normal 77 2 3 6" xfId="28699"/>
    <cellStyle name="Normal 77 2 3 7" xfId="28700"/>
    <cellStyle name="Normal 77 2 4" xfId="28701"/>
    <cellStyle name="Normal 77 2 4 2" xfId="28702"/>
    <cellStyle name="Normal 77 2 4 2 2" xfId="28703"/>
    <cellStyle name="Normal 77 2 4 2 3" xfId="28704"/>
    <cellStyle name="Normal 77 2 4 2 4" xfId="28705"/>
    <cellStyle name="Normal 77 2 4 3" xfId="28706"/>
    <cellStyle name="Normal 77 2 4 3 2" xfId="28707"/>
    <cellStyle name="Normal 77 2 4 3 3" xfId="28708"/>
    <cellStyle name="Normal 77 2 4 4" xfId="28709"/>
    <cellStyle name="Normal 77 2 4 4 2" xfId="28710"/>
    <cellStyle name="Normal 77 2 4 5" xfId="28711"/>
    <cellStyle name="Normal 77 2 4 5 2" xfId="28712"/>
    <cellStyle name="Normal 77 2 4 6" xfId="28713"/>
    <cellStyle name="Normal 77 2 4 7" xfId="28714"/>
    <cellStyle name="Normal 77 2 5" xfId="28715"/>
    <cellStyle name="Normal 77 2 5 2" xfId="28716"/>
    <cellStyle name="Normal 77 2 5 2 2" xfId="28717"/>
    <cellStyle name="Normal 77 2 5 3" xfId="28718"/>
    <cellStyle name="Normal 77 2 5 4" xfId="28719"/>
    <cellStyle name="Normal 77 2 6" xfId="28720"/>
    <cellStyle name="Normal 77 2 6 2" xfId="28721"/>
    <cellStyle name="Normal 77 2 6 3" xfId="28722"/>
    <cellStyle name="Normal 77 2 7" xfId="28723"/>
    <cellStyle name="Normal 77 2 7 2" xfId="28724"/>
    <cellStyle name="Normal 77 2 8" xfId="28725"/>
    <cellStyle name="Normal 77 2 8 2" xfId="28726"/>
    <cellStyle name="Normal 77 2 9" xfId="28727"/>
    <cellStyle name="Normal 77 3" xfId="28728"/>
    <cellStyle name="Normal 77 3 2" xfId="28729"/>
    <cellStyle name="Normal 77 3 2 2" xfId="28730"/>
    <cellStyle name="Normal 77 3 2 2 2" xfId="28731"/>
    <cellStyle name="Normal 77 3 2 2 3" xfId="28732"/>
    <cellStyle name="Normal 77 3 2 2 4" xfId="28733"/>
    <cellStyle name="Normal 77 3 2 3" xfId="28734"/>
    <cellStyle name="Normal 77 3 2 3 2" xfId="28735"/>
    <cellStyle name="Normal 77 3 2 3 3" xfId="28736"/>
    <cellStyle name="Normal 77 3 2 4" xfId="28737"/>
    <cellStyle name="Normal 77 3 2 4 2" xfId="28738"/>
    <cellStyle name="Normal 77 3 2 5" xfId="28739"/>
    <cellStyle name="Normal 77 3 2 5 2" xfId="28740"/>
    <cellStyle name="Normal 77 3 2 6" xfId="28741"/>
    <cellStyle name="Normal 77 3 2 7" xfId="28742"/>
    <cellStyle name="Normal 77 3 3" xfId="28743"/>
    <cellStyle name="Normal 77 3 3 2" xfId="28744"/>
    <cellStyle name="Normal 77 3 3 2 2" xfId="28745"/>
    <cellStyle name="Normal 77 3 3 2 3" xfId="28746"/>
    <cellStyle name="Normal 77 3 3 2 4" xfId="28747"/>
    <cellStyle name="Normal 77 3 3 3" xfId="28748"/>
    <cellStyle name="Normal 77 3 3 3 2" xfId="28749"/>
    <cellStyle name="Normal 77 3 3 3 3" xfId="28750"/>
    <cellStyle name="Normal 77 3 3 4" xfId="28751"/>
    <cellStyle name="Normal 77 3 3 4 2" xfId="28752"/>
    <cellStyle name="Normal 77 3 3 5" xfId="28753"/>
    <cellStyle name="Normal 77 3 3 5 2" xfId="28754"/>
    <cellStyle name="Normal 77 3 3 6" xfId="28755"/>
    <cellStyle name="Normal 77 3 3 7" xfId="28756"/>
    <cellStyle name="Normal 77 3 4" xfId="28757"/>
    <cellStyle name="Normal 77 3 4 2" xfId="28758"/>
    <cellStyle name="Normal 77 3 4 3" xfId="28759"/>
    <cellStyle name="Normal 77 3 4 4" xfId="28760"/>
    <cellStyle name="Normal 77 3 5" xfId="28761"/>
    <cellStyle name="Normal 77 3 5 2" xfId="28762"/>
    <cellStyle name="Normal 77 3 5 3" xfId="28763"/>
    <cellStyle name="Normal 77 3 6" xfId="28764"/>
    <cellStyle name="Normal 77 3 6 2" xfId="28765"/>
    <cellStyle name="Normal 77 3 7" xfId="28766"/>
    <cellStyle name="Normal 77 3 7 2" xfId="28767"/>
    <cellStyle name="Normal 77 3 8" xfId="28768"/>
    <cellStyle name="Normal 77 3 9" xfId="28769"/>
    <cellStyle name="Normal 77 4" xfId="28770"/>
    <cellStyle name="Normal 77 4 2" xfId="28771"/>
    <cellStyle name="Normal 77 4 2 2" xfId="28772"/>
    <cellStyle name="Normal 77 4 2 3" xfId="28773"/>
    <cellStyle name="Normal 77 4 2 4" xfId="28774"/>
    <cellStyle name="Normal 77 4 3" xfId="28775"/>
    <cellStyle name="Normal 77 4 3 2" xfId="28776"/>
    <cellStyle name="Normal 77 4 3 3" xfId="28777"/>
    <cellStyle name="Normal 77 4 4" xfId="28778"/>
    <cellStyle name="Normal 77 4 4 2" xfId="28779"/>
    <cellStyle name="Normal 77 4 5" xfId="28780"/>
    <cellStyle name="Normal 77 4 5 2" xfId="28781"/>
    <cellStyle name="Normal 77 4 6" xfId="28782"/>
    <cellStyle name="Normal 77 4 7" xfId="28783"/>
    <cellStyle name="Normal 77 5" xfId="28784"/>
    <cellStyle name="Normal 77 5 2" xfId="28785"/>
    <cellStyle name="Normal 77 5 2 2" xfId="28786"/>
    <cellStyle name="Normal 77 5 2 3" xfId="28787"/>
    <cellStyle name="Normal 77 5 2 4" xfId="28788"/>
    <cellStyle name="Normal 77 5 3" xfId="28789"/>
    <cellStyle name="Normal 77 5 3 2" xfId="28790"/>
    <cellStyle name="Normal 77 5 3 3" xfId="28791"/>
    <cellStyle name="Normal 77 5 4" xfId="28792"/>
    <cellStyle name="Normal 77 5 4 2" xfId="28793"/>
    <cellStyle name="Normal 77 5 5" xfId="28794"/>
    <cellStyle name="Normal 77 5 5 2" xfId="28795"/>
    <cellStyle name="Normal 77 5 6" xfId="28796"/>
    <cellStyle name="Normal 77 5 7" xfId="28797"/>
    <cellStyle name="Normal 77 6" xfId="28798"/>
    <cellStyle name="Normal 77 6 2" xfId="28799"/>
    <cellStyle name="Normal 77 6 2 2" xfId="28800"/>
    <cellStyle name="Normal 77 6 2 3" xfId="28801"/>
    <cellStyle name="Normal 77 6 2 4" xfId="28802"/>
    <cellStyle name="Normal 77 6 3" xfId="28803"/>
    <cellStyle name="Normal 77 6 3 2" xfId="28804"/>
    <cellStyle name="Normal 77 6 3 3" xfId="28805"/>
    <cellStyle name="Normal 77 6 4" xfId="28806"/>
    <cellStyle name="Normal 77 6 4 2" xfId="28807"/>
    <cellStyle name="Normal 77 6 5" xfId="28808"/>
    <cellStyle name="Normal 77 6 5 2" xfId="28809"/>
    <cellStyle name="Normal 77 6 6" xfId="28810"/>
    <cellStyle name="Normal 77 6 7" xfId="28811"/>
    <cellStyle name="Normal 77 7" xfId="28812"/>
    <cellStyle name="Normal 77 7 2" xfId="28813"/>
    <cellStyle name="Normal 77 7 2 2" xfId="28814"/>
    <cellStyle name="Normal 77 7 3" xfId="28815"/>
    <cellStyle name="Normal 77 7 4" xfId="28816"/>
    <cellStyle name="Normal 77 8" xfId="28817"/>
    <cellStyle name="Normal 77 8 2" xfId="28818"/>
    <cellStyle name="Normal 77 8 3" xfId="28819"/>
    <cellStyle name="Normal 77 9" xfId="28820"/>
    <cellStyle name="Normal 77 9 2" xfId="28821"/>
    <cellStyle name="Normal 78" xfId="28822"/>
    <cellStyle name="Normal 78 10" xfId="28823"/>
    <cellStyle name="Normal 78 10 2" xfId="28824"/>
    <cellStyle name="Normal 78 11" xfId="28825"/>
    <cellStyle name="Normal 78 12" xfId="28826"/>
    <cellStyle name="Normal 78 2" xfId="28827"/>
    <cellStyle name="Normal 78 2 10" xfId="28828"/>
    <cellStyle name="Normal 78 2 2" xfId="28829"/>
    <cellStyle name="Normal 78 2 2 2" xfId="28830"/>
    <cellStyle name="Normal 78 2 2 2 2" xfId="28831"/>
    <cellStyle name="Normal 78 2 2 2 2 2" xfId="28832"/>
    <cellStyle name="Normal 78 2 2 2 2 3" xfId="28833"/>
    <cellStyle name="Normal 78 2 2 2 2 4" xfId="28834"/>
    <cellStyle name="Normal 78 2 2 2 3" xfId="28835"/>
    <cellStyle name="Normal 78 2 2 2 3 2" xfId="28836"/>
    <cellStyle name="Normal 78 2 2 2 3 3" xfId="28837"/>
    <cellStyle name="Normal 78 2 2 2 4" xfId="28838"/>
    <cellStyle name="Normal 78 2 2 2 4 2" xfId="28839"/>
    <cellStyle name="Normal 78 2 2 2 5" xfId="28840"/>
    <cellStyle name="Normal 78 2 2 2 5 2" xfId="28841"/>
    <cellStyle name="Normal 78 2 2 2 6" xfId="28842"/>
    <cellStyle name="Normal 78 2 2 2 7" xfId="28843"/>
    <cellStyle name="Normal 78 2 2 3" xfId="28844"/>
    <cellStyle name="Normal 78 2 2 3 2" xfId="28845"/>
    <cellStyle name="Normal 78 2 2 3 3" xfId="28846"/>
    <cellStyle name="Normal 78 2 2 3 4" xfId="28847"/>
    <cellStyle name="Normal 78 2 2 4" xfId="28848"/>
    <cellStyle name="Normal 78 2 2 4 2" xfId="28849"/>
    <cellStyle name="Normal 78 2 2 4 3" xfId="28850"/>
    <cellStyle name="Normal 78 2 2 5" xfId="28851"/>
    <cellStyle name="Normal 78 2 2 5 2" xfId="28852"/>
    <cellStyle name="Normal 78 2 2 6" xfId="28853"/>
    <cellStyle name="Normal 78 2 2 6 2" xfId="28854"/>
    <cellStyle name="Normal 78 2 2 7" xfId="28855"/>
    <cellStyle name="Normal 78 2 2 8" xfId="28856"/>
    <cellStyle name="Normal 78 2 3" xfId="28857"/>
    <cellStyle name="Normal 78 2 3 2" xfId="28858"/>
    <cellStyle name="Normal 78 2 3 2 2" xfId="28859"/>
    <cellStyle name="Normal 78 2 3 2 3" xfId="28860"/>
    <cellStyle name="Normal 78 2 3 2 4" xfId="28861"/>
    <cellStyle name="Normal 78 2 3 3" xfId="28862"/>
    <cellStyle name="Normal 78 2 3 3 2" xfId="28863"/>
    <cellStyle name="Normal 78 2 3 3 3" xfId="28864"/>
    <cellStyle name="Normal 78 2 3 4" xfId="28865"/>
    <cellStyle name="Normal 78 2 3 4 2" xfId="28866"/>
    <cellStyle name="Normal 78 2 3 5" xfId="28867"/>
    <cellStyle name="Normal 78 2 3 5 2" xfId="28868"/>
    <cellStyle name="Normal 78 2 3 6" xfId="28869"/>
    <cellStyle name="Normal 78 2 3 7" xfId="28870"/>
    <cellStyle name="Normal 78 2 4" xfId="28871"/>
    <cellStyle name="Normal 78 2 4 2" xfId="28872"/>
    <cellStyle name="Normal 78 2 4 2 2" xfId="28873"/>
    <cellStyle name="Normal 78 2 4 2 3" xfId="28874"/>
    <cellStyle name="Normal 78 2 4 2 4" xfId="28875"/>
    <cellStyle name="Normal 78 2 4 3" xfId="28876"/>
    <cellStyle name="Normal 78 2 4 3 2" xfId="28877"/>
    <cellStyle name="Normal 78 2 4 3 3" xfId="28878"/>
    <cellStyle name="Normal 78 2 4 4" xfId="28879"/>
    <cellStyle name="Normal 78 2 4 4 2" xfId="28880"/>
    <cellStyle name="Normal 78 2 4 5" xfId="28881"/>
    <cellStyle name="Normal 78 2 4 5 2" xfId="28882"/>
    <cellStyle name="Normal 78 2 4 6" xfId="28883"/>
    <cellStyle name="Normal 78 2 4 7" xfId="28884"/>
    <cellStyle name="Normal 78 2 5" xfId="28885"/>
    <cellStyle name="Normal 78 2 5 2" xfId="28886"/>
    <cellStyle name="Normal 78 2 5 2 2" xfId="28887"/>
    <cellStyle name="Normal 78 2 5 3" xfId="28888"/>
    <cellStyle name="Normal 78 2 5 4" xfId="28889"/>
    <cellStyle name="Normal 78 2 6" xfId="28890"/>
    <cellStyle name="Normal 78 2 6 2" xfId="28891"/>
    <cellStyle name="Normal 78 2 6 3" xfId="28892"/>
    <cellStyle name="Normal 78 2 7" xfId="28893"/>
    <cellStyle name="Normal 78 2 7 2" xfId="28894"/>
    <cellStyle name="Normal 78 2 8" xfId="28895"/>
    <cellStyle name="Normal 78 2 8 2" xfId="28896"/>
    <cellStyle name="Normal 78 2 9" xfId="28897"/>
    <cellStyle name="Normal 78 3" xfId="28898"/>
    <cellStyle name="Normal 78 3 2" xfId="28899"/>
    <cellStyle name="Normal 78 3 2 2" xfId="28900"/>
    <cellStyle name="Normal 78 3 2 2 2" xfId="28901"/>
    <cellStyle name="Normal 78 3 2 2 3" xfId="28902"/>
    <cellStyle name="Normal 78 3 2 2 4" xfId="28903"/>
    <cellStyle name="Normal 78 3 2 3" xfId="28904"/>
    <cellStyle name="Normal 78 3 2 3 2" xfId="28905"/>
    <cellStyle name="Normal 78 3 2 3 3" xfId="28906"/>
    <cellStyle name="Normal 78 3 2 4" xfId="28907"/>
    <cellStyle name="Normal 78 3 2 4 2" xfId="28908"/>
    <cellStyle name="Normal 78 3 2 5" xfId="28909"/>
    <cellStyle name="Normal 78 3 2 5 2" xfId="28910"/>
    <cellStyle name="Normal 78 3 2 6" xfId="28911"/>
    <cellStyle name="Normal 78 3 2 7" xfId="28912"/>
    <cellStyle name="Normal 78 3 3" xfId="28913"/>
    <cellStyle name="Normal 78 3 3 2" xfId="28914"/>
    <cellStyle name="Normal 78 3 3 2 2" xfId="28915"/>
    <cellStyle name="Normal 78 3 3 2 3" xfId="28916"/>
    <cellStyle name="Normal 78 3 3 2 4" xfId="28917"/>
    <cellStyle name="Normal 78 3 3 3" xfId="28918"/>
    <cellStyle name="Normal 78 3 3 3 2" xfId="28919"/>
    <cellStyle name="Normal 78 3 3 3 3" xfId="28920"/>
    <cellStyle name="Normal 78 3 3 4" xfId="28921"/>
    <cellStyle name="Normal 78 3 3 4 2" xfId="28922"/>
    <cellStyle name="Normal 78 3 3 5" xfId="28923"/>
    <cellStyle name="Normal 78 3 3 5 2" xfId="28924"/>
    <cellStyle name="Normal 78 3 3 6" xfId="28925"/>
    <cellStyle name="Normal 78 3 3 7" xfId="28926"/>
    <cellStyle name="Normal 78 3 4" xfId="28927"/>
    <cellStyle name="Normal 78 3 4 2" xfId="28928"/>
    <cellStyle name="Normal 78 3 4 3" xfId="28929"/>
    <cellStyle name="Normal 78 3 4 4" xfId="28930"/>
    <cellStyle name="Normal 78 3 5" xfId="28931"/>
    <cellStyle name="Normal 78 3 5 2" xfId="28932"/>
    <cellStyle name="Normal 78 3 5 3" xfId="28933"/>
    <cellStyle name="Normal 78 3 6" xfId="28934"/>
    <cellStyle name="Normal 78 3 6 2" xfId="28935"/>
    <cellStyle name="Normal 78 3 7" xfId="28936"/>
    <cellStyle name="Normal 78 3 7 2" xfId="28937"/>
    <cellStyle name="Normal 78 3 8" xfId="28938"/>
    <cellStyle name="Normal 78 3 9" xfId="28939"/>
    <cellStyle name="Normal 78 4" xfId="28940"/>
    <cellStyle name="Normal 78 4 2" xfId="28941"/>
    <cellStyle name="Normal 78 4 2 2" xfId="28942"/>
    <cellStyle name="Normal 78 4 2 3" xfId="28943"/>
    <cellStyle name="Normal 78 4 2 4" xfId="28944"/>
    <cellStyle name="Normal 78 4 3" xfId="28945"/>
    <cellStyle name="Normal 78 4 3 2" xfId="28946"/>
    <cellStyle name="Normal 78 4 3 3" xfId="28947"/>
    <cellStyle name="Normal 78 4 4" xfId="28948"/>
    <cellStyle name="Normal 78 4 4 2" xfId="28949"/>
    <cellStyle name="Normal 78 4 5" xfId="28950"/>
    <cellStyle name="Normal 78 4 5 2" xfId="28951"/>
    <cellStyle name="Normal 78 4 6" xfId="28952"/>
    <cellStyle name="Normal 78 4 7" xfId="28953"/>
    <cellStyle name="Normal 78 5" xfId="28954"/>
    <cellStyle name="Normal 78 5 2" xfId="28955"/>
    <cellStyle name="Normal 78 5 2 2" xfId="28956"/>
    <cellStyle name="Normal 78 5 2 3" xfId="28957"/>
    <cellStyle name="Normal 78 5 2 4" xfId="28958"/>
    <cellStyle name="Normal 78 5 3" xfId="28959"/>
    <cellStyle name="Normal 78 5 3 2" xfId="28960"/>
    <cellStyle name="Normal 78 5 3 3" xfId="28961"/>
    <cellStyle name="Normal 78 5 4" xfId="28962"/>
    <cellStyle name="Normal 78 5 4 2" xfId="28963"/>
    <cellStyle name="Normal 78 5 5" xfId="28964"/>
    <cellStyle name="Normal 78 5 5 2" xfId="28965"/>
    <cellStyle name="Normal 78 5 6" xfId="28966"/>
    <cellStyle name="Normal 78 5 7" xfId="28967"/>
    <cellStyle name="Normal 78 6" xfId="28968"/>
    <cellStyle name="Normal 78 6 2" xfId="28969"/>
    <cellStyle name="Normal 78 6 2 2" xfId="28970"/>
    <cellStyle name="Normal 78 6 2 3" xfId="28971"/>
    <cellStyle name="Normal 78 6 2 4" xfId="28972"/>
    <cellStyle name="Normal 78 6 3" xfId="28973"/>
    <cellStyle name="Normal 78 6 3 2" xfId="28974"/>
    <cellStyle name="Normal 78 6 3 3" xfId="28975"/>
    <cellStyle name="Normal 78 6 4" xfId="28976"/>
    <cellStyle name="Normal 78 6 4 2" xfId="28977"/>
    <cellStyle name="Normal 78 6 5" xfId="28978"/>
    <cellStyle name="Normal 78 6 5 2" xfId="28979"/>
    <cellStyle name="Normal 78 6 6" xfId="28980"/>
    <cellStyle name="Normal 78 6 7" xfId="28981"/>
    <cellStyle name="Normal 78 7" xfId="28982"/>
    <cellStyle name="Normal 78 7 2" xfId="28983"/>
    <cellStyle name="Normal 78 7 2 2" xfId="28984"/>
    <cellStyle name="Normal 78 7 3" xfId="28985"/>
    <cellStyle name="Normal 78 7 4" xfId="28986"/>
    <cellStyle name="Normal 78 8" xfId="28987"/>
    <cellStyle name="Normal 78 8 2" xfId="28988"/>
    <cellStyle name="Normal 78 8 3" xfId="28989"/>
    <cellStyle name="Normal 78 9" xfId="28990"/>
    <cellStyle name="Normal 78 9 2" xfId="28991"/>
    <cellStyle name="Normal 79" xfId="28992"/>
    <cellStyle name="Normal 79 10" xfId="28993"/>
    <cellStyle name="Normal 79 10 2" xfId="28994"/>
    <cellStyle name="Normal 79 11" xfId="28995"/>
    <cellStyle name="Normal 79 12" xfId="28996"/>
    <cellStyle name="Normal 79 2" xfId="28997"/>
    <cellStyle name="Normal 79 2 10" xfId="28998"/>
    <cellStyle name="Normal 79 2 2" xfId="28999"/>
    <cellStyle name="Normal 79 2 2 2" xfId="29000"/>
    <cellStyle name="Normal 79 2 2 2 2" xfId="29001"/>
    <cellStyle name="Normal 79 2 2 2 2 2" xfId="29002"/>
    <cellStyle name="Normal 79 2 2 2 2 3" xfId="29003"/>
    <cellStyle name="Normal 79 2 2 2 2 4" xfId="29004"/>
    <cellStyle name="Normal 79 2 2 2 3" xfId="29005"/>
    <cellStyle name="Normal 79 2 2 2 3 2" xfId="29006"/>
    <cellStyle name="Normal 79 2 2 2 3 3" xfId="29007"/>
    <cellStyle name="Normal 79 2 2 2 4" xfId="29008"/>
    <cellStyle name="Normal 79 2 2 2 4 2" xfId="29009"/>
    <cellStyle name="Normal 79 2 2 2 5" xfId="29010"/>
    <cellStyle name="Normal 79 2 2 2 5 2" xfId="29011"/>
    <cellStyle name="Normal 79 2 2 2 6" xfId="29012"/>
    <cellStyle name="Normal 79 2 2 2 7" xfId="29013"/>
    <cellStyle name="Normal 79 2 2 3" xfId="29014"/>
    <cellStyle name="Normal 79 2 2 3 2" xfId="29015"/>
    <cellStyle name="Normal 79 2 2 3 3" xfId="29016"/>
    <cellStyle name="Normal 79 2 2 3 4" xfId="29017"/>
    <cellStyle name="Normal 79 2 2 4" xfId="29018"/>
    <cellStyle name="Normal 79 2 2 4 2" xfId="29019"/>
    <cellStyle name="Normal 79 2 2 4 3" xfId="29020"/>
    <cellStyle name="Normal 79 2 2 5" xfId="29021"/>
    <cellStyle name="Normal 79 2 2 5 2" xfId="29022"/>
    <cellStyle name="Normal 79 2 2 6" xfId="29023"/>
    <cellStyle name="Normal 79 2 2 6 2" xfId="29024"/>
    <cellStyle name="Normal 79 2 2 7" xfId="29025"/>
    <cellStyle name="Normal 79 2 2 8" xfId="29026"/>
    <cellStyle name="Normal 79 2 3" xfId="29027"/>
    <cellStyle name="Normal 79 2 3 2" xfId="29028"/>
    <cellStyle name="Normal 79 2 3 2 2" xfId="29029"/>
    <cellStyle name="Normal 79 2 3 2 3" xfId="29030"/>
    <cellStyle name="Normal 79 2 3 2 4" xfId="29031"/>
    <cellStyle name="Normal 79 2 3 3" xfId="29032"/>
    <cellStyle name="Normal 79 2 3 3 2" xfId="29033"/>
    <cellStyle name="Normal 79 2 3 3 3" xfId="29034"/>
    <cellStyle name="Normal 79 2 3 4" xfId="29035"/>
    <cellStyle name="Normal 79 2 3 4 2" xfId="29036"/>
    <cellStyle name="Normal 79 2 3 5" xfId="29037"/>
    <cellStyle name="Normal 79 2 3 5 2" xfId="29038"/>
    <cellStyle name="Normal 79 2 3 6" xfId="29039"/>
    <cellStyle name="Normal 79 2 3 7" xfId="29040"/>
    <cellStyle name="Normal 79 2 4" xfId="29041"/>
    <cellStyle name="Normal 79 2 4 2" xfId="29042"/>
    <cellStyle name="Normal 79 2 4 2 2" xfId="29043"/>
    <cellStyle name="Normal 79 2 4 2 3" xfId="29044"/>
    <cellStyle name="Normal 79 2 4 2 4" xfId="29045"/>
    <cellStyle name="Normal 79 2 4 3" xfId="29046"/>
    <cellStyle name="Normal 79 2 4 3 2" xfId="29047"/>
    <cellStyle name="Normal 79 2 4 3 3" xfId="29048"/>
    <cellStyle name="Normal 79 2 4 4" xfId="29049"/>
    <cellStyle name="Normal 79 2 4 4 2" xfId="29050"/>
    <cellStyle name="Normal 79 2 4 5" xfId="29051"/>
    <cellStyle name="Normal 79 2 4 5 2" xfId="29052"/>
    <cellStyle name="Normal 79 2 4 6" xfId="29053"/>
    <cellStyle name="Normal 79 2 4 7" xfId="29054"/>
    <cellStyle name="Normal 79 2 5" xfId="29055"/>
    <cellStyle name="Normal 79 2 5 2" xfId="29056"/>
    <cellStyle name="Normal 79 2 5 2 2" xfId="29057"/>
    <cellStyle name="Normal 79 2 5 3" xfId="29058"/>
    <cellStyle name="Normal 79 2 5 4" xfId="29059"/>
    <cellStyle name="Normal 79 2 6" xfId="29060"/>
    <cellStyle name="Normal 79 2 6 2" xfId="29061"/>
    <cellStyle name="Normal 79 2 6 3" xfId="29062"/>
    <cellStyle name="Normal 79 2 7" xfId="29063"/>
    <cellStyle name="Normal 79 2 7 2" xfId="29064"/>
    <cellStyle name="Normal 79 2 8" xfId="29065"/>
    <cellStyle name="Normal 79 2 8 2" xfId="29066"/>
    <cellStyle name="Normal 79 2 9" xfId="29067"/>
    <cellStyle name="Normal 79 3" xfId="29068"/>
    <cellStyle name="Normal 79 3 2" xfId="29069"/>
    <cellStyle name="Normal 79 3 2 2" xfId="29070"/>
    <cellStyle name="Normal 79 3 2 2 2" xfId="29071"/>
    <cellStyle name="Normal 79 3 2 2 3" xfId="29072"/>
    <cellStyle name="Normal 79 3 2 2 4" xfId="29073"/>
    <cellStyle name="Normal 79 3 2 3" xfId="29074"/>
    <cellStyle name="Normal 79 3 2 3 2" xfId="29075"/>
    <cellStyle name="Normal 79 3 2 3 3" xfId="29076"/>
    <cellStyle name="Normal 79 3 2 4" xfId="29077"/>
    <cellStyle name="Normal 79 3 2 4 2" xfId="29078"/>
    <cellStyle name="Normal 79 3 2 5" xfId="29079"/>
    <cellStyle name="Normal 79 3 2 5 2" xfId="29080"/>
    <cellStyle name="Normal 79 3 2 6" xfId="29081"/>
    <cellStyle name="Normal 79 3 2 7" xfId="29082"/>
    <cellStyle name="Normal 79 3 3" xfId="29083"/>
    <cellStyle name="Normal 79 3 3 2" xfId="29084"/>
    <cellStyle name="Normal 79 3 3 2 2" xfId="29085"/>
    <cellStyle name="Normal 79 3 3 2 3" xfId="29086"/>
    <cellStyle name="Normal 79 3 3 2 4" xfId="29087"/>
    <cellStyle name="Normal 79 3 3 3" xfId="29088"/>
    <cellStyle name="Normal 79 3 3 3 2" xfId="29089"/>
    <cellStyle name="Normal 79 3 3 3 3" xfId="29090"/>
    <cellStyle name="Normal 79 3 3 4" xfId="29091"/>
    <cellStyle name="Normal 79 3 3 4 2" xfId="29092"/>
    <cellStyle name="Normal 79 3 3 5" xfId="29093"/>
    <cellStyle name="Normal 79 3 3 5 2" xfId="29094"/>
    <cellStyle name="Normal 79 3 3 6" xfId="29095"/>
    <cellStyle name="Normal 79 3 3 7" xfId="29096"/>
    <cellStyle name="Normal 79 3 4" xfId="29097"/>
    <cellStyle name="Normal 79 3 4 2" xfId="29098"/>
    <cellStyle name="Normal 79 3 4 3" xfId="29099"/>
    <cellStyle name="Normal 79 3 4 4" xfId="29100"/>
    <cellStyle name="Normal 79 3 5" xfId="29101"/>
    <cellStyle name="Normal 79 3 5 2" xfId="29102"/>
    <cellStyle name="Normal 79 3 5 3" xfId="29103"/>
    <cellStyle name="Normal 79 3 6" xfId="29104"/>
    <cellStyle name="Normal 79 3 6 2" xfId="29105"/>
    <cellStyle name="Normal 79 3 7" xfId="29106"/>
    <cellStyle name="Normal 79 3 7 2" xfId="29107"/>
    <cellStyle name="Normal 79 3 8" xfId="29108"/>
    <cellStyle name="Normal 79 3 9" xfId="29109"/>
    <cellStyle name="Normal 79 4" xfId="29110"/>
    <cellStyle name="Normal 79 4 2" xfId="29111"/>
    <cellStyle name="Normal 79 4 2 2" xfId="29112"/>
    <cellStyle name="Normal 79 4 2 3" xfId="29113"/>
    <cellStyle name="Normal 79 4 2 4" xfId="29114"/>
    <cellStyle name="Normal 79 4 3" xfId="29115"/>
    <cellStyle name="Normal 79 4 3 2" xfId="29116"/>
    <cellStyle name="Normal 79 4 3 3" xfId="29117"/>
    <cellStyle name="Normal 79 4 4" xfId="29118"/>
    <cellStyle name="Normal 79 4 4 2" xfId="29119"/>
    <cellStyle name="Normal 79 4 5" xfId="29120"/>
    <cellStyle name="Normal 79 4 5 2" xfId="29121"/>
    <cellStyle name="Normal 79 4 6" xfId="29122"/>
    <cellStyle name="Normal 79 4 7" xfId="29123"/>
    <cellStyle name="Normal 79 5" xfId="29124"/>
    <cellStyle name="Normal 79 5 2" xfId="29125"/>
    <cellStyle name="Normal 79 5 2 2" xfId="29126"/>
    <cellStyle name="Normal 79 5 2 3" xfId="29127"/>
    <cellStyle name="Normal 79 5 2 4" xfId="29128"/>
    <cellStyle name="Normal 79 5 3" xfId="29129"/>
    <cellStyle name="Normal 79 5 3 2" xfId="29130"/>
    <cellStyle name="Normal 79 5 3 3" xfId="29131"/>
    <cellStyle name="Normal 79 5 4" xfId="29132"/>
    <cellStyle name="Normal 79 5 4 2" xfId="29133"/>
    <cellStyle name="Normal 79 5 5" xfId="29134"/>
    <cellStyle name="Normal 79 5 5 2" xfId="29135"/>
    <cellStyle name="Normal 79 5 6" xfId="29136"/>
    <cellStyle name="Normal 79 5 7" xfId="29137"/>
    <cellStyle name="Normal 79 6" xfId="29138"/>
    <cellStyle name="Normal 79 6 2" xfId="29139"/>
    <cellStyle name="Normal 79 6 2 2" xfId="29140"/>
    <cellStyle name="Normal 79 6 2 3" xfId="29141"/>
    <cellStyle name="Normal 79 6 2 4" xfId="29142"/>
    <cellStyle name="Normal 79 6 3" xfId="29143"/>
    <cellStyle name="Normal 79 6 3 2" xfId="29144"/>
    <cellStyle name="Normal 79 6 3 3" xfId="29145"/>
    <cellStyle name="Normal 79 6 4" xfId="29146"/>
    <cellStyle name="Normal 79 6 4 2" xfId="29147"/>
    <cellStyle name="Normal 79 6 5" xfId="29148"/>
    <cellStyle name="Normal 79 6 5 2" xfId="29149"/>
    <cellStyle name="Normal 79 6 6" xfId="29150"/>
    <cellStyle name="Normal 79 6 7" xfId="29151"/>
    <cellStyle name="Normal 79 7" xfId="29152"/>
    <cellStyle name="Normal 79 7 2" xfId="29153"/>
    <cellStyle name="Normal 79 7 2 2" xfId="29154"/>
    <cellStyle name="Normal 79 7 3" xfId="29155"/>
    <cellStyle name="Normal 79 7 4" xfId="29156"/>
    <cellStyle name="Normal 79 8" xfId="29157"/>
    <cellStyle name="Normal 79 8 2" xfId="29158"/>
    <cellStyle name="Normal 79 8 3" xfId="29159"/>
    <cellStyle name="Normal 79 9" xfId="29160"/>
    <cellStyle name="Normal 79 9 2" xfId="29161"/>
    <cellStyle name="Normal 8" xfId="29162"/>
    <cellStyle name="Normal 8 2" xfId="385"/>
    <cellStyle name="Normal 8 3" xfId="598"/>
    <cellStyle name="Normal 8 4" xfId="606"/>
    <cellStyle name="Normal 8 5" xfId="641"/>
    <cellStyle name="Normal 8 6" xfId="522"/>
    <cellStyle name="Normal 8 7" xfId="511"/>
    <cellStyle name="Normal 8 8" xfId="629"/>
    <cellStyle name="Normal 80" xfId="29163"/>
    <cellStyle name="Normal 80 10" xfId="29164"/>
    <cellStyle name="Normal 80 10 2" xfId="29165"/>
    <cellStyle name="Normal 80 11" xfId="29166"/>
    <cellStyle name="Normal 80 12" xfId="29167"/>
    <cellStyle name="Normal 80 2" xfId="29168"/>
    <cellStyle name="Normal 80 2 10" xfId="29169"/>
    <cellStyle name="Normal 80 2 2" xfId="29170"/>
    <cellStyle name="Normal 80 2 2 2" xfId="29171"/>
    <cellStyle name="Normal 80 2 2 2 2" xfId="29172"/>
    <cellStyle name="Normal 80 2 2 2 2 2" xfId="29173"/>
    <cellStyle name="Normal 80 2 2 2 2 3" xfId="29174"/>
    <cellStyle name="Normal 80 2 2 2 2 4" xfId="29175"/>
    <cellStyle name="Normal 80 2 2 2 3" xfId="29176"/>
    <cellStyle name="Normal 80 2 2 2 3 2" xfId="29177"/>
    <cellStyle name="Normal 80 2 2 2 3 3" xfId="29178"/>
    <cellStyle name="Normal 80 2 2 2 4" xfId="29179"/>
    <cellStyle name="Normal 80 2 2 2 4 2" xfId="29180"/>
    <cellStyle name="Normal 80 2 2 2 5" xfId="29181"/>
    <cellStyle name="Normal 80 2 2 2 5 2" xfId="29182"/>
    <cellStyle name="Normal 80 2 2 2 6" xfId="29183"/>
    <cellStyle name="Normal 80 2 2 2 7" xfId="29184"/>
    <cellStyle name="Normal 80 2 2 3" xfId="29185"/>
    <cellStyle name="Normal 80 2 2 3 2" xfId="29186"/>
    <cellStyle name="Normal 80 2 2 3 3" xfId="29187"/>
    <cellStyle name="Normal 80 2 2 3 4" xfId="29188"/>
    <cellStyle name="Normal 80 2 2 4" xfId="29189"/>
    <cellStyle name="Normal 80 2 2 4 2" xfId="29190"/>
    <cellStyle name="Normal 80 2 2 4 3" xfId="29191"/>
    <cellStyle name="Normal 80 2 2 5" xfId="29192"/>
    <cellStyle name="Normal 80 2 2 5 2" xfId="29193"/>
    <cellStyle name="Normal 80 2 2 6" xfId="29194"/>
    <cellStyle name="Normal 80 2 2 6 2" xfId="29195"/>
    <cellStyle name="Normal 80 2 2 7" xfId="29196"/>
    <cellStyle name="Normal 80 2 2 8" xfId="29197"/>
    <cellStyle name="Normal 80 2 3" xfId="29198"/>
    <cellStyle name="Normal 80 2 3 2" xfId="29199"/>
    <cellStyle name="Normal 80 2 3 2 2" xfId="29200"/>
    <cellStyle name="Normal 80 2 3 2 3" xfId="29201"/>
    <cellStyle name="Normal 80 2 3 2 4" xfId="29202"/>
    <cellStyle name="Normal 80 2 3 3" xfId="29203"/>
    <cellStyle name="Normal 80 2 3 3 2" xfId="29204"/>
    <cellStyle name="Normal 80 2 3 3 3" xfId="29205"/>
    <cellStyle name="Normal 80 2 3 4" xfId="29206"/>
    <cellStyle name="Normal 80 2 3 4 2" xfId="29207"/>
    <cellStyle name="Normal 80 2 3 5" xfId="29208"/>
    <cellStyle name="Normal 80 2 3 5 2" xfId="29209"/>
    <cellStyle name="Normal 80 2 3 6" xfId="29210"/>
    <cellStyle name="Normal 80 2 3 7" xfId="29211"/>
    <cellStyle name="Normal 80 2 4" xfId="29212"/>
    <cellStyle name="Normal 80 2 4 2" xfId="29213"/>
    <cellStyle name="Normal 80 2 4 2 2" xfId="29214"/>
    <cellStyle name="Normal 80 2 4 2 3" xfId="29215"/>
    <cellStyle name="Normal 80 2 4 2 4" xfId="29216"/>
    <cellStyle name="Normal 80 2 4 3" xfId="29217"/>
    <cellStyle name="Normal 80 2 4 3 2" xfId="29218"/>
    <cellStyle name="Normal 80 2 4 3 3" xfId="29219"/>
    <cellStyle name="Normal 80 2 4 4" xfId="29220"/>
    <cellStyle name="Normal 80 2 4 4 2" xfId="29221"/>
    <cellStyle name="Normal 80 2 4 5" xfId="29222"/>
    <cellStyle name="Normal 80 2 4 5 2" xfId="29223"/>
    <cellStyle name="Normal 80 2 4 6" xfId="29224"/>
    <cellStyle name="Normal 80 2 4 7" xfId="29225"/>
    <cellStyle name="Normal 80 2 5" xfId="29226"/>
    <cellStyle name="Normal 80 2 5 2" xfId="29227"/>
    <cellStyle name="Normal 80 2 5 2 2" xfId="29228"/>
    <cellStyle name="Normal 80 2 5 3" xfId="29229"/>
    <cellStyle name="Normal 80 2 5 4" xfId="29230"/>
    <cellStyle name="Normal 80 2 6" xfId="29231"/>
    <cellStyle name="Normal 80 2 6 2" xfId="29232"/>
    <cellStyle name="Normal 80 2 6 3" xfId="29233"/>
    <cellStyle name="Normal 80 2 7" xfId="29234"/>
    <cellStyle name="Normal 80 2 7 2" xfId="29235"/>
    <cellStyle name="Normal 80 2 8" xfId="29236"/>
    <cellStyle name="Normal 80 2 8 2" xfId="29237"/>
    <cellStyle name="Normal 80 2 9" xfId="29238"/>
    <cellStyle name="Normal 80 3" xfId="29239"/>
    <cellStyle name="Normal 80 3 2" xfId="29240"/>
    <cellStyle name="Normal 80 3 2 2" xfId="29241"/>
    <cellStyle name="Normal 80 3 2 2 2" xfId="29242"/>
    <cellStyle name="Normal 80 3 2 2 3" xfId="29243"/>
    <cellStyle name="Normal 80 3 2 2 4" xfId="29244"/>
    <cellStyle name="Normal 80 3 2 3" xfId="29245"/>
    <cellStyle name="Normal 80 3 2 3 2" xfId="29246"/>
    <cellStyle name="Normal 80 3 2 3 3" xfId="29247"/>
    <cellStyle name="Normal 80 3 2 4" xfId="29248"/>
    <cellStyle name="Normal 80 3 2 4 2" xfId="29249"/>
    <cellStyle name="Normal 80 3 2 5" xfId="29250"/>
    <cellStyle name="Normal 80 3 2 5 2" xfId="29251"/>
    <cellStyle name="Normal 80 3 2 6" xfId="29252"/>
    <cellStyle name="Normal 80 3 2 7" xfId="29253"/>
    <cellStyle name="Normal 80 3 3" xfId="29254"/>
    <cellStyle name="Normal 80 3 3 2" xfId="29255"/>
    <cellStyle name="Normal 80 3 3 2 2" xfId="29256"/>
    <cellStyle name="Normal 80 3 3 2 3" xfId="29257"/>
    <cellStyle name="Normal 80 3 3 2 4" xfId="29258"/>
    <cellStyle name="Normal 80 3 3 3" xfId="29259"/>
    <cellStyle name="Normal 80 3 3 3 2" xfId="29260"/>
    <cellStyle name="Normal 80 3 3 3 3" xfId="29261"/>
    <cellStyle name="Normal 80 3 3 4" xfId="29262"/>
    <cellStyle name="Normal 80 3 3 4 2" xfId="29263"/>
    <cellStyle name="Normal 80 3 3 5" xfId="29264"/>
    <cellStyle name="Normal 80 3 3 5 2" xfId="29265"/>
    <cellStyle name="Normal 80 3 3 6" xfId="29266"/>
    <cellStyle name="Normal 80 3 3 7" xfId="29267"/>
    <cellStyle name="Normal 80 3 4" xfId="29268"/>
    <cellStyle name="Normal 80 3 4 2" xfId="29269"/>
    <cellStyle name="Normal 80 3 4 3" xfId="29270"/>
    <cellStyle name="Normal 80 3 4 4" xfId="29271"/>
    <cellStyle name="Normal 80 3 5" xfId="29272"/>
    <cellStyle name="Normal 80 3 5 2" xfId="29273"/>
    <cellStyle name="Normal 80 3 5 3" xfId="29274"/>
    <cellStyle name="Normal 80 3 6" xfId="29275"/>
    <cellStyle name="Normal 80 3 6 2" xfId="29276"/>
    <cellStyle name="Normal 80 3 7" xfId="29277"/>
    <cellStyle name="Normal 80 3 7 2" xfId="29278"/>
    <cellStyle name="Normal 80 3 8" xfId="29279"/>
    <cellStyle name="Normal 80 3 9" xfId="29280"/>
    <cellStyle name="Normal 80 4" xfId="29281"/>
    <cellStyle name="Normal 80 4 2" xfId="29282"/>
    <cellStyle name="Normal 80 4 2 2" xfId="29283"/>
    <cellStyle name="Normal 80 4 2 3" xfId="29284"/>
    <cellStyle name="Normal 80 4 2 4" xfId="29285"/>
    <cellStyle name="Normal 80 4 3" xfId="29286"/>
    <cellStyle name="Normal 80 4 3 2" xfId="29287"/>
    <cellStyle name="Normal 80 4 3 3" xfId="29288"/>
    <cellStyle name="Normal 80 4 4" xfId="29289"/>
    <cellStyle name="Normal 80 4 4 2" xfId="29290"/>
    <cellStyle name="Normal 80 4 5" xfId="29291"/>
    <cellStyle name="Normal 80 4 5 2" xfId="29292"/>
    <cellStyle name="Normal 80 4 6" xfId="29293"/>
    <cellStyle name="Normal 80 4 7" xfId="29294"/>
    <cellStyle name="Normal 80 5" xfId="29295"/>
    <cellStyle name="Normal 80 5 2" xfId="29296"/>
    <cellStyle name="Normal 80 5 2 2" xfId="29297"/>
    <cellStyle name="Normal 80 5 2 3" xfId="29298"/>
    <cellStyle name="Normal 80 5 2 4" xfId="29299"/>
    <cellStyle name="Normal 80 5 3" xfId="29300"/>
    <cellStyle name="Normal 80 5 3 2" xfId="29301"/>
    <cellStyle name="Normal 80 5 3 3" xfId="29302"/>
    <cellStyle name="Normal 80 5 4" xfId="29303"/>
    <cellStyle name="Normal 80 5 4 2" xfId="29304"/>
    <cellStyle name="Normal 80 5 5" xfId="29305"/>
    <cellStyle name="Normal 80 5 5 2" xfId="29306"/>
    <cellStyle name="Normal 80 5 6" xfId="29307"/>
    <cellStyle name="Normal 80 5 7" xfId="29308"/>
    <cellStyle name="Normal 80 6" xfId="29309"/>
    <cellStyle name="Normal 80 6 2" xfId="29310"/>
    <cellStyle name="Normal 80 6 2 2" xfId="29311"/>
    <cellStyle name="Normal 80 6 2 3" xfId="29312"/>
    <cellStyle name="Normal 80 6 2 4" xfId="29313"/>
    <cellStyle name="Normal 80 6 3" xfId="29314"/>
    <cellStyle name="Normal 80 6 3 2" xfId="29315"/>
    <cellStyle name="Normal 80 6 3 3" xfId="29316"/>
    <cellStyle name="Normal 80 6 4" xfId="29317"/>
    <cellStyle name="Normal 80 6 4 2" xfId="29318"/>
    <cellStyle name="Normal 80 6 5" xfId="29319"/>
    <cellStyle name="Normal 80 6 5 2" xfId="29320"/>
    <cellStyle name="Normal 80 6 6" xfId="29321"/>
    <cellStyle name="Normal 80 6 7" xfId="29322"/>
    <cellStyle name="Normal 80 7" xfId="29323"/>
    <cellStyle name="Normal 80 7 2" xfId="29324"/>
    <cellStyle name="Normal 80 7 2 2" xfId="29325"/>
    <cellStyle name="Normal 80 7 3" xfId="29326"/>
    <cellStyle name="Normal 80 7 4" xfId="29327"/>
    <cellStyle name="Normal 80 8" xfId="29328"/>
    <cellStyle name="Normal 80 8 2" xfId="29329"/>
    <cellStyle name="Normal 80 8 3" xfId="29330"/>
    <cellStyle name="Normal 80 9" xfId="29331"/>
    <cellStyle name="Normal 80 9 2" xfId="29332"/>
    <cellStyle name="Normal 81" xfId="29333"/>
    <cellStyle name="Normal 81 10" xfId="29334"/>
    <cellStyle name="Normal 81 10 2" xfId="29335"/>
    <cellStyle name="Normal 81 11" xfId="29336"/>
    <cellStyle name="Normal 81 12" xfId="29337"/>
    <cellStyle name="Normal 81 2" xfId="29338"/>
    <cellStyle name="Normal 81 2 10" xfId="29339"/>
    <cellStyle name="Normal 81 2 2" xfId="29340"/>
    <cellStyle name="Normal 81 2 2 2" xfId="29341"/>
    <cellStyle name="Normal 81 2 2 2 2" xfId="29342"/>
    <cellStyle name="Normal 81 2 2 2 2 2" xfId="29343"/>
    <cellStyle name="Normal 81 2 2 2 2 3" xfId="29344"/>
    <cellStyle name="Normal 81 2 2 2 2 4" xfId="29345"/>
    <cellStyle name="Normal 81 2 2 2 3" xfId="29346"/>
    <cellStyle name="Normal 81 2 2 2 3 2" xfId="29347"/>
    <cellStyle name="Normal 81 2 2 2 3 3" xfId="29348"/>
    <cellStyle name="Normal 81 2 2 2 4" xfId="29349"/>
    <cellStyle name="Normal 81 2 2 2 4 2" xfId="29350"/>
    <cellStyle name="Normal 81 2 2 2 5" xfId="29351"/>
    <cellStyle name="Normal 81 2 2 2 5 2" xfId="29352"/>
    <cellStyle name="Normal 81 2 2 2 6" xfId="29353"/>
    <cellStyle name="Normal 81 2 2 2 7" xfId="29354"/>
    <cellStyle name="Normal 81 2 2 3" xfId="29355"/>
    <cellStyle name="Normal 81 2 2 3 2" xfId="29356"/>
    <cellStyle name="Normal 81 2 2 3 3" xfId="29357"/>
    <cellStyle name="Normal 81 2 2 3 4" xfId="29358"/>
    <cellStyle name="Normal 81 2 2 4" xfId="29359"/>
    <cellStyle name="Normal 81 2 2 4 2" xfId="29360"/>
    <cellStyle name="Normal 81 2 2 4 3" xfId="29361"/>
    <cellStyle name="Normal 81 2 2 5" xfId="29362"/>
    <cellStyle name="Normal 81 2 2 5 2" xfId="29363"/>
    <cellStyle name="Normal 81 2 2 6" xfId="29364"/>
    <cellStyle name="Normal 81 2 2 6 2" xfId="29365"/>
    <cellStyle name="Normal 81 2 2 7" xfId="29366"/>
    <cellStyle name="Normal 81 2 2 8" xfId="29367"/>
    <cellStyle name="Normal 81 2 3" xfId="29368"/>
    <cellStyle name="Normal 81 2 3 2" xfId="29369"/>
    <cellStyle name="Normal 81 2 3 2 2" xfId="29370"/>
    <cellStyle name="Normal 81 2 3 2 3" xfId="29371"/>
    <cellStyle name="Normal 81 2 3 2 4" xfId="29372"/>
    <cellStyle name="Normal 81 2 3 3" xfId="29373"/>
    <cellStyle name="Normal 81 2 3 3 2" xfId="29374"/>
    <cellStyle name="Normal 81 2 3 3 3" xfId="29375"/>
    <cellStyle name="Normal 81 2 3 4" xfId="29376"/>
    <cellStyle name="Normal 81 2 3 4 2" xfId="29377"/>
    <cellStyle name="Normal 81 2 3 5" xfId="29378"/>
    <cellStyle name="Normal 81 2 3 5 2" xfId="29379"/>
    <cellStyle name="Normal 81 2 3 6" xfId="29380"/>
    <cellStyle name="Normal 81 2 3 7" xfId="29381"/>
    <cellStyle name="Normal 81 2 4" xfId="29382"/>
    <cellStyle name="Normal 81 2 4 2" xfId="29383"/>
    <cellStyle name="Normal 81 2 4 2 2" xfId="29384"/>
    <cellStyle name="Normal 81 2 4 2 3" xfId="29385"/>
    <cellStyle name="Normal 81 2 4 2 4" xfId="29386"/>
    <cellStyle name="Normal 81 2 4 3" xfId="29387"/>
    <cellStyle name="Normal 81 2 4 3 2" xfId="29388"/>
    <cellStyle name="Normal 81 2 4 3 3" xfId="29389"/>
    <cellStyle name="Normal 81 2 4 4" xfId="29390"/>
    <cellStyle name="Normal 81 2 4 4 2" xfId="29391"/>
    <cellStyle name="Normal 81 2 4 5" xfId="29392"/>
    <cellStyle name="Normal 81 2 4 5 2" xfId="29393"/>
    <cellStyle name="Normal 81 2 4 6" xfId="29394"/>
    <cellStyle name="Normal 81 2 4 7" xfId="29395"/>
    <cellStyle name="Normal 81 2 5" xfId="29396"/>
    <cellStyle name="Normal 81 2 5 2" xfId="29397"/>
    <cellStyle name="Normal 81 2 5 2 2" xfId="29398"/>
    <cellStyle name="Normal 81 2 5 3" xfId="29399"/>
    <cellStyle name="Normal 81 2 5 4" xfId="29400"/>
    <cellStyle name="Normal 81 2 6" xfId="29401"/>
    <cellStyle name="Normal 81 2 6 2" xfId="29402"/>
    <cellStyle name="Normal 81 2 6 3" xfId="29403"/>
    <cellStyle name="Normal 81 2 7" xfId="29404"/>
    <cellStyle name="Normal 81 2 7 2" xfId="29405"/>
    <cellStyle name="Normal 81 2 8" xfId="29406"/>
    <cellStyle name="Normal 81 2 8 2" xfId="29407"/>
    <cellStyle name="Normal 81 2 9" xfId="29408"/>
    <cellStyle name="Normal 81 3" xfId="29409"/>
    <cellStyle name="Normal 81 3 2" xfId="29410"/>
    <cellStyle name="Normal 81 3 2 2" xfId="29411"/>
    <cellStyle name="Normal 81 3 2 2 2" xfId="29412"/>
    <cellStyle name="Normal 81 3 2 2 3" xfId="29413"/>
    <cellStyle name="Normal 81 3 2 2 4" xfId="29414"/>
    <cellStyle name="Normal 81 3 2 3" xfId="29415"/>
    <cellStyle name="Normal 81 3 2 3 2" xfId="29416"/>
    <cellStyle name="Normal 81 3 2 3 3" xfId="29417"/>
    <cellStyle name="Normal 81 3 2 4" xfId="29418"/>
    <cellStyle name="Normal 81 3 2 4 2" xfId="29419"/>
    <cellStyle name="Normal 81 3 2 5" xfId="29420"/>
    <cellStyle name="Normal 81 3 2 5 2" xfId="29421"/>
    <cellStyle name="Normal 81 3 2 6" xfId="29422"/>
    <cellStyle name="Normal 81 3 2 7" xfId="29423"/>
    <cellStyle name="Normal 81 3 3" xfId="29424"/>
    <cellStyle name="Normal 81 3 3 2" xfId="29425"/>
    <cellStyle name="Normal 81 3 3 2 2" xfId="29426"/>
    <cellStyle name="Normal 81 3 3 2 3" xfId="29427"/>
    <cellStyle name="Normal 81 3 3 2 4" xfId="29428"/>
    <cellStyle name="Normal 81 3 3 3" xfId="29429"/>
    <cellStyle name="Normal 81 3 3 3 2" xfId="29430"/>
    <cellStyle name="Normal 81 3 3 3 3" xfId="29431"/>
    <cellStyle name="Normal 81 3 3 4" xfId="29432"/>
    <cellStyle name="Normal 81 3 3 4 2" xfId="29433"/>
    <cellStyle name="Normal 81 3 3 5" xfId="29434"/>
    <cellStyle name="Normal 81 3 3 5 2" xfId="29435"/>
    <cellStyle name="Normal 81 3 3 6" xfId="29436"/>
    <cellStyle name="Normal 81 3 3 7" xfId="29437"/>
    <cellStyle name="Normal 81 3 4" xfId="29438"/>
    <cellStyle name="Normal 81 3 4 2" xfId="29439"/>
    <cellStyle name="Normal 81 3 4 3" xfId="29440"/>
    <cellStyle name="Normal 81 3 4 4" xfId="29441"/>
    <cellStyle name="Normal 81 3 5" xfId="29442"/>
    <cellStyle name="Normal 81 3 5 2" xfId="29443"/>
    <cellStyle name="Normal 81 3 5 3" xfId="29444"/>
    <cellStyle name="Normal 81 3 6" xfId="29445"/>
    <cellStyle name="Normal 81 3 6 2" xfId="29446"/>
    <cellStyle name="Normal 81 3 7" xfId="29447"/>
    <cellStyle name="Normal 81 3 7 2" xfId="29448"/>
    <cellStyle name="Normal 81 3 8" xfId="29449"/>
    <cellStyle name="Normal 81 3 9" xfId="29450"/>
    <cellStyle name="Normal 81 4" xfId="29451"/>
    <cellStyle name="Normal 81 4 2" xfId="29452"/>
    <cellStyle name="Normal 81 4 2 2" xfId="29453"/>
    <cellStyle name="Normal 81 4 2 3" xfId="29454"/>
    <cellStyle name="Normal 81 4 2 4" xfId="29455"/>
    <cellStyle name="Normal 81 4 3" xfId="29456"/>
    <cellStyle name="Normal 81 4 3 2" xfId="29457"/>
    <cellStyle name="Normal 81 4 3 3" xfId="29458"/>
    <cellStyle name="Normal 81 4 4" xfId="29459"/>
    <cellStyle name="Normal 81 4 4 2" xfId="29460"/>
    <cellStyle name="Normal 81 4 5" xfId="29461"/>
    <cellStyle name="Normal 81 4 5 2" xfId="29462"/>
    <cellStyle name="Normal 81 4 6" xfId="29463"/>
    <cellStyle name="Normal 81 4 7" xfId="29464"/>
    <cellStyle name="Normal 81 5" xfId="29465"/>
    <cellStyle name="Normal 81 5 2" xfId="29466"/>
    <cellStyle name="Normal 81 5 2 2" xfId="29467"/>
    <cellStyle name="Normal 81 5 2 3" xfId="29468"/>
    <cellStyle name="Normal 81 5 2 4" xfId="29469"/>
    <cellStyle name="Normal 81 5 3" xfId="29470"/>
    <cellStyle name="Normal 81 5 3 2" xfId="29471"/>
    <cellStyle name="Normal 81 5 3 3" xfId="29472"/>
    <cellStyle name="Normal 81 5 4" xfId="29473"/>
    <cellStyle name="Normal 81 5 4 2" xfId="29474"/>
    <cellStyle name="Normal 81 5 5" xfId="29475"/>
    <cellStyle name="Normal 81 5 5 2" xfId="29476"/>
    <cellStyle name="Normal 81 5 6" xfId="29477"/>
    <cellStyle name="Normal 81 5 7" xfId="29478"/>
    <cellStyle name="Normal 81 6" xfId="29479"/>
    <cellStyle name="Normal 81 6 2" xfId="29480"/>
    <cellStyle name="Normal 81 6 2 2" xfId="29481"/>
    <cellStyle name="Normal 81 6 2 3" xfId="29482"/>
    <cellStyle name="Normal 81 6 2 4" xfId="29483"/>
    <cellStyle name="Normal 81 6 3" xfId="29484"/>
    <cellStyle name="Normal 81 6 3 2" xfId="29485"/>
    <cellStyle name="Normal 81 6 3 3" xfId="29486"/>
    <cellStyle name="Normal 81 6 4" xfId="29487"/>
    <cellStyle name="Normal 81 6 4 2" xfId="29488"/>
    <cellStyle name="Normal 81 6 5" xfId="29489"/>
    <cellStyle name="Normal 81 6 5 2" xfId="29490"/>
    <cellStyle name="Normal 81 6 6" xfId="29491"/>
    <cellStyle name="Normal 81 6 7" xfId="29492"/>
    <cellStyle name="Normal 81 7" xfId="29493"/>
    <cellStyle name="Normal 81 7 2" xfId="29494"/>
    <cellStyle name="Normal 81 7 2 2" xfId="29495"/>
    <cellStyle name="Normal 81 7 3" xfId="29496"/>
    <cellStyle name="Normal 81 7 4" xfId="29497"/>
    <cellStyle name="Normal 81 8" xfId="29498"/>
    <cellStyle name="Normal 81 8 2" xfId="29499"/>
    <cellStyle name="Normal 81 8 3" xfId="29500"/>
    <cellStyle name="Normal 81 9" xfId="29501"/>
    <cellStyle name="Normal 81 9 2" xfId="29502"/>
    <cellStyle name="Normal 82" xfId="29503"/>
    <cellStyle name="Normal 82 10" xfId="29504"/>
    <cellStyle name="Normal 82 2" xfId="29505"/>
    <cellStyle name="Normal 82 3" xfId="29506"/>
    <cellStyle name="Normal 82 3 2" xfId="29507"/>
    <cellStyle name="Normal 82 3 2 2" xfId="29508"/>
    <cellStyle name="Normal 82 3 2 2 2" xfId="29509"/>
    <cellStyle name="Normal 82 3 2 2 3" xfId="29510"/>
    <cellStyle name="Normal 82 3 2 2 4" xfId="29511"/>
    <cellStyle name="Normal 82 3 2 3" xfId="29512"/>
    <cellStyle name="Normal 82 3 2 3 2" xfId="29513"/>
    <cellStyle name="Normal 82 3 2 3 3" xfId="29514"/>
    <cellStyle name="Normal 82 3 2 4" xfId="29515"/>
    <cellStyle name="Normal 82 3 2 4 2" xfId="29516"/>
    <cellStyle name="Normal 82 3 2 5" xfId="29517"/>
    <cellStyle name="Normal 82 3 2 5 2" xfId="29518"/>
    <cellStyle name="Normal 82 3 2 6" xfId="29519"/>
    <cellStyle name="Normal 82 3 2 7" xfId="29520"/>
    <cellStyle name="Normal 82 3 3" xfId="29521"/>
    <cellStyle name="Normal 82 3 3 2" xfId="29522"/>
    <cellStyle name="Normal 82 3 3 3" xfId="29523"/>
    <cellStyle name="Normal 82 3 3 4" xfId="29524"/>
    <cellStyle name="Normal 82 3 4" xfId="29525"/>
    <cellStyle name="Normal 82 3 4 2" xfId="29526"/>
    <cellStyle name="Normal 82 3 4 3" xfId="29527"/>
    <cellStyle name="Normal 82 3 5" xfId="29528"/>
    <cellStyle name="Normal 82 3 5 2" xfId="29529"/>
    <cellStyle name="Normal 82 3 6" xfId="29530"/>
    <cellStyle name="Normal 82 3 6 2" xfId="29531"/>
    <cellStyle name="Normal 82 3 7" xfId="29532"/>
    <cellStyle name="Normal 82 3 8" xfId="29533"/>
    <cellStyle name="Normal 82 4" xfId="29534"/>
    <cellStyle name="Normal 82 4 2" xfId="29535"/>
    <cellStyle name="Normal 82 4 2 2" xfId="29536"/>
    <cellStyle name="Normal 82 4 2 3" xfId="29537"/>
    <cellStyle name="Normal 82 4 2 4" xfId="29538"/>
    <cellStyle name="Normal 82 4 3" xfId="29539"/>
    <cellStyle name="Normal 82 4 3 2" xfId="29540"/>
    <cellStyle name="Normal 82 4 3 3" xfId="29541"/>
    <cellStyle name="Normal 82 4 4" xfId="29542"/>
    <cellStyle name="Normal 82 4 4 2" xfId="29543"/>
    <cellStyle name="Normal 82 4 5" xfId="29544"/>
    <cellStyle name="Normal 82 4 5 2" xfId="29545"/>
    <cellStyle name="Normal 82 4 6" xfId="29546"/>
    <cellStyle name="Normal 82 4 7" xfId="29547"/>
    <cellStyle name="Normal 82 5" xfId="29548"/>
    <cellStyle name="Normal 82 5 2" xfId="29549"/>
    <cellStyle name="Normal 82 5 2 2" xfId="29550"/>
    <cellStyle name="Normal 82 5 2 3" xfId="29551"/>
    <cellStyle name="Normal 82 5 2 4" xfId="29552"/>
    <cellStyle name="Normal 82 5 3" xfId="29553"/>
    <cellStyle name="Normal 82 5 3 2" xfId="29554"/>
    <cellStyle name="Normal 82 5 3 3" xfId="29555"/>
    <cellStyle name="Normal 82 5 4" xfId="29556"/>
    <cellStyle name="Normal 82 5 4 2" xfId="29557"/>
    <cellStyle name="Normal 82 5 5" xfId="29558"/>
    <cellStyle name="Normal 82 5 5 2" xfId="29559"/>
    <cellStyle name="Normal 82 5 6" xfId="29560"/>
    <cellStyle name="Normal 82 5 7" xfId="29561"/>
    <cellStyle name="Normal 82 6" xfId="29562"/>
    <cellStyle name="Normal 82 6 2" xfId="29563"/>
    <cellStyle name="Normal 82 6 3" xfId="29564"/>
    <cellStyle name="Normal 82 6 4" xfId="29565"/>
    <cellStyle name="Normal 82 7" xfId="29566"/>
    <cellStyle name="Normal 82 7 2" xfId="29567"/>
    <cellStyle name="Normal 82 7 3" xfId="29568"/>
    <cellStyle name="Normal 82 8" xfId="29569"/>
    <cellStyle name="Normal 82 8 2" xfId="29570"/>
    <cellStyle name="Normal 82 9" xfId="29571"/>
    <cellStyle name="Normal 82 9 2" xfId="29572"/>
    <cellStyle name="Normal 83" xfId="29573"/>
    <cellStyle name="Normal 83 10" xfId="29574"/>
    <cellStyle name="Normal 83 2" xfId="29575"/>
    <cellStyle name="Normal 83 3" xfId="29576"/>
    <cellStyle name="Normal 83 3 2" xfId="29577"/>
    <cellStyle name="Normal 83 3 2 2" xfId="29578"/>
    <cellStyle name="Normal 83 3 2 2 2" xfId="29579"/>
    <cellStyle name="Normal 83 3 2 2 3" xfId="29580"/>
    <cellStyle name="Normal 83 3 2 2 4" xfId="29581"/>
    <cellStyle name="Normal 83 3 2 3" xfId="29582"/>
    <cellStyle name="Normal 83 3 2 3 2" xfId="29583"/>
    <cellStyle name="Normal 83 3 2 3 3" xfId="29584"/>
    <cellStyle name="Normal 83 3 2 4" xfId="29585"/>
    <cellStyle name="Normal 83 3 2 4 2" xfId="29586"/>
    <cellStyle name="Normal 83 3 2 5" xfId="29587"/>
    <cellStyle name="Normal 83 3 2 5 2" xfId="29588"/>
    <cellStyle name="Normal 83 3 2 6" xfId="29589"/>
    <cellStyle name="Normal 83 3 2 7" xfId="29590"/>
    <cellStyle name="Normal 83 3 3" xfId="29591"/>
    <cellStyle name="Normal 83 3 3 2" xfId="29592"/>
    <cellStyle name="Normal 83 3 3 3" xfId="29593"/>
    <cellStyle name="Normal 83 3 3 4" xfId="29594"/>
    <cellStyle name="Normal 83 3 4" xfId="29595"/>
    <cellStyle name="Normal 83 3 4 2" xfId="29596"/>
    <cellStyle name="Normal 83 3 4 3" xfId="29597"/>
    <cellStyle name="Normal 83 3 5" xfId="29598"/>
    <cellStyle name="Normal 83 3 5 2" xfId="29599"/>
    <cellStyle name="Normal 83 3 6" xfId="29600"/>
    <cellStyle name="Normal 83 3 6 2" xfId="29601"/>
    <cellStyle name="Normal 83 3 7" xfId="29602"/>
    <cellStyle name="Normal 83 3 8" xfId="29603"/>
    <cellStyle name="Normal 83 4" xfId="29604"/>
    <cellStyle name="Normal 83 4 2" xfId="29605"/>
    <cellStyle name="Normal 83 4 2 2" xfId="29606"/>
    <cellStyle name="Normal 83 4 2 3" xfId="29607"/>
    <cellStyle name="Normal 83 4 2 4" xfId="29608"/>
    <cellStyle name="Normal 83 4 3" xfId="29609"/>
    <cellStyle name="Normal 83 4 3 2" xfId="29610"/>
    <cellStyle name="Normal 83 4 3 3" xfId="29611"/>
    <cellStyle name="Normal 83 4 4" xfId="29612"/>
    <cellStyle name="Normal 83 4 4 2" xfId="29613"/>
    <cellStyle name="Normal 83 4 5" xfId="29614"/>
    <cellStyle name="Normal 83 4 5 2" xfId="29615"/>
    <cellStyle name="Normal 83 4 6" xfId="29616"/>
    <cellStyle name="Normal 83 4 7" xfId="29617"/>
    <cellStyle name="Normal 83 5" xfId="29618"/>
    <cellStyle name="Normal 83 5 2" xfId="29619"/>
    <cellStyle name="Normal 83 5 2 2" xfId="29620"/>
    <cellStyle name="Normal 83 5 2 3" xfId="29621"/>
    <cellStyle name="Normal 83 5 2 4" xfId="29622"/>
    <cellStyle name="Normal 83 5 3" xfId="29623"/>
    <cellStyle name="Normal 83 5 3 2" xfId="29624"/>
    <cellStyle name="Normal 83 5 3 3" xfId="29625"/>
    <cellStyle name="Normal 83 5 4" xfId="29626"/>
    <cellStyle name="Normal 83 5 4 2" xfId="29627"/>
    <cellStyle name="Normal 83 5 5" xfId="29628"/>
    <cellStyle name="Normal 83 5 5 2" xfId="29629"/>
    <cellStyle name="Normal 83 5 6" xfId="29630"/>
    <cellStyle name="Normal 83 5 7" xfId="29631"/>
    <cellStyle name="Normal 83 6" xfId="29632"/>
    <cellStyle name="Normal 83 6 2" xfId="29633"/>
    <cellStyle name="Normal 83 6 3" xfId="29634"/>
    <cellStyle name="Normal 83 6 4" xfId="29635"/>
    <cellStyle name="Normal 83 7" xfId="29636"/>
    <cellStyle name="Normal 83 7 2" xfId="29637"/>
    <cellStyle name="Normal 83 7 3" xfId="29638"/>
    <cellStyle name="Normal 83 8" xfId="29639"/>
    <cellStyle name="Normal 83 8 2" xfId="29640"/>
    <cellStyle name="Normal 83 9" xfId="29641"/>
    <cellStyle name="Normal 83 9 2" xfId="29642"/>
    <cellStyle name="Normal 84" xfId="29643"/>
    <cellStyle name="Normal 84 10" xfId="29644"/>
    <cellStyle name="Normal 84 2" xfId="29645"/>
    <cellStyle name="Normal 84 3" xfId="29646"/>
    <cellStyle name="Normal 84 3 2" xfId="29647"/>
    <cellStyle name="Normal 84 3 2 2" xfId="29648"/>
    <cellStyle name="Normal 84 3 2 2 2" xfId="29649"/>
    <cellStyle name="Normal 84 3 2 2 3" xfId="29650"/>
    <cellStyle name="Normal 84 3 2 2 4" xfId="29651"/>
    <cellStyle name="Normal 84 3 2 3" xfId="29652"/>
    <cellStyle name="Normal 84 3 2 3 2" xfId="29653"/>
    <cellStyle name="Normal 84 3 2 3 3" xfId="29654"/>
    <cellStyle name="Normal 84 3 2 4" xfId="29655"/>
    <cellStyle name="Normal 84 3 2 4 2" xfId="29656"/>
    <cellStyle name="Normal 84 3 2 5" xfId="29657"/>
    <cellStyle name="Normal 84 3 2 5 2" xfId="29658"/>
    <cellStyle name="Normal 84 3 2 6" xfId="29659"/>
    <cellStyle name="Normal 84 3 2 7" xfId="29660"/>
    <cellStyle name="Normal 84 3 3" xfId="29661"/>
    <cellStyle name="Normal 84 3 3 2" xfId="29662"/>
    <cellStyle name="Normal 84 3 3 3" xfId="29663"/>
    <cellStyle name="Normal 84 3 3 4" xfId="29664"/>
    <cellStyle name="Normal 84 3 4" xfId="29665"/>
    <cellStyle name="Normal 84 3 4 2" xfId="29666"/>
    <cellStyle name="Normal 84 3 4 3" xfId="29667"/>
    <cellStyle name="Normal 84 3 5" xfId="29668"/>
    <cellStyle name="Normal 84 3 5 2" xfId="29669"/>
    <cellStyle name="Normal 84 3 6" xfId="29670"/>
    <cellStyle name="Normal 84 3 6 2" xfId="29671"/>
    <cellStyle name="Normal 84 3 7" xfId="29672"/>
    <cellStyle name="Normal 84 3 8" xfId="29673"/>
    <cellStyle name="Normal 84 4" xfId="29674"/>
    <cellStyle name="Normal 84 4 2" xfId="29675"/>
    <cellStyle name="Normal 84 4 2 2" xfId="29676"/>
    <cellStyle name="Normal 84 4 2 3" xfId="29677"/>
    <cellStyle name="Normal 84 4 2 4" xfId="29678"/>
    <cellStyle name="Normal 84 4 3" xfId="29679"/>
    <cellStyle name="Normal 84 4 3 2" xfId="29680"/>
    <cellStyle name="Normal 84 4 3 3" xfId="29681"/>
    <cellStyle name="Normal 84 4 4" xfId="29682"/>
    <cellStyle name="Normal 84 4 4 2" xfId="29683"/>
    <cellStyle name="Normal 84 4 5" xfId="29684"/>
    <cellStyle name="Normal 84 4 5 2" xfId="29685"/>
    <cellStyle name="Normal 84 4 6" xfId="29686"/>
    <cellStyle name="Normal 84 4 7" xfId="29687"/>
    <cellStyle name="Normal 84 5" xfId="29688"/>
    <cellStyle name="Normal 84 5 2" xfId="29689"/>
    <cellStyle name="Normal 84 5 2 2" xfId="29690"/>
    <cellStyle name="Normal 84 5 2 3" xfId="29691"/>
    <cellStyle name="Normal 84 5 2 4" xfId="29692"/>
    <cellStyle name="Normal 84 5 3" xfId="29693"/>
    <cellStyle name="Normal 84 5 3 2" xfId="29694"/>
    <cellStyle name="Normal 84 5 3 3" xfId="29695"/>
    <cellStyle name="Normal 84 5 4" xfId="29696"/>
    <cellStyle name="Normal 84 5 4 2" xfId="29697"/>
    <cellStyle name="Normal 84 5 5" xfId="29698"/>
    <cellStyle name="Normal 84 5 5 2" xfId="29699"/>
    <cellStyle name="Normal 84 5 6" xfId="29700"/>
    <cellStyle name="Normal 84 5 7" xfId="29701"/>
    <cellStyle name="Normal 84 6" xfId="29702"/>
    <cellStyle name="Normal 84 6 2" xfId="29703"/>
    <cellStyle name="Normal 84 6 3" xfId="29704"/>
    <cellStyle name="Normal 84 6 4" xfId="29705"/>
    <cellStyle name="Normal 84 7" xfId="29706"/>
    <cellStyle name="Normal 84 7 2" xfId="29707"/>
    <cellStyle name="Normal 84 7 3" xfId="29708"/>
    <cellStyle name="Normal 84 8" xfId="29709"/>
    <cellStyle name="Normal 84 8 2" xfId="29710"/>
    <cellStyle name="Normal 84 9" xfId="29711"/>
    <cellStyle name="Normal 84 9 2" xfId="29712"/>
    <cellStyle name="Normal 85" xfId="29713"/>
    <cellStyle name="Normal 85 10" xfId="29714"/>
    <cellStyle name="Normal 85 2" xfId="29715"/>
    <cellStyle name="Normal 85 3" xfId="29716"/>
    <cellStyle name="Normal 85 3 2" xfId="29717"/>
    <cellStyle name="Normal 85 3 2 2" xfId="29718"/>
    <cellStyle name="Normal 85 3 2 2 2" xfId="29719"/>
    <cellStyle name="Normal 85 3 2 2 3" xfId="29720"/>
    <cellStyle name="Normal 85 3 2 2 4" xfId="29721"/>
    <cellStyle name="Normal 85 3 2 3" xfId="29722"/>
    <cellStyle name="Normal 85 3 2 3 2" xfId="29723"/>
    <cellStyle name="Normal 85 3 2 3 3" xfId="29724"/>
    <cellStyle name="Normal 85 3 2 4" xfId="29725"/>
    <cellStyle name="Normal 85 3 2 4 2" xfId="29726"/>
    <cellStyle name="Normal 85 3 2 5" xfId="29727"/>
    <cellStyle name="Normal 85 3 2 5 2" xfId="29728"/>
    <cellStyle name="Normal 85 3 2 6" xfId="29729"/>
    <cellStyle name="Normal 85 3 2 7" xfId="29730"/>
    <cellStyle name="Normal 85 3 3" xfId="29731"/>
    <cellStyle name="Normal 85 3 3 2" xfId="29732"/>
    <cellStyle name="Normal 85 3 3 3" xfId="29733"/>
    <cellStyle name="Normal 85 3 3 4" xfId="29734"/>
    <cellStyle name="Normal 85 3 4" xfId="29735"/>
    <cellStyle name="Normal 85 3 4 2" xfId="29736"/>
    <cellStyle name="Normal 85 3 4 3" xfId="29737"/>
    <cellStyle name="Normal 85 3 5" xfId="29738"/>
    <cellStyle name="Normal 85 3 5 2" xfId="29739"/>
    <cellStyle name="Normal 85 3 6" xfId="29740"/>
    <cellStyle name="Normal 85 3 6 2" xfId="29741"/>
    <cellStyle name="Normal 85 3 7" xfId="29742"/>
    <cellStyle name="Normal 85 3 8" xfId="29743"/>
    <cellStyle name="Normal 85 4" xfId="29744"/>
    <cellStyle name="Normal 85 4 2" xfId="29745"/>
    <cellStyle name="Normal 85 4 2 2" xfId="29746"/>
    <cellStyle name="Normal 85 4 2 3" xfId="29747"/>
    <cellStyle name="Normal 85 4 2 4" xfId="29748"/>
    <cellStyle name="Normal 85 4 3" xfId="29749"/>
    <cellStyle name="Normal 85 4 3 2" xfId="29750"/>
    <cellStyle name="Normal 85 4 3 3" xfId="29751"/>
    <cellStyle name="Normal 85 4 4" xfId="29752"/>
    <cellStyle name="Normal 85 4 4 2" xfId="29753"/>
    <cellStyle name="Normal 85 4 5" xfId="29754"/>
    <cellStyle name="Normal 85 4 5 2" xfId="29755"/>
    <cellStyle name="Normal 85 4 6" xfId="29756"/>
    <cellStyle name="Normal 85 4 7" xfId="29757"/>
    <cellStyle name="Normal 85 5" xfId="29758"/>
    <cellStyle name="Normal 85 5 2" xfId="29759"/>
    <cellStyle name="Normal 85 5 2 2" xfId="29760"/>
    <cellStyle name="Normal 85 5 2 3" xfId="29761"/>
    <cellStyle name="Normal 85 5 2 4" xfId="29762"/>
    <cellStyle name="Normal 85 5 3" xfId="29763"/>
    <cellStyle name="Normal 85 5 3 2" xfId="29764"/>
    <cellStyle name="Normal 85 5 3 3" xfId="29765"/>
    <cellStyle name="Normal 85 5 4" xfId="29766"/>
    <cellStyle name="Normal 85 5 4 2" xfId="29767"/>
    <cellStyle name="Normal 85 5 5" xfId="29768"/>
    <cellStyle name="Normal 85 5 5 2" xfId="29769"/>
    <cellStyle name="Normal 85 5 6" xfId="29770"/>
    <cellStyle name="Normal 85 5 7" xfId="29771"/>
    <cellStyle name="Normal 85 6" xfId="29772"/>
    <cellStyle name="Normal 85 6 2" xfId="29773"/>
    <cellStyle name="Normal 85 6 3" xfId="29774"/>
    <cellStyle name="Normal 85 6 4" xfId="29775"/>
    <cellStyle name="Normal 85 7" xfId="29776"/>
    <cellStyle name="Normal 85 7 2" xfId="29777"/>
    <cellStyle name="Normal 85 7 3" xfId="29778"/>
    <cellStyle name="Normal 85 8" xfId="29779"/>
    <cellStyle name="Normal 85 8 2" xfId="29780"/>
    <cellStyle name="Normal 85 9" xfId="29781"/>
    <cellStyle name="Normal 85 9 2" xfId="29782"/>
    <cellStyle name="Normal 86" xfId="29783"/>
    <cellStyle name="Normal 86 10" xfId="29784"/>
    <cellStyle name="Normal 86 2" xfId="29785"/>
    <cellStyle name="Normal 86 3" xfId="29786"/>
    <cellStyle name="Normal 86 3 2" xfId="29787"/>
    <cellStyle name="Normal 86 3 2 2" xfId="29788"/>
    <cellStyle name="Normal 86 3 2 2 2" xfId="29789"/>
    <cellStyle name="Normal 86 3 2 2 3" xfId="29790"/>
    <cellStyle name="Normal 86 3 2 2 4" xfId="29791"/>
    <cellStyle name="Normal 86 3 2 3" xfId="29792"/>
    <cellStyle name="Normal 86 3 2 3 2" xfId="29793"/>
    <cellStyle name="Normal 86 3 2 3 3" xfId="29794"/>
    <cellStyle name="Normal 86 3 2 4" xfId="29795"/>
    <cellStyle name="Normal 86 3 2 4 2" xfId="29796"/>
    <cellStyle name="Normal 86 3 2 5" xfId="29797"/>
    <cellStyle name="Normal 86 3 2 5 2" xfId="29798"/>
    <cellStyle name="Normal 86 3 2 6" xfId="29799"/>
    <cellStyle name="Normal 86 3 2 7" xfId="29800"/>
    <cellStyle name="Normal 86 3 3" xfId="29801"/>
    <cellStyle name="Normal 86 3 3 2" xfId="29802"/>
    <cellStyle name="Normal 86 3 3 3" xfId="29803"/>
    <cellStyle name="Normal 86 3 3 4" xfId="29804"/>
    <cellStyle name="Normal 86 3 4" xfId="29805"/>
    <cellStyle name="Normal 86 3 4 2" xfId="29806"/>
    <cellStyle name="Normal 86 3 4 3" xfId="29807"/>
    <cellStyle name="Normal 86 3 5" xfId="29808"/>
    <cellStyle name="Normal 86 3 5 2" xfId="29809"/>
    <cellStyle name="Normal 86 3 6" xfId="29810"/>
    <cellStyle name="Normal 86 3 6 2" xfId="29811"/>
    <cellStyle name="Normal 86 3 7" xfId="29812"/>
    <cellStyle name="Normal 86 3 8" xfId="29813"/>
    <cellStyle name="Normal 86 4" xfId="29814"/>
    <cellStyle name="Normal 86 4 2" xfId="29815"/>
    <cellStyle name="Normal 86 4 2 2" xfId="29816"/>
    <cellStyle name="Normal 86 4 2 3" xfId="29817"/>
    <cellStyle name="Normal 86 4 2 4" xfId="29818"/>
    <cellStyle name="Normal 86 4 3" xfId="29819"/>
    <cellStyle name="Normal 86 4 3 2" xfId="29820"/>
    <cellStyle name="Normal 86 4 3 3" xfId="29821"/>
    <cellStyle name="Normal 86 4 4" xfId="29822"/>
    <cellStyle name="Normal 86 4 4 2" xfId="29823"/>
    <cellStyle name="Normal 86 4 5" xfId="29824"/>
    <cellStyle name="Normal 86 4 5 2" xfId="29825"/>
    <cellStyle name="Normal 86 4 6" xfId="29826"/>
    <cellStyle name="Normal 86 4 7" xfId="29827"/>
    <cellStyle name="Normal 86 5" xfId="29828"/>
    <cellStyle name="Normal 86 5 2" xfId="29829"/>
    <cellStyle name="Normal 86 5 2 2" xfId="29830"/>
    <cellStyle name="Normal 86 5 2 3" xfId="29831"/>
    <cellStyle name="Normal 86 5 2 4" xfId="29832"/>
    <cellStyle name="Normal 86 5 3" xfId="29833"/>
    <cellStyle name="Normal 86 5 3 2" xfId="29834"/>
    <cellStyle name="Normal 86 5 3 3" xfId="29835"/>
    <cellStyle name="Normal 86 5 4" xfId="29836"/>
    <cellStyle name="Normal 86 5 4 2" xfId="29837"/>
    <cellStyle name="Normal 86 5 5" xfId="29838"/>
    <cellStyle name="Normal 86 5 5 2" xfId="29839"/>
    <cellStyle name="Normal 86 5 6" xfId="29840"/>
    <cellStyle name="Normal 86 5 7" xfId="29841"/>
    <cellStyle name="Normal 86 6" xfId="29842"/>
    <cellStyle name="Normal 86 6 2" xfId="29843"/>
    <cellStyle name="Normal 86 6 3" xfId="29844"/>
    <cellStyle name="Normal 86 6 4" xfId="29845"/>
    <cellStyle name="Normal 86 7" xfId="29846"/>
    <cellStyle name="Normal 86 7 2" xfId="29847"/>
    <cellStyle name="Normal 86 7 3" xfId="29848"/>
    <cellStyle name="Normal 86 8" xfId="29849"/>
    <cellStyle name="Normal 86 8 2" xfId="29850"/>
    <cellStyle name="Normal 86 9" xfId="29851"/>
    <cellStyle name="Normal 86 9 2" xfId="29852"/>
    <cellStyle name="Normal 87" xfId="29853"/>
    <cellStyle name="Normal 87 10" xfId="29854"/>
    <cellStyle name="Normal 87 2" xfId="29855"/>
    <cellStyle name="Normal 87 3" xfId="29856"/>
    <cellStyle name="Normal 87 3 2" xfId="29857"/>
    <cellStyle name="Normal 87 3 2 2" xfId="29858"/>
    <cellStyle name="Normal 87 3 2 2 2" xfId="29859"/>
    <cellStyle name="Normal 87 3 2 2 3" xfId="29860"/>
    <cellStyle name="Normal 87 3 2 2 4" xfId="29861"/>
    <cellStyle name="Normal 87 3 2 3" xfId="29862"/>
    <cellStyle name="Normal 87 3 2 3 2" xfId="29863"/>
    <cellStyle name="Normal 87 3 2 3 3" xfId="29864"/>
    <cellStyle name="Normal 87 3 2 4" xfId="29865"/>
    <cellStyle name="Normal 87 3 2 4 2" xfId="29866"/>
    <cellStyle name="Normal 87 3 2 5" xfId="29867"/>
    <cellStyle name="Normal 87 3 2 5 2" xfId="29868"/>
    <cellStyle name="Normal 87 3 2 6" xfId="29869"/>
    <cellStyle name="Normal 87 3 2 7" xfId="29870"/>
    <cellStyle name="Normal 87 3 3" xfId="29871"/>
    <cellStyle name="Normal 87 3 3 2" xfId="29872"/>
    <cellStyle name="Normal 87 3 3 3" xfId="29873"/>
    <cellStyle name="Normal 87 3 3 4" xfId="29874"/>
    <cellStyle name="Normal 87 3 4" xfId="29875"/>
    <cellStyle name="Normal 87 3 4 2" xfId="29876"/>
    <cellStyle name="Normal 87 3 4 3" xfId="29877"/>
    <cellStyle name="Normal 87 3 5" xfId="29878"/>
    <cellStyle name="Normal 87 3 5 2" xfId="29879"/>
    <cellStyle name="Normal 87 3 6" xfId="29880"/>
    <cellStyle name="Normal 87 3 6 2" xfId="29881"/>
    <cellStyle name="Normal 87 3 7" xfId="29882"/>
    <cellStyle name="Normal 87 3 8" xfId="29883"/>
    <cellStyle name="Normal 87 4" xfId="29884"/>
    <cellStyle name="Normal 87 4 2" xfId="29885"/>
    <cellStyle name="Normal 87 4 2 2" xfId="29886"/>
    <cellStyle name="Normal 87 4 2 3" xfId="29887"/>
    <cellStyle name="Normal 87 4 2 4" xfId="29888"/>
    <cellStyle name="Normal 87 4 3" xfId="29889"/>
    <cellStyle name="Normal 87 4 3 2" xfId="29890"/>
    <cellStyle name="Normal 87 4 3 3" xfId="29891"/>
    <cellStyle name="Normal 87 4 4" xfId="29892"/>
    <cellStyle name="Normal 87 4 4 2" xfId="29893"/>
    <cellStyle name="Normal 87 4 5" xfId="29894"/>
    <cellStyle name="Normal 87 4 5 2" xfId="29895"/>
    <cellStyle name="Normal 87 4 6" xfId="29896"/>
    <cellStyle name="Normal 87 4 7" xfId="29897"/>
    <cellStyle name="Normal 87 5" xfId="29898"/>
    <cellStyle name="Normal 87 5 2" xfId="29899"/>
    <cellStyle name="Normal 87 5 2 2" xfId="29900"/>
    <cellStyle name="Normal 87 5 2 3" xfId="29901"/>
    <cellStyle name="Normal 87 5 2 4" xfId="29902"/>
    <cellStyle name="Normal 87 5 3" xfId="29903"/>
    <cellStyle name="Normal 87 5 3 2" xfId="29904"/>
    <cellStyle name="Normal 87 5 3 3" xfId="29905"/>
    <cellStyle name="Normal 87 5 4" xfId="29906"/>
    <cellStyle name="Normal 87 5 4 2" xfId="29907"/>
    <cellStyle name="Normal 87 5 5" xfId="29908"/>
    <cellStyle name="Normal 87 5 5 2" xfId="29909"/>
    <cellStyle name="Normal 87 5 6" xfId="29910"/>
    <cellStyle name="Normal 87 5 7" xfId="29911"/>
    <cellStyle name="Normal 87 6" xfId="29912"/>
    <cellStyle name="Normal 87 6 2" xfId="29913"/>
    <cellStyle name="Normal 87 6 3" xfId="29914"/>
    <cellStyle name="Normal 87 6 4" xfId="29915"/>
    <cellStyle name="Normal 87 7" xfId="29916"/>
    <cellStyle name="Normal 87 7 2" xfId="29917"/>
    <cellStyle name="Normal 87 7 3" xfId="29918"/>
    <cellStyle name="Normal 87 8" xfId="29919"/>
    <cellStyle name="Normal 87 8 2" xfId="29920"/>
    <cellStyle name="Normal 87 9" xfId="29921"/>
    <cellStyle name="Normal 87 9 2" xfId="29922"/>
    <cellStyle name="Normal 88" xfId="29923"/>
    <cellStyle name="Normal 88 10" xfId="29924"/>
    <cellStyle name="Normal 88 2" xfId="29925"/>
    <cellStyle name="Normal 88 3" xfId="29926"/>
    <cellStyle name="Normal 88 3 2" xfId="29927"/>
    <cellStyle name="Normal 88 3 2 2" xfId="29928"/>
    <cellStyle name="Normal 88 3 2 2 2" xfId="29929"/>
    <cellStyle name="Normal 88 3 2 2 3" xfId="29930"/>
    <cellStyle name="Normal 88 3 2 2 4" xfId="29931"/>
    <cellStyle name="Normal 88 3 2 3" xfId="29932"/>
    <cellStyle name="Normal 88 3 2 3 2" xfId="29933"/>
    <cellStyle name="Normal 88 3 2 3 3" xfId="29934"/>
    <cellStyle name="Normal 88 3 2 4" xfId="29935"/>
    <cellStyle name="Normal 88 3 2 4 2" xfId="29936"/>
    <cellStyle name="Normal 88 3 2 5" xfId="29937"/>
    <cellStyle name="Normal 88 3 2 5 2" xfId="29938"/>
    <cellStyle name="Normal 88 3 2 6" xfId="29939"/>
    <cellStyle name="Normal 88 3 2 7" xfId="29940"/>
    <cellStyle name="Normal 88 3 3" xfId="29941"/>
    <cellStyle name="Normal 88 3 3 2" xfId="29942"/>
    <cellStyle name="Normal 88 3 3 3" xfId="29943"/>
    <cellStyle name="Normal 88 3 3 4" xfId="29944"/>
    <cellStyle name="Normal 88 3 4" xfId="29945"/>
    <cellStyle name="Normal 88 3 4 2" xfId="29946"/>
    <cellStyle name="Normal 88 3 4 3" xfId="29947"/>
    <cellStyle name="Normal 88 3 5" xfId="29948"/>
    <cellStyle name="Normal 88 3 5 2" xfId="29949"/>
    <cellStyle name="Normal 88 3 6" xfId="29950"/>
    <cellStyle name="Normal 88 3 6 2" xfId="29951"/>
    <cellStyle name="Normal 88 3 7" xfId="29952"/>
    <cellStyle name="Normal 88 3 8" xfId="29953"/>
    <cellStyle name="Normal 88 4" xfId="29954"/>
    <cellStyle name="Normal 88 4 2" xfId="29955"/>
    <cellStyle name="Normal 88 4 2 2" xfId="29956"/>
    <cellStyle name="Normal 88 4 2 3" xfId="29957"/>
    <cellStyle name="Normal 88 4 2 4" xfId="29958"/>
    <cellStyle name="Normal 88 4 3" xfId="29959"/>
    <cellStyle name="Normal 88 4 3 2" xfId="29960"/>
    <cellStyle name="Normal 88 4 3 3" xfId="29961"/>
    <cellStyle name="Normal 88 4 4" xfId="29962"/>
    <cellStyle name="Normal 88 4 4 2" xfId="29963"/>
    <cellStyle name="Normal 88 4 5" xfId="29964"/>
    <cellStyle name="Normal 88 4 5 2" xfId="29965"/>
    <cellStyle name="Normal 88 4 6" xfId="29966"/>
    <cellStyle name="Normal 88 4 7" xfId="29967"/>
    <cellStyle name="Normal 88 5" xfId="29968"/>
    <cellStyle name="Normal 88 5 2" xfId="29969"/>
    <cellStyle name="Normal 88 5 2 2" xfId="29970"/>
    <cellStyle name="Normal 88 5 2 3" xfId="29971"/>
    <cellStyle name="Normal 88 5 2 4" xfId="29972"/>
    <cellStyle name="Normal 88 5 3" xfId="29973"/>
    <cellStyle name="Normal 88 5 3 2" xfId="29974"/>
    <cellStyle name="Normal 88 5 3 3" xfId="29975"/>
    <cellStyle name="Normal 88 5 4" xfId="29976"/>
    <cellStyle name="Normal 88 5 4 2" xfId="29977"/>
    <cellStyle name="Normal 88 5 5" xfId="29978"/>
    <cellStyle name="Normal 88 5 5 2" xfId="29979"/>
    <cellStyle name="Normal 88 5 6" xfId="29980"/>
    <cellStyle name="Normal 88 5 7" xfId="29981"/>
    <cellStyle name="Normal 88 6" xfId="29982"/>
    <cellStyle name="Normal 88 6 2" xfId="29983"/>
    <cellStyle name="Normal 88 6 3" xfId="29984"/>
    <cellStyle name="Normal 88 6 4" xfId="29985"/>
    <cellStyle name="Normal 88 7" xfId="29986"/>
    <cellStyle name="Normal 88 7 2" xfId="29987"/>
    <cellStyle name="Normal 88 7 3" xfId="29988"/>
    <cellStyle name="Normal 88 8" xfId="29989"/>
    <cellStyle name="Normal 88 8 2" xfId="29990"/>
    <cellStyle name="Normal 88 9" xfId="29991"/>
    <cellStyle name="Normal 88 9 2" xfId="29992"/>
    <cellStyle name="Normal 89" xfId="29993"/>
    <cellStyle name="Normal 89 10" xfId="29994"/>
    <cellStyle name="Normal 89 2" xfId="29995"/>
    <cellStyle name="Normal 89 3" xfId="29996"/>
    <cellStyle name="Normal 89 3 2" xfId="29997"/>
    <cellStyle name="Normal 89 3 2 2" xfId="29998"/>
    <cellStyle name="Normal 89 3 2 2 2" xfId="29999"/>
    <cellStyle name="Normal 89 3 2 2 3" xfId="30000"/>
    <cellStyle name="Normal 89 3 2 2 4" xfId="30001"/>
    <cellStyle name="Normal 89 3 2 3" xfId="30002"/>
    <cellStyle name="Normal 89 3 2 3 2" xfId="30003"/>
    <cellStyle name="Normal 89 3 2 3 3" xfId="30004"/>
    <cellStyle name="Normal 89 3 2 4" xfId="30005"/>
    <cellStyle name="Normal 89 3 2 4 2" xfId="30006"/>
    <cellStyle name="Normal 89 3 2 5" xfId="30007"/>
    <cellStyle name="Normal 89 3 2 5 2" xfId="30008"/>
    <cellStyle name="Normal 89 3 2 6" xfId="30009"/>
    <cellStyle name="Normal 89 3 2 7" xfId="30010"/>
    <cellStyle name="Normal 89 3 3" xfId="30011"/>
    <cellStyle name="Normal 89 3 3 2" xfId="30012"/>
    <cellStyle name="Normal 89 3 3 3" xfId="30013"/>
    <cellStyle name="Normal 89 3 3 4" xfId="30014"/>
    <cellStyle name="Normal 89 3 4" xfId="30015"/>
    <cellStyle name="Normal 89 3 4 2" xfId="30016"/>
    <cellStyle name="Normal 89 3 4 3" xfId="30017"/>
    <cellStyle name="Normal 89 3 5" xfId="30018"/>
    <cellStyle name="Normal 89 3 5 2" xfId="30019"/>
    <cellStyle name="Normal 89 3 6" xfId="30020"/>
    <cellStyle name="Normal 89 3 6 2" xfId="30021"/>
    <cellStyle name="Normal 89 3 7" xfId="30022"/>
    <cellStyle name="Normal 89 3 8" xfId="30023"/>
    <cellStyle name="Normal 89 4" xfId="30024"/>
    <cellStyle name="Normal 89 4 2" xfId="30025"/>
    <cellStyle name="Normal 89 4 2 2" xfId="30026"/>
    <cellStyle name="Normal 89 4 2 3" xfId="30027"/>
    <cellStyle name="Normal 89 4 2 4" xfId="30028"/>
    <cellStyle name="Normal 89 4 3" xfId="30029"/>
    <cellStyle name="Normal 89 4 3 2" xfId="30030"/>
    <cellStyle name="Normal 89 4 3 3" xfId="30031"/>
    <cellStyle name="Normal 89 4 4" xfId="30032"/>
    <cellStyle name="Normal 89 4 4 2" xfId="30033"/>
    <cellStyle name="Normal 89 4 5" xfId="30034"/>
    <cellStyle name="Normal 89 4 5 2" xfId="30035"/>
    <cellStyle name="Normal 89 4 6" xfId="30036"/>
    <cellStyle name="Normal 89 4 7" xfId="30037"/>
    <cellStyle name="Normal 89 5" xfId="30038"/>
    <cellStyle name="Normal 89 5 2" xfId="30039"/>
    <cellStyle name="Normal 89 5 2 2" xfId="30040"/>
    <cellStyle name="Normal 89 5 2 3" xfId="30041"/>
    <cellStyle name="Normal 89 5 2 4" xfId="30042"/>
    <cellStyle name="Normal 89 5 3" xfId="30043"/>
    <cellStyle name="Normal 89 5 3 2" xfId="30044"/>
    <cellStyle name="Normal 89 5 3 3" xfId="30045"/>
    <cellStyle name="Normal 89 5 4" xfId="30046"/>
    <cellStyle name="Normal 89 5 4 2" xfId="30047"/>
    <cellStyle name="Normal 89 5 5" xfId="30048"/>
    <cellStyle name="Normal 89 5 5 2" xfId="30049"/>
    <cellStyle name="Normal 89 5 6" xfId="30050"/>
    <cellStyle name="Normal 89 5 7" xfId="30051"/>
    <cellStyle name="Normal 89 6" xfId="30052"/>
    <cellStyle name="Normal 89 6 2" xfId="30053"/>
    <cellStyle name="Normal 89 6 3" xfId="30054"/>
    <cellStyle name="Normal 89 6 4" xfId="30055"/>
    <cellStyle name="Normal 89 7" xfId="30056"/>
    <cellStyle name="Normal 89 7 2" xfId="30057"/>
    <cellStyle name="Normal 89 7 3" xfId="30058"/>
    <cellStyle name="Normal 89 8" xfId="30059"/>
    <cellStyle name="Normal 89 8 2" xfId="30060"/>
    <cellStyle name="Normal 89 9" xfId="30061"/>
    <cellStyle name="Normal 89 9 2" xfId="30062"/>
    <cellStyle name="Normal 9" xfId="30063"/>
    <cellStyle name="Normal 9 2" xfId="30064"/>
    <cellStyle name="Normal 9 3" xfId="30065"/>
    <cellStyle name="Normal 90" xfId="30066"/>
    <cellStyle name="Normal 90 10" xfId="30067"/>
    <cellStyle name="Normal 90 10 2" xfId="30068"/>
    <cellStyle name="Normal 90 11" xfId="30069"/>
    <cellStyle name="Normal 90 12" xfId="30070"/>
    <cellStyle name="Normal 90 2" xfId="30071"/>
    <cellStyle name="Normal 90 2 10" xfId="30072"/>
    <cellStyle name="Normal 90 2 2" xfId="30073"/>
    <cellStyle name="Normal 90 2 2 2" xfId="30074"/>
    <cellStyle name="Normal 90 2 2 2 2" xfId="30075"/>
    <cellStyle name="Normal 90 2 2 2 2 2" xfId="30076"/>
    <cellStyle name="Normal 90 2 2 2 2 3" xfId="30077"/>
    <cellStyle name="Normal 90 2 2 2 2 4" xfId="30078"/>
    <cellStyle name="Normal 90 2 2 2 3" xfId="30079"/>
    <cellStyle name="Normal 90 2 2 2 3 2" xfId="30080"/>
    <cellStyle name="Normal 90 2 2 2 3 3" xfId="30081"/>
    <cellStyle name="Normal 90 2 2 2 4" xfId="30082"/>
    <cellStyle name="Normal 90 2 2 2 4 2" xfId="30083"/>
    <cellStyle name="Normal 90 2 2 2 5" xfId="30084"/>
    <cellStyle name="Normal 90 2 2 2 5 2" xfId="30085"/>
    <cellStyle name="Normal 90 2 2 2 6" xfId="30086"/>
    <cellStyle name="Normal 90 2 2 2 7" xfId="30087"/>
    <cellStyle name="Normal 90 2 2 3" xfId="30088"/>
    <cellStyle name="Normal 90 2 2 3 2" xfId="30089"/>
    <cellStyle name="Normal 90 2 2 3 3" xfId="30090"/>
    <cellStyle name="Normal 90 2 2 3 4" xfId="30091"/>
    <cellStyle name="Normal 90 2 2 4" xfId="30092"/>
    <cellStyle name="Normal 90 2 2 4 2" xfId="30093"/>
    <cellStyle name="Normal 90 2 2 4 3" xfId="30094"/>
    <cellStyle name="Normal 90 2 2 5" xfId="30095"/>
    <cellStyle name="Normal 90 2 2 5 2" xfId="30096"/>
    <cellStyle name="Normal 90 2 2 6" xfId="30097"/>
    <cellStyle name="Normal 90 2 2 6 2" xfId="30098"/>
    <cellStyle name="Normal 90 2 2 7" xfId="30099"/>
    <cellStyle name="Normal 90 2 2 8" xfId="30100"/>
    <cellStyle name="Normal 90 2 3" xfId="30101"/>
    <cellStyle name="Normal 90 2 3 2" xfId="30102"/>
    <cellStyle name="Normal 90 2 3 2 2" xfId="30103"/>
    <cellStyle name="Normal 90 2 3 2 3" xfId="30104"/>
    <cellStyle name="Normal 90 2 3 2 4" xfId="30105"/>
    <cellStyle name="Normal 90 2 3 3" xfId="30106"/>
    <cellStyle name="Normal 90 2 3 3 2" xfId="30107"/>
    <cellStyle name="Normal 90 2 3 3 3" xfId="30108"/>
    <cellStyle name="Normal 90 2 3 4" xfId="30109"/>
    <cellStyle name="Normal 90 2 3 4 2" xfId="30110"/>
    <cellStyle name="Normal 90 2 3 5" xfId="30111"/>
    <cellStyle name="Normal 90 2 3 5 2" xfId="30112"/>
    <cellStyle name="Normal 90 2 3 6" xfId="30113"/>
    <cellStyle name="Normal 90 2 3 7" xfId="30114"/>
    <cellStyle name="Normal 90 2 4" xfId="30115"/>
    <cellStyle name="Normal 90 2 4 2" xfId="30116"/>
    <cellStyle name="Normal 90 2 4 2 2" xfId="30117"/>
    <cellStyle name="Normal 90 2 4 2 3" xfId="30118"/>
    <cellStyle name="Normal 90 2 4 2 4" xfId="30119"/>
    <cellStyle name="Normal 90 2 4 3" xfId="30120"/>
    <cellStyle name="Normal 90 2 4 3 2" xfId="30121"/>
    <cellStyle name="Normal 90 2 4 3 3" xfId="30122"/>
    <cellStyle name="Normal 90 2 4 4" xfId="30123"/>
    <cellStyle name="Normal 90 2 4 4 2" xfId="30124"/>
    <cellStyle name="Normal 90 2 4 5" xfId="30125"/>
    <cellStyle name="Normal 90 2 4 5 2" xfId="30126"/>
    <cellStyle name="Normal 90 2 4 6" xfId="30127"/>
    <cellStyle name="Normal 90 2 4 7" xfId="30128"/>
    <cellStyle name="Normal 90 2 5" xfId="30129"/>
    <cellStyle name="Normal 90 2 5 2" xfId="30130"/>
    <cellStyle name="Normal 90 2 5 2 2" xfId="30131"/>
    <cellStyle name="Normal 90 2 5 3" xfId="30132"/>
    <cellStyle name="Normal 90 2 5 4" xfId="30133"/>
    <cellStyle name="Normal 90 2 6" xfId="30134"/>
    <cellStyle name="Normal 90 2 6 2" xfId="30135"/>
    <cellStyle name="Normal 90 2 6 3" xfId="30136"/>
    <cellStyle name="Normal 90 2 7" xfId="30137"/>
    <cellStyle name="Normal 90 2 7 2" xfId="30138"/>
    <cellStyle name="Normal 90 2 8" xfId="30139"/>
    <cellStyle name="Normal 90 2 8 2" xfId="30140"/>
    <cellStyle name="Normal 90 2 9" xfId="30141"/>
    <cellStyle name="Normal 90 3" xfId="30142"/>
    <cellStyle name="Normal 90 3 2" xfId="30143"/>
    <cellStyle name="Normal 90 3 2 2" xfId="30144"/>
    <cellStyle name="Normal 90 3 2 2 2" xfId="30145"/>
    <cellStyle name="Normal 90 3 2 2 3" xfId="30146"/>
    <cellStyle name="Normal 90 3 2 2 4" xfId="30147"/>
    <cellStyle name="Normal 90 3 2 3" xfId="30148"/>
    <cellStyle name="Normal 90 3 2 3 2" xfId="30149"/>
    <cellStyle name="Normal 90 3 2 3 3" xfId="30150"/>
    <cellStyle name="Normal 90 3 2 4" xfId="30151"/>
    <cellStyle name="Normal 90 3 2 4 2" xfId="30152"/>
    <cellStyle name="Normal 90 3 2 5" xfId="30153"/>
    <cellStyle name="Normal 90 3 2 5 2" xfId="30154"/>
    <cellStyle name="Normal 90 3 2 6" xfId="30155"/>
    <cellStyle name="Normal 90 3 2 7" xfId="30156"/>
    <cellStyle name="Normal 90 3 3" xfId="30157"/>
    <cellStyle name="Normal 90 3 3 2" xfId="30158"/>
    <cellStyle name="Normal 90 3 3 2 2" xfId="30159"/>
    <cellStyle name="Normal 90 3 3 2 3" xfId="30160"/>
    <cellStyle name="Normal 90 3 3 2 4" xfId="30161"/>
    <cellStyle name="Normal 90 3 3 3" xfId="30162"/>
    <cellStyle name="Normal 90 3 3 3 2" xfId="30163"/>
    <cellStyle name="Normal 90 3 3 3 3" xfId="30164"/>
    <cellStyle name="Normal 90 3 3 4" xfId="30165"/>
    <cellStyle name="Normal 90 3 3 4 2" xfId="30166"/>
    <cellStyle name="Normal 90 3 3 5" xfId="30167"/>
    <cellStyle name="Normal 90 3 3 5 2" xfId="30168"/>
    <cellStyle name="Normal 90 3 3 6" xfId="30169"/>
    <cellStyle name="Normal 90 3 3 7" xfId="30170"/>
    <cellStyle name="Normal 90 3 4" xfId="30171"/>
    <cellStyle name="Normal 90 3 4 2" xfId="30172"/>
    <cellStyle name="Normal 90 3 4 3" xfId="30173"/>
    <cellStyle name="Normal 90 3 4 4" xfId="30174"/>
    <cellStyle name="Normal 90 3 5" xfId="30175"/>
    <cellStyle name="Normal 90 3 5 2" xfId="30176"/>
    <cellStyle name="Normal 90 3 5 3" xfId="30177"/>
    <cellStyle name="Normal 90 3 6" xfId="30178"/>
    <cellStyle name="Normal 90 3 6 2" xfId="30179"/>
    <cellStyle name="Normal 90 3 7" xfId="30180"/>
    <cellStyle name="Normal 90 3 7 2" xfId="30181"/>
    <cellStyle name="Normal 90 3 8" xfId="30182"/>
    <cellStyle name="Normal 90 3 9" xfId="30183"/>
    <cellStyle name="Normal 90 4" xfId="30184"/>
    <cellStyle name="Normal 90 4 2" xfId="30185"/>
    <cellStyle name="Normal 90 4 2 2" xfId="30186"/>
    <cellStyle name="Normal 90 4 2 3" xfId="30187"/>
    <cellStyle name="Normal 90 4 2 4" xfId="30188"/>
    <cellStyle name="Normal 90 4 3" xfId="30189"/>
    <cellStyle name="Normal 90 4 3 2" xfId="30190"/>
    <cellStyle name="Normal 90 4 3 3" xfId="30191"/>
    <cellStyle name="Normal 90 4 4" xfId="30192"/>
    <cellStyle name="Normal 90 4 4 2" xfId="30193"/>
    <cellStyle name="Normal 90 4 5" xfId="30194"/>
    <cellStyle name="Normal 90 4 5 2" xfId="30195"/>
    <cellStyle name="Normal 90 4 6" xfId="30196"/>
    <cellStyle name="Normal 90 4 7" xfId="30197"/>
    <cellStyle name="Normal 90 5" xfId="30198"/>
    <cellStyle name="Normal 90 5 2" xfId="30199"/>
    <cellStyle name="Normal 90 5 2 2" xfId="30200"/>
    <cellStyle name="Normal 90 5 2 3" xfId="30201"/>
    <cellStyle name="Normal 90 5 2 4" xfId="30202"/>
    <cellStyle name="Normal 90 5 3" xfId="30203"/>
    <cellStyle name="Normal 90 5 3 2" xfId="30204"/>
    <cellStyle name="Normal 90 5 3 3" xfId="30205"/>
    <cellStyle name="Normal 90 5 4" xfId="30206"/>
    <cellStyle name="Normal 90 5 4 2" xfId="30207"/>
    <cellStyle name="Normal 90 5 5" xfId="30208"/>
    <cellStyle name="Normal 90 5 5 2" xfId="30209"/>
    <cellStyle name="Normal 90 5 6" xfId="30210"/>
    <cellStyle name="Normal 90 5 7" xfId="30211"/>
    <cellStyle name="Normal 90 6" xfId="30212"/>
    <cellStyle name="Normal 90 6 2" xfId="30213"/>
    <cellStyle name="Normal 90 6 2 2" xfId="30214"/>
    <cellStyle name="Normal 90 6 2 3" xfId="30215"/>
    <cellStyle name="Normal 90 6 2 4" xfId="30216"/>
    <cellStyle name="Normal 90 6 3" xfId="30217"/>
    <cellStyle name="Normal 90 6 3 2" xfId="30218"/>
    <cellStyle name="Normal 90 6 3 3" xfId="30219"/>
    <cellStyle name="Normal 90 6 4" xfId="30220"/>
    <cellStyle name="Normal 90 6 4 2" xfId="30221"/>
    <cellStyle name="Normal 90 6 5" xfId="30222"/>
    <cellStyle name="Normal 90 6 5 2" xfId="30223"/>
    <cellStyle name="Normal 90 6 6" xfId="30224"/>
    <cellStyle name="Normal 90 6 7" xfId="30225"/>
    <cellStyle name="Normal 90 7" xfId="30226"/>
    <cellStyle name="Normal 90 7 2" xfId="30227"/>
    <cellStyle name="Normal 90 7 2 2" xfId="30228"/>
    <cellStyle name="Normal 90 7 3" xfId="30229"/>
    <cellStyle name="Normal 90 7 4" xfId="30230"/>
    <cellStyle name="Normal 90 8" xfId="30231"/>
    <cellStyle name="Normal 90 8 2" xfId="30232"/>
    <cellStyle name="Normal 90 8 3" xfId="30233"/>
    <cellStyle name="Normal 90 9" xfId="30234"/>
    <cellStyle name="Normal 90 9 2" xfId="30235"/>
    <cellStyle name="Normal 91" xfId="30236"/>
    <cellStyle name="Normal 91 10" xfId="30237"/>
    <cellStyle name="Normal 91 10 2" xfId="30238"/>
    <cellStyle name="Normal 91 11" xfId="30239"/>
    <cellStyle name="Normal 91 12" xfId="30240"/>
    <cellStyle name="Normal 91 2" xfId="30241"/>
    <cellStyle name="Normal 91 2 10" xfId="30242"/>
    <cellStyle name="Normal 91 2 2" xfId="30243"/>
    <cellStyle name="Normal 91 2 2 2" xfId="30244"/>
    <cellStyle name="Normal 91 2 2 2 2" xfId="30245"/>
    <cellStyle name="Normal 91 2 2 2 2 2" xfId="30246"/>
    <cellStyle name="Normal 91 2 2 2 2 3" xfId="30247"/>
    <cellStyle name="Normal 91 2 2 2 2 4" xfId="30248"/>
    <cellStyle name="Normal 91 2 2 2 3" xfId="30249"/>
    <cellStyle name="Normal 91 2 2 2 3 2" xfId="30250"/>
    <cellStyle name="Normal 91 2 2 2 3 3" xfId="30251"/>
    <cellStyle name="Normal 91 2 2 2 4" xfId="30252"/>
    <cellStyle name="Normal 91 2 2 2 4 2" xfId="30253"/>
    <cellStyle name="Normal 91 2 2 2 5" xfId="30254"/>
    <cellStyle name="Normal 91 2 2 2 5 2" xfId="30255"/>
    <cellStyle name="Normal 91 2 2 2 6" xfId="30256"/>
    <cellStyle name="Normal 91 2 2 2 7" xfId="30257"/>
    <cellStyle name="Normal 91 2 2 3" xfId="30258"/>
    <cellStyle name="Normal 91 2 2 3 2" xfId="30259"/>
    <cellStyle name="Normal 91 2 2 3 3" xfId="30260"/>
    <cellStyle name="Normal 91 2 2 3 4" xfId="30261"/>
    <cellStyle name="Normal 91 2 2 4" xfId="30262"/>
    <cellStyle name="Normal 91 2 2 4 2" xfId="30263"/>
    <cellStyle name="Normal 91 2 2 4 3" xfId="30264"/>
    <cellStyle name="Normal 91 2 2 5" xfId="30265"/>
    <cellStyle name="Normal 91 2 2 5 2" xfId="30266"/>
    <cellStyle name="Normal 91 2 2 6" xfId="30267"/>
    <cellStyle name="Normal 91 2 2 6 2" xfId="30268"/>
    <cellStyle name="Normal 91 2 2 7" xfId="30269"/>
    <cellStyle name="Normal 91 2 2 8" xfId="30270"/>
    <cellStyle name="Normal 91 2 3" xfId="30271"/>
    <cellStyle name="Normal 91 2 3 2" xfId="30272"/>
    <cellStyle name="Normal 91 2 3 2 2" xfId="30273"/>
    <cellStyle name="Normal 91 2 3 2 3" xfId="30274"/>
    <cellStyle name="Normal 91 2 3 2 4" xfId="30275"/>
    <cellStyle name="Normal 91 2 3 3" xfId="30276"/>
    <cellStyle name="Normal 91 2 3 3 2" xfId="30277"/>
    <cellStyle name="Normal 91 2 3 3 3" xfId="30278"/>
    <cellStyle name="Normal 91 2 3 4" xfId="30279"/>
    <cellStyle name="Normal 91 2 3 4 2" xfId="30280"/>
    <cellStyle name="Normal 91 2 3 5" xfId="30281"/>
    <cellStyle name="Normal 91 2 3 5 2" xfId="30282"/>
    <cellStyle name="Normal 91 2 3 6" xfId="30283"/>
    <cellStyle name="Normal 91 2 3 7" xfId="30284"/>
    <cellStyle name="Normal 91 2 4" xfId="30285"/>
    <cellStyle name="Normal 91 2 4 2" xfId="30286"/>
    <cellStyle name="Normal 91 2 4 2 2" xfId="30287"/>
    <cellStyle name="Normal 91 2 4 2 3" xfId="30288"/>
    <cellStyle name="Normal 91 2 4 2 4" xfId="30289"/>
    <cellStyle name="Normal 91 2 4 3" xfId="30290"/>
    <cellStyle name="Normal 91 2 4 3 2" xfId="30291"/>
    <cellStyle name="Normal 91 2 4 3 3" xfId="30292"/>
    <cellStyle name="Normal 91 2 4 4" xfId="30293"/>
    <cellStyle name="Normal 91 2 4 4 2" xfId="30294"/>
    <cellStyle name="Normal 91 2 4 5" xfId="30295"/>
    <cellStyle name="Normal 91 2 4 5 2" xfId="30296"/>
    <cellStyle name="Normal 91 2 4 6" xfId="30297"/>
    <cellStyle name="Normal 91 2 4 7" xfId="30298"/>
    <cellStyle name="Normal 91 2 5" xfId="30299"/>
    <cellStyle name="Normal 91 2 5 2" xfId="30300"/>
    <cellStyle name="Normal 91 2 5 2 2" xfId="30301"/>
    <cellStyle name="Normal 91 2 5 3" xfId="30302"/>
    <cellStyle name="Normal 91 2 5 4" xfId="30303"/>
    <cellStyle name="Normal 91 2 6" xfId="30304"/>
    <cellStyle name="Normal 91 2 6 2" xfId="30305"/>
    <cellStyle name="Normal 91 2 6 3" xfId="30306"/>
    <cellStyle name="Normal 91 2 7" xfId="30307"/>
    <cellStyle name="Normal 91 2 7 2" xfId="30308"/>
    <cellStyle name="Normal 91 2 8" xfId="30309"/>
    <cellStyle name="Normal 91 2 8 2" xfId="30310"/>
    <cellStyle name="Normal 91 2 9" xfId="30311"/>
    <cellStyle name="Normal 91 3" xfId="30312"/>
    <cellStyle name="Normal 91 3 2" xfId="30313"/>
    <cellStyle name="Normal 91 3 2 2" xfId="30314"/>
    <cellStyle name="Normal 91 3 2 2 2" xfId="30315"/>
    <cellStyle name="Normal 91 3 2 2 3" xfId="30316"/>
    <cellStyle name="Normal 91 3 2 2 4" xfId="30317"/>
    <cellStyle name="Normal 91 3 2 3" xfId="30318"/>
    <cellStyle name="Normal 91 3 2 3 2" xfId="30319"/>
    <cellStyle name="Normal 91 3 2 3 3" xfId="30320"/>
    <cellStyle name="Normal 91 3 2 4" xfId="30321"/>
    <cellStyle name="Normal 91 3 2 4 2" xfId="30322"/>
    <cellStyle name="Normal 91 3 2 5" xfId="30323"/>
    <cellStyle name="Normal 91 3 2 5 2" xfId="30324"/>
    <cellStyle name="Normal 91 3 2 6" xfId="30325"/>
    <cellStyle name="Normal 91 3 2 7" xfId="30326"/>
    <cellStyle name="Normal 91 3 3" xfId="30327"/>
    <cellStyle name="Normal 91 3 3 2" xfId="30328"/>
    <cellStyle name="Normal 91 3 3 2 2" xfId="30329"/>
    <cellStyle name="Normal 91 3 3 2 3" xfId="30330"/>
    <cellStyle name="Normal 91 3 3 2 4" xfId="30331"/>
    <cellStyle name="Normal 91 3 3 3" xfId="30332"/>
    <cellStyle name="Normal 91 3 3 3 2" xfId="30333"/>
    <cellStyle name="Normal 91 3 3 3 3" xfId="30334"/>
    <cellStyle name="Normal 91 3 3 4" xfId="30335"/>
    <cellStyle name="Normal 91 3 3 4 2" xfId="30336"/>
    <cellStyle name="Normal 91 3 3 5" xfId="30337"/>
    <cellStyle name="Normal 91 3 3 5 2" xfId="30338"/>
    <cellStyle name="Normal 91 3 3 6" xfId="30339"/>
    <cellStyle name="Normal 91 3 3 7" xfId="30340"/>
    <cellStyle name="Normal 91 3 4" xfId="30341"/>
    <cellStyle name="Normal 91 3 4 2" xfId="30342"/>
    <cellStyle name="Normal 91 3 4 3" xfId="30343"/>
    <cellStyle name="Normal 91 3 4 4" xfId="30344"/>
    <cellStyle name="Normal 91 3 5" xfId="30345"/>
    <cellStyle name="Normal 91 3 5 2" xfId="30346"/>
    <cellStyle name="Normal 91 3 5 3" xfId="30347"/>
    <cellStyle name="Normal 91 3 6" xfId="30348"/>
    <cellStyle name="Normal 91 3 6 2" xfId="30349"/>
    <cellStyle name="Normal 91 3 7" xfId="30350"/>
    <cellStyle name="Normal 91 3 7 2" xfId="30351"/>
    <cellStyle name="Normal 91 3 8" xfId="30352"/>
    <cellStyle name="Normal 91 3 9" xfId="30353"/>
    <cellStyle name="Normal 91 4" xfId="30354"/>
    <cellStyle name="Normal 91 4 2" xfId="30355"/>
    <cellStyle name="Normal 91 4 2 2" xfId="30356"/>
    <cellStyle name="Normal 91 4 2 3" xfId="30357"/>
    <cellStyle name="Normal 91 4 2 4" xfId="30358"/>
    <cellStyle name="Normal 91 4 3" xfId="30359"/>
    <cellStyle name="Normal 91 4 3 2" xfId="30360"/>
    <cellStyle name="Normal 91 4 3 3" xfId="30361"/>
    <cellStyle name="Normal 91 4 4" xfId="30362"/>
    <cellStyle name="Normal 91 4 4 2" xfId="30363"/>
    <cellStyle name="Normal 91 4 5" xfId="30364"/>
    <cellStyle name="Normal 91 4 5 2" xfId="30365"/>
    <cellStyle name="Normal 91 4 6" xfId="30366"/>
    <cellStyle name="Normal 91 4 7" xfId="30367"/>
    <cellStyle name="Normal 91 5" xfId="30368"/>
    <cellStyle name="Normal 91 5 2" xfId="30369"/>
    <cellStyle name="Normal 91 5 2 2" xfId="30370"/>
    <cellStyle name="Normal 91 5 2 3" xfId="30371"/>
    <cellStyle name="Normal 91 5 2 4" xfId="30372"/>
    <cellStyle name="Normal 91 5 3" xfId="30373"/>
    <cellStyle name="Normal 91 5 3 2" xfId="30374"/>
    <cellStyle name="Normal 91 5 3 3" xfId="30375"/>
    <cellStyle name="Normal 91 5 4" xfId="30376"/>
    <cellStyle name="Normal 91 5 4 2" xfId="30377"/>
    <cellStyle name="Normal 91 5 5" xfId="30378"/>
    <cellStyle name="Normal 91 5 5 2" xfId="30379"/>
    <cellStyle name="Normal 91 5 6" xfId="30380"/>
    <cellStyle name="Normal 91 5 7" xfId="30381"/>
    <cellStyle name="Normal 91 6" xfId="30382"/>
    <cellStyle name="Normal 91 6 2" xfId="30383"/>
    <cellStyle name="Normal 91 6 2 2" xfId="30384"/>
    <cellStyle name="Normal 91 6 2 3" xfId="30385"/>
    <cellStyle name="Normal 91 6 2 4" xfId="30386"/>
    <cellStyle name="Normal 91 6 3" xfId="30387"/>
    <cellStyle name="Normal 91 6 3 2" xfId="30388"/>
    <cellStyle name="Normal 91 6 3 3" xfId="30389"/>
    <cellStyle name="Normal 91 6 4" xfId="30390"/>
    <cellStyle name="Normal 91 6 4 2" xfId="30391"/>
    <cellStyle name="Normal 91 6 5" xfId="30392"/>
    <cellStyle name="Normal 91 6 5 2" xfId="30393"/>
    <cellStyle name="Normal 91 6 6" xfId="30394"/>
    <cellStyle name="Normal 91 6 7" xfId="30395"/>
    <cellStyle name="Normal 91 7" xfId="30396"/>
    <cellStyle name="Normal 91 7 2" xfId="30397"/>
    <cellStyle name="Normal 91 7 2 2" xfId="30398"/>
    <cellStyle name="Normal 91 7 3" xfId="30399"/>
    <cellStyle name="Normal 91 7 4" xfId="30400"/>
    <cellStyle name="Normal 91 8" xfId="30401"/>
    <cellStyle name="Normal 91 8 2" xfId="30402"/>
    <cellStyle name="Normal 91 8 3" xfId="30403"/>
    <cellStyle name="Normal 91 9" xfId="30404"/>
    <cellStyle name="Normal 91 9 2" xfId="30405"/>
    <cellStyle name="Normal 92" xfId="30406"/>
    <cellStyle name="Normal 92 10" xfId="30407"/>
    <cellStyle name="Normal 92 10 2" xfId="30408"/>
    <cellStyle name="Normal 92 11" xfId="30409"/>
    <cellStyle name="Normal 92 12" xfId="30410"/>
    <cellStyle name="Normal 92 2" xfId="30411"/>
    <cellStyle name="Normal 92 2 10" xfId="30412"/>
    <cellStyle name="Normal 92 2 2" xfId="30413"/>
    <cellStyle name="Normal 92 2 2 2" xfId="30414"/>
    <cellStyle name="Normal 92 2 2 2 2" xfId="30415"/>
    <cellStyle name="Normal 92 2 2 2 2 2" xfId="30416"/>
    <cellStyle name="Normal 92 2 2 2 2 3" xfId="30417"/>
    <cellStyle name="Normal 92 2 2 2 2 4" xfId="30418"/>
    <cellStyle name="Normal 92 2 2 2 3" xfId="30419"/>
    <cellStyle name="Normal 92 2 2 2 3 2" xfId="30420"/>
    <cellStyle name="Normal 92 2 2 2 3 3" xfId="30421"/>
    <cellStyle name="Normal 92 2 2 2 4" xfId="30422"/>
    <cellStyle name="Normal 92 2 2 2 4 2" xfId="30423"/>
    <cellStyle name="Normal 92 2 2 2 5" xfId="30424"/>
    <cellStyle name="Normal 92 2 2 2 5 2" xfId="30425"/>
    <cellStyle name="Normal 92 2 2 2 6" xfId="30426"/>
    <cellStyle name="Normal 92 2 2 2 7" xfId="30427"/>
    <cellStyle name="Normal 92 2 2 3" xfId="30428"/>
    <cellStyle name="Normal 92 2 2 3 2" xfId="30429"/>
    <cellStyle name="Normal 92 2 2 3 3" xfId="30430"/>
    <cellStyle name="Normal 92 2 2 3 4" xfId="30431"/>
    <cellStyle name="Normal 92 2 2 4" xfId="30432"/>
    <cellStyle name="Normal 92 2 2 4 2" xfId="30433"/>
    <cellStyle name="Normal 92 2 2 4 3" xfId="30434"/>
    <cellStyle name="Normal 92 2 2 5" xfId="30435"/>
    <cellStyle name="Normal 92 2 2 5 2" xfId="30436"/>
    <cellStyle name="Normal 92 2 2 6" xfId="30437"/>
    <cellStyle name="Normal 92 2 2 6 2" xfId="30438"/>
    <cellStyle name="Normal 92 2 2 7" xfId="30439"/>
    <cellStyle name="Normal 92 2 2 8" xfId="30440"/>
    <cellStyle name="Normal 92 2 3" xfId="30441"/>
    <cellStyle name="Normal 92 2 3 2" xfId="30442"/>
    <cellStyle name="Normal 92 2 3 2 2" xfId="30443"/>
    <cellStyle name="Normal 92 2 3 2 3" xfId="30444"/>
    <cellStyle name="Normal 92 2 3 2 4" xfId="30445"/>
    <cellStyle name="Normal 92 2 3 3" xfId="30446"/>
    <cellStyle name="Normal 92 2 3 3 2" xfId="30447"/>
    <cellStyle name="Normal 92 2 3 3 3" xfId="30448"/>
    <cellStyle name="Normal 92 2 3 4" xfId="30449"/>
    <cellStyle name="Normal 92 2 3 4 2" xfId="30450"/>
    <cellStyle name="Normal 92 2 3 5" xfId="30451"/>
    <cellStyle name="Normal 92 2 3 5 2" xfId="30452"/>
    <cellStyle name="Normal 92 2 3 6" xfId="30453"/>
    <cellStyle name="Normal 92 2 3 7" xfId="30454"/>
    <cellStyle name="Normal 92 2 4" xfId="30455"/>
    <cellStyle name="Normal 92 2 4 2" xfId="30456"/>
    <cellStyle name="Normal 92 2 4 2 2" xfId="30457"/>
    <cellStyle name="Normal 92 2 4 2 3" xfId="30458"/>
    <cellStyle name="Normal 92 2 4 2 4" xfId="30459"/>
    <cellStyle name="Normal 92 2 4 3" xfId="30460"/>
    <cellStyle name="Normal 92 2 4 3 2" xfId="30461"/>
    <cellStyle name="Normal 92 2 4 3 3" xfId="30462"/>
    <cellStyle name="Normal 92 2 4 4" xfId="30463"/>
    <cellStyle name="Normal 92 2 4 4 2" xfId="30464"/>
    <cellStyle name="Normal 92 2 4 5" xfId="30465"/>
    <cellStyle name="Normal 92 2 4 5 2" xfId="30466"/>
    <cellStyle name="Normal 92 2 4 6" xfId="30467"/>
    <cellStyle name="Normal 92 2 4 7" xfId="30468"/>
    <cellStyle name="Normal 92 2 5" xfId="30469"/>
    <cellStyle name="Normal 92 2 5 2" xfId="30470"/>
    <cellStyle name="Normal 92 2 5 2 2" xfId="30471"/>
    <cellStyle name="Normal 92 2 5 3" xfId="30472"/>
    <cellStyle name="Normal 92 2 5 4" xfId="30473"/>
    <cellStyle name="Normal 92 2 6" xfId="30474"/>
    <cellStyle name="Normal 92 2 6 2" xfId="30475"/>
    <cellStyle name="Normal 92 2 6 3" xfId="30476"/>
    <cellStyle name="Normal 92 2 7" xfId="30477"/>
    <cellStyle name="Normal 92 2 7 2" xfId="30478"/>
    <cellStyle name="Normal 92 2 8" xfId="30479"/>
    <cellStyle name="Normal 92 2 8 2" xfId="30480"/>
    <cellStyle name="Normal 92 2 9" xfId="30481"/>
    <cellStyle name="Normal 92 3" xfId="30482"/>
    <cellStyle name="Normal 92 3 2" xfId="30483"/>
    <cellStyle name="Normal 92 3 2 2" xfId="30484"/>
    <cellStyle name="Normal 92 3 2 2 2" xfId="30485"/>
    <cellStyle name="Normal 92 3 2 2 3" xfId="30486"/>
    <cellStyle name="Normal 92 3 2 2 4" xfId="30487"/>
    <cellStyle name="Normal 92 3 2 3" xfId="30488"/>
    <cellStyle name="Normal 92 3 2 3 2" xfId="30489"/>
    <cellStyle name="Normal 92 3 2 3 3" xfId="30490"/>
    <cellStyle name="Normal 92 3 2 4" xfId="30491"/>
    <cellStyle name="Normal 92 3 2 4 2" xfId="30492"/>
    <cellStyle name="Normal 92 3 2 5" xfId="30493"/>
    <cellStyle name="Normal 92 3 2 5 2" xfId="30494"/>
    <cellStyle name="Normal 92 3 2 6" xfId="30495"/>
    <cellStyle name="Normal 92 3 2 7" xfId="30496"/>
    <cellStyle name="Normal 92 3 3" xfId="30497"/>
    <cellStyle name="Normal 92 3 3 2" xfId="30498"/>
    <cellStyle name="Normal 92 3 3 2 2" xfId="30499"/>
    <cellStyle name="Normal 92 3 3 2 3" xfId="30500"/>
    <cellStyle name="Normal 92 3 3 2 4" xfId="30501"/>
    <cellStyle name="Normal 92 3 3 3" xfId="30502"/>
    <cellStyle name="Normal 92 3 3 3 2" xfId="30503"/>
    <cellStyle name="Normal 92 3 3 3 3" xfId="30504"/>
    <cellStyle name="Normal 92 3 3 4" xfId="30505"/>
    <cellStyle name="Normal 92 3 3 4 2" xfId="30506"/>
    <cellStyle name="Normal 92 3 3 5" xfId="30507"/>
    <cellStyle name="Normal 92 3 3 5 2" xfId="30508"/>
    <cellStyle name="Normal 92 3 3 6" xfId="30509"/>
    <cellStyle name="Normal 92 3 3 7" xfId="30510"/>
    <cellStyle name="Normal 92 3 4" xfId="30511"/>
    <cellStyle name="Normal 92 3 4 2" xfId="30512"/>
    <cellStyle name="Normal 92 3 4 3" xfId="30513"/>
    <cellStyle name="Normal 92 3 4 4" xfId="30514"/>
    <cellStyle name="Normal 92 3 5" xfId="30515"/>
    <cellStyle name="Normal 92 3 5 2" xfId="30516"/>
    <cellStyle name="Normal 92 3 5 3" xfId="30517"/>
    <cellStyle name="Normal 92 3 6" xfId="30518"/>
    <cellStyle name="Normal 92 3 6 2" xfId="30519"/>
    <cellStyle name="Normal 92 3 7" xfId="30520"/>
    <cellStyle name="Normal 92 3 7 2" xfId="30521"/>
    <cellStyle name="Normal 92 3 8" xfId="30522"/>
    <cellStyle name="Normal 92 3 9" xfId="30523"/>
    <cellStyle name="Normal 92 4" xfId="30524"/>
    <cellStyle name="Normal 92 4 2" xfId="30525"/>
    <cellStyle name="Normal 92 4 2 2" xfId="30526"/>
    <cellStyle name="Normal 92 4 2 3" xfId="30527"/>
    <cellStyle name="Normal 92 4 2 4" xfId="30528"/>
    <cellStyle name="Normal 92 4 3" xfId="30529"/>
    <cellStyle name="Normal 92 4 3 2" xfId="30530"/>
    <cellStyle name="Normal 92 4 3 3" xfId="30531"/>
    <cellStyle name="Normal 92 4 4" xfId="30532"/>
    <cellStyle name="Normal 92 4 4 2" xfId="30533"/>
    <cellStyle name="Normal 92 4 5" xfId="30534"/>
    <cellStyle name="Normal 92 4 5 2" xfId="30535"/>
    <cellStyle name="Normal 92 4 6" xfId="30536"/>
    <cellStyle name="Normal 92 4 7" xfId="30537"/>
    <cellStyle name="Normal 92 5" xfId="30538"/>
    <cellStyle name="Normal 92 5 2" xfId="30539"/>
    <cellStyle name="Normal 92 5 2 2" xfId="30540"/>
    <cellStyle name="Normal 92 5 2 3" xfId="30541"/>
    <cellStyle name="Normal 92 5 2 4" xfId="30542"/>
    <cellStyle name="Normal 92 5 3" xfId="30543"/>
    <cellStyle name="Normal 92 5 3 2" xfId="30544"/>
    <cellStyle name="Normal 92 5 3 3" xfId="30545"/>
    <cellStyle name="Normal 92 5 4" xfId="30546"/>
    <cellStyle name="Normal 92 5 4 2" xfId="30547"/>
    <cellStyle name="Normal 92 5 5" xfId="30548"/>
    <cellStyle name="Normal 92 5 5 2" xfId="30549"/>
    <cellStyle name="Normal 92 5 6" xfId="30550"/>
    <cellStyle name="Normal 92 5 7" xfId="30551"/>
    <cellStyle name="Normal 92 6" xfId="30552"/>
    <cellStyle name="Normal 92 6 2" xfId="30553"/>
    <cellStyle name="Normal 92 6 2 2" xfId="30554"/>
    <cellStyle name="Normal 92 6 2 3" xfId="30555"/>
    <cellStyle name="Normal 92 6 2 4" xfId="30556"/>
    <cellStyle name="Normal 92 6 3" xfId="30557"/>
    <cellStyle name="Normal 92 6 3 2" xfId="30558"/>
    <cellStyle name="Normal 92 6 3 3" xfId="30559"/>
    <cellStyle name="Normal 92 6 4" xfId="30560"/>
    <cellStyle name="Normal 92 6 4 2" xfId="30561"/>
    <cellStyle name="Normal 92 6 5" xfId="30562"/>
    <cellStyle name="Normal 92 6 5 2" xfId="30563"/>
    <cellStyle name="Normal 92 6 6" xfId="30564"/>
    <cellStyle name="Normal 92 6 7" xfId="30565"/>
    <cellStyle name="Normal 92 7" xfId="30566"/>
    <cellStyle name="Normal 92 7 2" xfId="30567"/>
    <cellStyle name="Normal 92 7 2 2" xfId="30568"/>
    <cellStyle name="Normal 92 7 3" xfId="30569"/>
    <cellStyle name="Normal 92 7 4" xfId="30570"/>
    <cellStyle name="Normal 92 8" xfId="30571"/>
    <cellStyle name="Normal 92 8 2" xfId="30572"/>
    <cellStyle name="Normal 92 8 3" xfId="30573"/>
    <cellStyle name="Normal 92 9" xfId="30574"/>
    <cellStyle name="Normal 92 9 2" xfId="30575"/>
    <cellStyle name="Normal 93" xfId="30576"/>
    <cellStyle name="Normal 93 10" xfId="30577"/>
    <cellStyle name="Normal 93 10 2" xfId="30578"/>
    <cellStyle name="Normal 93 11" xfId="30579"/>
    <cellStyle name="Normal 93 12" xfId="30580"/>
    <cellStyle name="Normal 93 2" xfId="30581"/>
    <cellStyle name="Normal 93 2 10" xfId="30582"/>
    <cellStyle name="Normal 93 2 2" xfId="30583"/>
    <cellStyle name="Normal 93 2 2 2" xfId="30584"/>
    <cellStyle name="Normal 93 2 2 2 2" xfId="30585"/>
    <cellStyle name="Normal 93 2 2 2 2 2" xfId="30586"/>
    <cellStyle name="Normal 93 2 2 2 2 3" xfId="30587"/>
    <cellStyle name="Normal 93 2 2 2 2 4" xfId="30588"/>
    <cellStyle name="Normal 93 2 2 2 3" xfId="30589"/>
    <cellStyle name="Normal 93 2 2 2 3 2" xfId="30590"/>
    <cellStyle name="Normal 93 2 2 2 3 3" xfId="30591"/>
    <cellStyle name="Normal 93 2 2 2 4" xfId="30592"/>
    <cellStyle name="Normal 93 2 2 2 4 2" xfId="30593"/>
    <cellStyle name="Normal 93 2 2 2 5" xfId="30594"/>
    <cellStyle name="Normal 93 2 2 2 5 2" xfId="30595"/>
    <cellStyle name="Normal 93 2 2 2 6" xfId="30596"/>
    <cellStyle name="Normal 93 2 2 2 7" xfId="30597"/>
    <cellStyle name="Normal 93 2 2 3" xfId="30598"/>
    <cellStyle name="Normal 93 2 2 3 2" xfId="30599"/>
    <cellStyle name="Normal 93 2 2 3 3" xfId="30600"/>
    <cellStyle name="Normal 93 2 2 3 4" xfId="30601"/>
    <cellStyle name="Normal 93 2 2 4" xfId="30602"/>
    <cellStyle name="Normal 93 2 2 4 2" xfId="30603"/>
    <cellStyle name="Normal 93 2 2 4 3" xfId="30604"/>
    <cellStyle name="Normal 93 2 2 5" xfId="30605"/>
    <cellStyle name="Normal 93 2 2 5 2" xfId="30606"/>
    <cellStyle name="Normal 93 2 2 6" xfId="30607"/>
    <cellStyle name="Normal 93 2 2 6 2" xfId="30608"/>
    <cellStyle name="Normal 93 2 2 7" xfId="30609"/>
    <cellStyle name="Normal 93 2 2 8" xfId="30610"/>
    <cellStyle name="Normal 93 2 3" xfId="30611"/>
    <cellStyle name="Normal 93 2 3 2" xfId="30612"/>
    <cellStyle name="Normal 93 2 3 2 2" xfId="30613"/>
    <cellStyle name="Normal 93 2 3 2 3" xfId="30614"/>
    <cellStyle name="Normal 93 2 3 2 4" xfId="30615"/>
    <cellStyle name="Normal 93 2 3 3" xfId="30616"/>
    <cellStyle name="Normal 93 2 3 3 2" xfId="30617"/>
    <cellStyle name="Normal 93 2 3 3 3" xfId="30618"/>
    <cellStyle name="Normal 93 2 3 4" xfId="30619"/>
    <cellStyle name="Normal 93 2 3 4 2" xfId="30620"/>
    <cellStyle name="Normal 93 2 3 5" xfId="30621"/>
    <cellStyle name="Normal 93 2 3 5 2" xfId="30622"/>
    <cellStyle name="Normal 93 2 3 6" xfId="30623"/>
    <cellStyle name="Normal 93 2 3 7" xfId="30624"/>
    <cellStyle name="Normal 93 2 4" xfId="30625"/>
    <cellStyle name="Normal 93 2 4 2" xfId="30626"/>
    <cellStyle name="Normal 93 2 4 2 2" xfId="30627"/>
    <cellStyle name="Normal 93 2 4 2 3" xfId="30628"/>
    <cellStyle name="Normal 93 2 4 2 4" xfId="30629"/>
    <cellStyle name="Normal 93 2 4 3" xfId="30630"/>
    <cellStyle name="Normal 93 2 4 3 2" xfId="30631"/>
    <cellStyle name="Normal 93 2 4 3 3" xfId="30632"/>
    <cellStyle name="Normal 93 2 4 4" xfId="30633"/>
    <cellStyle name="Normal 93 2 4 4 2" xfId="30634"/>
    <cellStyle name="Normal 93 2 4 5" xfId="30635"/>
    <cellStyle name="Normal 93 2 4 5 2" xfId="30636"/>
    <cellStyle name="Normal 93 2 4 6" xfId="30637"/>
    <cellStyle name="Normal 93 2 4 7" xfId="30638"/>
    <cellStyle name="Normal 93 2 5" xfId="30639"/>
    <cellStyle name="Normal 93 2 5 2" xfId="30640"/>
    <cellStyle name="Normal 93 2 5 2 2" xfId="30641"/>
    <cellStyle name="Normal 93 2 5 3" xfId="30642"/>
    <cellStyle name="Normal 93 2 5 4" xfId="30643"/>
    <cellStyle name="Normal 93 2 6" xfId="30644"/>
    <cellStyle name="Normal 93 2 6 2" xfId="30645"/>
    <cellStyle name="Normal 93 2 6 3" xfId="30646"/>
    <cellStyle name="Normal 93 2 7" xfId="30647"/>
    <cellStyle name="Normal 93 2 7 2" xfId="30648"/>
    <cellStyle name="Normal 93 2 8" xfId="30649"/>
    <cellStyle name="Normal 93 2 8 2" xfId="30650"/>
    <cellStyle name="Normal 93 2 9" xfId="30651"/>
    <cellStyle name="Normal 93 3" xfId="30652"/>
    <cellStyle name="Normal 93 3 2" xfId="30653"/>
    <cellStyle name="Normal 93 3 2 2" xfId="30654"/>
    <cellStyle name="Normal 93 3 2 2 2" xfId="30655"/>
    <cellStyle name="Normal 93 3 2 2 3" xfId="30656"/>
    <cellStyle name="Normal 93 3 2 2 4" xfId="30657"/>
    <cellStyle name="Normal 93 3 2 3" xfId="30658"/>
    <cellStyle name="Normal 93 3 2 3 2" xfId="30659"/>
    <cellStyle name="Normal 93 3 2 3 3" xfId="30660"/>
    <cellStyle name="Normal 93 3 2 4" xfId="30661"/>
    <cellStyle name="Normal 93 3 2 4 2" xfId="30662"/>
    <cellStyle name="Normal 93 3 2 5" xfId="30663"/>
    <cellStyle name="Normal 93 3 2 5 2" xfId="30664"/>
    <cellStyle name="Normal 93 3 2 6" xfId="30665"/>
    <cellStyle name="Normal 93 3 2 7" xfId="30666"/>
    <cellStyle name="Normal 93 3 3" xfId="30667"/>
    <cellStyle name="Normal 93 3 3 2" xfId="30668"/>
    <cellStyle name="Normal 93 3 3 2 2" xfId="30669"/>
    <cellStyle name="Normal 93 3 3 2 3" xfId="30670"/>
    <cellStyle name="Normal 93 3 3 2 4" xfId="30671"/>
    <cellStyle name="Normal 93 3 3 3" xfId="30672"/>
    <cellStyle name="Normal 93 3 3 3 2" xfId="30673"/>
    <cellStyle name="Normal 93 3 3 3 3" xfId="30674"/>
    <cellStyle name="Normal 93 3 3 4" xfId="30675"/>
    <cellStyle name="Normal 93 3 3 4 2" xfId="30676"/>
    <cellStyle name="Normal 93 3 3 5" xfId="30677"/>
    <cellStyle name="Normal 93 3 3 5 2" xfId="30678"/>
    <cellStyle name="Normal 93 3 3 6" xfId="30679"/>
    <cellStyle name="Normal 93 3 3 7" xfId="30680"/>
    <cellStyle name="Normal 93 3 4" xfId="30681"/>
    <cellStyle name="Normal 93 3 4 2" xfId="30682"/>
    <cellStyle name="Normal 93 3 4 3" xfId="30683"/>
    <cellStyle name="Normal 93 3 4 4" xfId="30684"/>
    <cellStyle name="Normal 93 3 5" xfId="30685"/>
    <cellStyle name="Normal 93 3 5 2" xfId="30686"/>
    <cellStyle name="Normal 93 3 5 3" xfId="30687"/>
    <cellStyle name="Normal 93 3 6" xfId="30688"/>
    <cellStyle name="Normal 93 3 6 2" xfId="30689"/>
    <cellStyle name="Normal 93 3 7" xfId="30690"/>
    <cellStyle name="Normal 93 3 7 2" xfId="30691"/>
    <cellStyle name="Normal 93 3 8" xfId="30692"/>
    <cellStyle name="Normal 93 3 9" xfId="30693"/>
    <cellStyle name="Normal 93 4" xfId="30694"/>
    <cellStyle name="Normal 93 4 2" xfId="30695"/>
    <cellStyle name="Normal 93 4 2 2" xfId="30696"/>
    <cellStyle name="Normal 93 4 2 3" xfId="30697"/>
    <cellStyle name="Normal 93 4 2 4" xfId="30698"/>
    <cellStyle name="Normal 93 4 3" xfId="30699"/>
    <cellStyle name="Normal 93 4 3 2" xfId="30700"/>
    <cellStyle name="Normal 93 4 3 3" xfId="30701"/>
    <cellStyle name="Normal 93 4 4" xfId="30702"/>
    <cellStyle name="Normal 93 4 4 2" xfId="30703"/>
    <cellStyle name="Normal 93 4 5" xfId="30704"/>
    <cellStyle name="Normal 93 4 5 2" xfId="30705"/>
    <cellStyle name="Normal 93 4 6" xfId="30706"/>
    <cellStyle name="Normal 93 4 7" xfId="30707"/>
    <cellStyle name="Normal 93 5" xfId="30708"/>
    <cellStyle name="Normal 93 5 2" xfId="30709"/>
    <cellStyle name="Normal 93 5 2 2" xfId="30710"/>
    <cellStyle name="Normal 93 5 2 3" xfId="30711"/>
    <cellStyle name="Normal 93 5 2 4" xfId="30712"/>
    <cellStyle name="Normal 93 5 3" xfId="30713"/>
    <cellStyle name="Normal 93 5 3 2" xfId="30714"/>
    <cellStyle name="Normal 93 5 3 3" xfId="30715"/>
    <cellStyle name="Normal 93 5 4" xfId="30716"/>
    <cellStyle name="Normal 93 5 4 2" xfId="30717"/>
    <cellStyle name="Normal 93 5 5" xfId="30718"/>
    <cellStyle name="Normal 93 5 5 2" xfId="30719"/>
    <cellStyle name="Normal 93 5 6" xfId="30720"/>
    <cellStyle name="Normal 93 5 7" xfId="30721"/>
    <cellStyle name="Normal 93 6" xfId="30722"/>
    <cellStyle name="Normal 93 6 2" xfId="30723"/>
    <cellStyle name="Normal 93 6 2 2" xfId="30724"/>
    <cellStyle name="Normal 93 6 2 3" xfId="30725"/>
    <cellStyle name="Normal 93 6 2 4" xfId="30726"/>
    <cellStyle name="Normal 93 6 3" xfId="30727"/>
    <cellStyle name="Normal 93 6 3 2" xfId="30728"/>
    <cellStyle name="Normal 93 6 3 3" xfId="30729"/>
    <cellStyle name="Normal 93 6 4" xfId="30730"/>
    <cellStyle name="Normal 93 6 4 2" xfId="30731"/>
    <cellStyle name="Normal 93 6 5" xfId="30732"/>
    <cellStyle name="Normal 93 6 5 2" xfId="30733"/>
    <cellStyle name="Normal 93 6 6" xfId="30734"/>
    <cellStyle name="Normal 93 6 7" xfId="30735"/>
    <cellStyle name="Normal 93 7" xfId="30736"/>
    <cellStyle name="Normal 93 7 2" xfId="30737"/>
    <cellStyle name="Normal 93 7 2 2" xfId="30738"/>
    <cellStyle name="Normal 93 7 3" xfId="30739"/>
    <cellStyle name="Normal 93 7 4" xfId="30740"/>
    <cellStyle name="Normal 93 8" xfId="30741"/>
    <cellStyle name="Normal 93 8 2" xfId="30742"/>
    <cellStyle name="Normal 93 8 3" xfId="30743"/>
    <cellStyle name="Normal 93 9" xfId="30744"/>
    <cellStyle name="Normal 93 9 2" xfId="30745"/>
    <cellStyle name="Normal 94" xfId="30746"/>
    <cellStyle name="Normal 94 10" xfId="30747"/>
    <cellStyle name="Normal 94 2" xfId="30748"/>
    <cellStyle name="Normal 94 3" xfId="30749"/>
    <cellStyle name="Normal 94 3 2" xfId="30750"/>
    <cellStyle name="Normal 94 3 2 2" xfId="30751"/>
    <cellStyle name="Normal 94 3 2 2 2" xfId="30752"/>
    <cellStyle name="Normal 94 3 2 2 3" xfId="30753"/>
    <cellStyle name="Normal 94 3 2 2 4" xfId="30754"/>
    <cellStyle name="Normal 94 3 2 3" xfId="30755"/>
    <cellStyle name="Normal 94 3 2 3 2" xfId="30756"/>
    <cellStyle name="Normal 94 3 2 3 3" xfId="30757"/>
    <cellStyle name="Normal 94 3 2 4" xfId="30758"/>
    <cellStyle name="Normal 94 3 2 4 2" xfId="30759"/>
    <cellStyle name="Normal 94 3 2 5" xfId="30760"/>
    <cellStyle name="Normal 94 3 2 5 2" xfId="30761"/>
    <cellStyle name="Normal 94 3 2 6" xfId="30762"/>
    <cellStyle name="Normal 94 3 2 7" xfId="30763"/>
    <cellStyle name="Normal 94 3 3" xfId="30764"/>
    <cellStyle name="Normal 94 3 3 2" xfId="30765"/>
    <cellStyle name="Normal 94 3 3 3" xfId="30766"/>
    <cellStyle name="Normal 94 3 3 4" xfId="30767"/>
    <cellStyle name="Normal 94 3 4" xfId="30768"/>
    <cellStyle name="Normal 94 3 4 2" xfId="30769"/>
    <cellStyle name="Normal 94 3 4 3" xfId="30770"/>
    <cellStyle name="Normal 94 3 5" xfId="30771"/>
    <cellStyle name="Normal 94 3 5 2" xfId="30772"/>
    <cellStyle name="Normal 94 3 6" xfId="30773"/>
    <cellStyle name="Normal 94 3 6 2" xfId="30774"/>
    <cellStyle name="Normal 94 3 7" xfId="30775"/>
    <cellStyle name="Normal 94 3 8" xfId="30776"/>
    <cellStyle name="Normal 94 4" xfId="30777"/>
    <cellStyle name="Normal 94 4 2" xfId="30778"/>
    <cellStyle name="Normal 94 4 2 2" xfId="30779"/>
    <cellStyle name="Normal 94 4 2 3" xfId="30780"/>
    <cellStyle name="Normal 94 4 2 4" xfId="30781"/>
    <cellStyle name="Normal 94 4 3" xfId="30782"/>
    <cellStyle name="Normal 94 4 3 2" xfId="30783"/>
    <cellStyle name="Normal 94 4 3 3" xfId="30784"/>
    <cellStyle name="Normal 94 4 4" xfId="30785"/>
    <cellStyle name="Normal 94 4 4 2" xfId="30786"/>
    <cellStyle name="Normal 94 4 5" xfId="30787"/>
    <cellStyle name="Normal 94 4 5 2" xfId="30788"/>
    <cellStyle name="Normal 94 4 6" xfId="30789"/>
    <cellStyle name="Normal 94 4 7" xfId="30790"/>
    <cellStyle name="Normal 94 5" xfId="30791"/>
    <cellStyle name="Normal 94 5 2" xfId="30792"/>
    <cellStyle name="Normal 94 5 2 2" xfId="30793"/>
    <cellStyle name="Normal 94 5 2 3" xfId="30794"/>
    <cellStyle name="Normal 94 5 2 4" xfId="30795"/>
    <cellStyle name="Normal 94 5 3" xfId="30796"/>
    <cellStyle name="Normal 94 5 3 2" xfId="30797"/>
    <cellStyle name="Normal 94 5 3 3" xfId="30798"/>
    <cellStyle name="Normal 94 5 4" xfId="30799"/>
    <cellStyle name="Normal 94 5 4 2" xfId="30800"/>
    <cellStyle name="Normal 94 5 5" xfId="30801"/>
    <cellStyle name="Normal 94 5 5 2" xfId="30802"/>
    <cellStyle name="Normal 94 5 6" xfId="30803"/>
    <cellStyle name="Normal 94 5 7" xfId="30804"/>
    <cellStyle name="Normal 94 6" xfId="30805"/>
    <cellStyle name="Normal 94 6 2" xfId="30806"/>
    <cellStyle name="Normal 94 6 3" xfId="30807"/>
    <cellStyle name="Normal 94 6 4" xfId="30808"/>
    <cellStyle name="Normal 94 7" xfId="30809"/>
    <cellStyle name="Normal 94 7 2" xfId="30810"/>
    <cellStyle name="Normal 94 7 3" xfId="30811"/>
    <cellStyle name="Normal 94 8" xfId="30812"/>
    <cellStyle name="Normal 94 8 2" xfId="30813"/>
    <cellStyle name="Normal 94 9" xfId="30814"/>
    <cellStyle name="Normal 94 9 2" xfId="30815"/>
    <cellStyle name="Normal 95" xfId="30816"/>
    <cellStyle name="Normal 95 10" xfId="30817"/>
    <cellStyle name="Normal 95 2" xfId="30818"/>
    <cellStyle name="Normal 95 3" xfId="30819"/>
    <cellStyle name="Normal 95 3 2" xfId="30820"/>
    <cellStyle name="Normal 95 3 2 2" xfId="30821"/>
    <cellStyle name="Normal 95 3 2 2 2" xfId="30822"/>
    <cellStyle name="Normal 95 3 2 2 3" xfId="30823"/>
    <cellStyle name="Normal 95 3 2 2 4" xfId="30824"/>
    <cellStyle name="Normal 95 3 2 3" xfId="30825"/>
    <cellStyle name="Normal 95 3 2 3 2" xfId="30826"/>
    <cellStyle name="Normal 95 3 2 3 3" xfId="30827"/>
    <cellStyle name="Normal 95 3 2 4" xfId="30828"/>
    <cellStyle name="Normal 95 3 2 4 2" xfId="30829"/>
    <cellStyle name="Normal 95 3 2 5" xfId="30830"/>
    <cellStyle name="Normal 95 3 2 5 2" xfId="30831"/>
    <cellStyle name="Normal 95 3 2 6" xfId="30832"/>
    <cellStyle name="Normal 95 3 2 7" xfId="30833"/>
    <cellStyle name="Normal 95 3 3" xfId="30834"/>
    <cellStyle name="Normal 95 3 3 2" xfId="30835"/>
    <cellStyle name="Normal 95 3 3 3" xfId="30836"/>
    <cellStyle name="Normal 95 3 3 4" xfId="30837"/>
    <cellStyle name="Normal 95 3 4" xfId="30838"/>
    <cellStyle name="Normal 95 3 4 2" xfId="30839"/>
    <cellStyle name="Normal 95 3 4 3" xfId="30840"/>
    <cellStyle name="Normal 95 3 5" xfId="30841"/>
    <cellStyle name="Normal 95 3 5 2" xfId="30842"/>
    <cellStyle name="Normal 95 3 6" xfId="30843"/>
    <cellStyle name="Normal 95 3 6 2" xfId="30844"/>
    <cellStyle name="Normal 95 3 7" xfId="30845"/>
    <cellStyle name="Normal 95 3 8" xfId="30846"/>
    <cellStyle name="Normal 95 4" xfId="30847"/>
    <cellStyle name="Normal 95 4 2" xfId="30848"/>
    <cellStyle name="Normal 95 4 2 2" xfId="30849"/>
    <cellStyle name="Normal 95 4 2 3" xfId="30850"/>
    <cellStyle name="Normal 95 4 2 4" xfId="30851"/>
    <cellStyle name="Normal 95 4 3" xfId="30852"/>
    <cellStyle name="Normal 95 4 3 2" xfId="30853"/>
    <cellStyle name="Normal 95 4 3 3" xfId="30854"/>
    <cellStyle name="Normal 95 4 4" xfId="30855"/>
    <cellStyle name="Normal 95 4 4 2" xfId="30856"/>
    <cellStyle name="Normal 95 4 5" xfId="30857"/>
    <cellStyle name="Normal 95 4 5 2" xfId="30858"/>
    <cellStyle name="Normal 95 4 6" xfId="30859"/>
    <cellStyle name="Normal 95 4 7" xfId="30860"/>
    <cellStyle name="Normal 95 5" xfId="30861"/>
    <cellStyle name="Normal 95 5 2" xfId="30862"/>
    <cellStyle name="Normal 95 5 2 2" xfId="30863"/>
    <cellStyle name="Normal 95 5 2 3" xfId="30864"/>
    <cellStyle name="Normal 95 5 2 4" xfId="30865"/>
    <cellStyle name="Normal 95 5 3" xfId="30866"/>
    <cellStyle name="Normal 95 5 3 2" xfId="30867"/>
    <cellStyle name="Normal 95 5 3 3" xfId="30868"/>
    <cellStyle name="Normal 95 5 4" xfId="30869"/>
    <cellStyle name="Normal 95 5 4 2" xfId="30870"/>
    <cellStyle name="Normal 95 5 5" xfId="30871"/>
    <cellStyle name="Normal 95 5 5 2" xfId="30872"/>
    <cellStyle name="Normal 95 5 6" xfId="30873"/>
    <cellStyle name="Normal 95 5 7" xfId="30874"/>
    <cellStyle name="Normal 95 6" xfId="30875"/>
    <cellStyle name="Normal 95 6 2" xfId="30876"/>
    <cellStyle name="Normal 95 6 3" xfId="30877"/>
    <cellStyle name="Normal 95 6 4" xfId="30878"/>
    <cellStyle name="Normal 95 7" xfId="30879"/>
    <cellStyle name="Normal 95 7 2" xfId="30880"/>
    <cellStyle name="Normal 95 7 3" xfId="30881"/>
    <cellStyle name="Normal 95 8" xfId="30882"/>
    <cellStyle name="Normal 95 8 2" xfId="30883"/>
    <cellStyle name="Normal 95 9" xfId="30884"/>
    <cellStyle name="Normal 95 9 2" xfId="30885"/>
    <cellStyle name="Normal 96" xfId="30886"/>
    <cellStyle name="Normal 96 10" xfId="30887"/>
    <cellStyle name="Normal 96 2" xfId="30888"/>
    <cellStyle name="Normal 96 3" xfId="30889"/>
    <cellStyle name="Normal 96 3 2" xfId="30890"/>
    <cellStyle name="Normal 96 3 2 2" xfId="30891"/>
    <cellStyle name="Normal 96 3 2 2 2" xfId="30892"/>
    <cellStyle name="Normal 96 3 2 2 3" xfId="30893"/>
    <cellStyle name="Normal 96 3 2 2 4" xfId="30894"/>
    <cellStyle name="Normal 96 3 2 3" xfId="30895"/>
    <cellStyle name="Normal 96 3 2 3 2" xfId="30896"/>
    <cellStyle name="Normal 96 3 2 3 3" xfId="30897"/>
    <cellStyle name="Normal 96 3 2 4" xfId="30898"/>
    <cellStyle name="Normal 96 3 2 4 2" xfId="30899"/>
    <cellStyle name="Normal 96 3 2 5" xfId="30900"/>
    <cellStyle name="Normal 96 3 2 5 2" xfId="30901"/>
    <cellStyle name="Normal 96 3 2 6" xfId="30902"/>
    <cellStyle name="Normal 96 3 2 7" xfId="30903"/>
    <cellStyle name="Normal 96 3 3" xfId="30904"/>
    <cellStyle name="Normal 96 3 3 2" xfId="30905"/>
    <cellStyle name="Normal 96 3 3 3" xfId="30906"/>
    <cellStyle name="Normal 96 3 3 4" xfId="30907"/>
    <cellStyle name="Normal 96 3 4" xfId="30908"/>
    <cellStyle name="Normal 96 3 4 2" xfId="30909"/>
    <cellStyle name="Normal 96 3 4 3" xfId="30910"/>
    <cellStyle name="Normal 96 3 5" xfId="30911"/>
    <cellStyle name="Normal 96 3 5 2" xfId="30912"/>
    <cellStyle name="Normal 96 3 6" xfId="30913"/>
    <cellStyle name="Normal 96 3 6 2" xfId="30914"/>
    <cellStyle name="Normal 96 3 7" xfId="30915"/>
    <cellStyle name="Normal 96 3 8" xfId="30916"/>
    <cellStyle name="Normal 96 4" xfId="30917"/>
    <cellStyle name="Normal 96 4 2" xfId="30918"/>
    <cellStyle name="Normal 96 4 2 2" xfId="30919"/>
    <cellStyle name="Normal 96 4 2 3" xfId="30920"/>
    <cellStyle name="Normal 96 4 2 4" xfId="30921"/>
    <cellStyle name="Normal 96 4 3" xfId="30922"/>
    <cellStyle name="Normal 96 4 3 2" xfId="30923"/>
    <cellStyle name="Normal 96 4 3 3" xfId="30924"/>
    <cellStyle name="Normal 96 4 4" xfId="30925"/>
    <cellStyle name="Normal 96 4 4 2" xfId="30926"/>
    <cellStyle name="Normal 96 4 5" xfId="30927"/>
    <cellStyle name="Normal 96 4 5 2" xfId="30928"/>
    <cellStyle name="Normal 96 4 6" xfId="30929"/>
    <cellStyle name="Normal 96 4 7" xfId="30930"/>
    <cellStyle name="Normal 96 5" xfId="30931"/>
    <cellStyle name="Normal 96 5 2" xfId="30932"/>
    <cellStyle name="Normal 96 5 2 2" xfId="30933"/>
    <cellStyle name="Normal 96 5 2 3" xfId="30934"/>
    <cellStyle name="Normal 96 5 2 4" xfId="30935"/>
    <cellStyle name="Normal 96 5 3" xfId="30936"/>
    <cellStyle name="Normal 96 5 3 2" xfId="30937"/>
    <cellStyle name="Normal 96 5 3 3" xfId="30938"/>
    <cellStyle name="Normal 96 5 4" xfId="30939"/>
    <cellStyle name="Normal 96 5 4 2" xfId="30940"/>
    <cellStyle name="Normal 96 5 5" xfId="30941"/>
    <cellStyle name="Normal 96 5 5 2" xfId="30942"/>
    <cellStyle name="Normal 96 5 6" xfId="30943"/>
    <cellStyle name="Normal 96 5 7" xfId="30944"/>
    <cellStyle name="Normal 96 6" xfId="30945"/>
    <cellStyle name="Normal 96 6 2" xfId="30946"/>
    <cellStyle name="Normal 96 6 3" xfId="30947"/>
    <cellStyle name="Normal 96 6 4" xfId="30948"/>
    <cellStyle name="Normal 96 7" xfId="30949"/>
    <cellStyle name="Normal 96 7 2" xfId="30950"/>
    <cellStyle name="Normal 96 7 3" xfId="30951"/>
    <cellStyle name="Normal 96 8" xfId="30952"/>
    <cellStyle name="Normal 96 8 2" xfId="30953"/>
    <cellStyle name="Normal 96 9" xfId="30954"/>
    <cellStyle name="Normal 96 9 2" xfId="30955"/>
    <cellStyle name="Normal 97" xfId="30956"/>
    <cellStyle name="Normal 97 10" xfId="30957"/>
    <cellStyle name="Normal 97 11" xfId="30958"/>
    <cellStyle name="Normal 97 2" xfId="30959"/>
    <cellStyle name="Normal 97 3" xfId="30960"/>
    <cellStyle name="Normal 97 3 2" xfId="30961"/>
    <cellStyle name="Normal 97 3 2 2" xfId="30962"/>
    <cellStyle name="Normal 97 3 2 2 2" xfId="30963"/>
    <cellStyle name="Normal 97 3 2 2 3" xfId="30964"/>
    <cellStyle name="Normal 97 3 2 2 4" xfId="30965"/>
    <cellStyle name="Normal 97 3 2 3" xfId="30966"/>
    <cellStyle name="Normal 97 3 2 3 2" xfId="30967"/>
    <cellStyle name="Normal 97 3 2 3 3" xfId="30968"/>
    <cellStyle name="Normal 97 3 2 4" xfId="30969"/>
    <cellStyle name="Normal 97 3 2 4 2" xfId="30970"/>
    <cellStyle name="Normal 97 3 2 5" xfId="30971"/>
    <cellStyle name="Normal 97 3 2 5 2" xfId="30972"/>
    <cellStyle name="Normal 97 3 2 6" xfId="30973"/>
    <cellStyle name="Normal 97 3 2 7" xfId="30974"/>
    <cellStyle name="Normal 97 3 3" xfId="30975"/>
    <cellStyle name="Normal 97 3 3 2" xfId="30976"/>
    <cellStyle name="Normal 97 3 3 3" xfId="30977"/>
    <cellStyle name="Normal 97 3 3 4" xfId="30978"/>
    <cellStyle name="Normal 97 3 4" xfId="30979"/>
    <cellStyle name="Normal 97 3 4 2" xfId="30980"/>
    <cellStyle name="Normal 97 3 4 3" xfId="30981"/>
    <cellStyle name="Normal 97 3 5" xfId="30982"/>
    <cellStyle name="Normal 97 3 5 2" xfId="30983"/>
    <cellStyle name="Normal 97 3 6" xfId="30984"/>
    <cellStyle name="Normal 97 3 6 2" xfId="30985"/>
    <cellStyle name="Normal 97 3 7" xfId="30986"/>
    <cellStyle name="Normal 97 3 8" xfId="30987"/>
    <cellStyle name="Normal 97 4" xfId="30988"/>
    <cellStyle name="Normal 97 4 2" xfId="30989"/>
    <cellStyle name="Normal 97 4 2 2" xfId="30990"/>
    <cellStyle name="Normal 97 4 2 3" xfId="30991"/>
    <cellStyle name="Normal 97 4 2 4" xfId="30992"/>
    <cellStyle name="Normal 97 4 3" xfId="30993"/>
    <cellStyle name="Normal 97 4 3 2" xfId="30994"/>
    <cellStyle name="Normal 97 4 3 3" xfId="30995"/>
    <cellStyle name="Normal 97 4 4" xfId="30996"/>
    <cellStyle name="Normal 97 4 4 2" xfId="30997"/>
    <cellStyle name="Normal 97 4 5" xfId="30998"/>
    <cellStyle name="Normal 97 4 5 2" xfId="30999"/>
    <cellStyle name="Normal 97 4 6" xfId="31000"/>
    <cellStyle name="Normal 97 4 7" xfId="31001"/>
    <cellStyle name="Normal 97 5" xfId="31002"/>
    <cellStyle name="Normal 97 5 2" xfId="31003"/>
    <cellStyle name="Normal 97 5 2 2" xfId="31004"/>
    <cellStyle name="Normal 97 5 2 3" xfId="31005"/>
    <cellStyle name="Normal 97 5 2 4" xfId="31006"/>
    <cellStyle name="Normal 97 5 3" xfId="31007"/>
    <cellStyle name="Normal 97 5 3 2" xfId="31008"/>
    <cellStyle name="Normal 97 5 3 3" xfId="31009"/>
    <cellStyle name="Normal 97 5 4" xfId="31010"/>
    <cellStyle name="Normal 97 5 4 2" xfId="31011"/>
    <cellStyle name="Normal 97 5 5" xfId="31012"/>
    <cellStyle name="Normal 97 5 5 2" xfId="31013"/>
    <cellStyle name="Normal 97 5 6" xfId="31014"/>
    <cellStyle name="Normal 97 5 7" xfId="31015"/>
    <cellStyle name="Normal 97 6" xfId="31016"/>
    <cellStyle name="Normal 97 6 2" xfId="31017"/>
    <cellStyle name="Normal 97 6 3" xfId="31018"/>
    <cellStyle name="Normal 97 6 4" xfId="31019"/>
    <cellStyle name="Normal 97 7" xfId="31020"/>
    <cellStyle name="Normal 97 7 2" xfId="31021"/>
    <cellStyle name="Normal 97 7 3" xfId="31022"/>
    <cellStyle name="Normal 97 8" xfId="31023"/>
    <cellStyle name="Normal 97 8 2" xfId="31024"/>
    <cellStyle name="Normal 97 9" xfId="31025"/>
    <cellStyle name="Normal 97 9 2" xfId="31026"/>
    <cellStyle name="Normal 98" xfId="31027"/>
    <cellStyle name="Normal 98 10" xfId="31028"/>
    <cellStyle name="Normal 98 2" xfId="31029"/>
    <cellStyle name="Normal 98 3" xfId="31030"/>
    <cellStyle name="Normal 98 3 2" xfId="31031"/>
    <cellStyle name="Normal 98 3 2 2" xfId="31032"/>
    <cellStyle name="Normal 98 3 2 2 2" xfId="31033"/>
    <cellStyle name="Normal 98 3 2 2 3" xfId="31034"/>
    <cellStyle name="Normal 98 3 2 2 4" xfId="31035"/>
    <cellStyle name="Normal 98 3 2 3" xfId="31036"/>
    <cellStyle name="Normal 98 3 2 3 2" xfId="31037"/>
    <cellStyle name="Normal 98 3 2 3 3" xfId="31038"/>
    <cellStyle name="Normal 98 3 2 4" xfId="31039"/>
    <cellStyle name="Normal 98 3 2 4 2" xfId="31040"/>
    <cellStyle name="Normal 98 3 2 5" xfId="31041"/>
    <cellStyle name="Normal 98 3 2 5 2" xfId="31042"/>
    <cellStyle name="Normal 98 3 2 6" xfId="31043"/>
    <cellStyle name="Normal 98 3 2 7" xfId="31044"/>
    <cellStyle name="Normal 98 3 3" xfId="31045"/>
    <cellStyle name="Normal 98 3 3 2" xfId="31046"/>
    <cellStyle name="Normal 98 3 3 3" xfId="31047"/>
    <cellStyle name="Normal 98 3 3 4" xfId="31048"/>
    <cellStyle name="Normal 98 3 4" xfId="31049"/>
    <cellStyle name="Normal 98 3 4 2" xfId="31050"/>
    <cellStyle name="Normal 98 3 4 3" xfId="31051"/>
    <cellStyle name="Normal 98 3 5" xfId="31052"/>
    <cellStyle name="Normal 98 3 5 2" xfId="31053"/>
    <cellStyle name="Normal 98 3 6" xfId="31054"/>
    <cellStyle name="Normal 98 3 6 2" xfId="31055"/>
    <cellStyle name="Normal 98 3 7" xfId="31056"/>
    <cellStyle name="Normal 98 3 8" xfId="31057"/>
    <cellStyle name="Normal 98 4" xfId="31058"/>
    <cellStyle name="Normal 98 4 2" xfId="31059"/>
    <cellStyle name="Normal 98 4 2 2" xfId="31060"/>
    <cellStyle name="Normal 98 4 2 3" xfId="31061"/>
    <cellStyle name="Normal 98 4 2 4" xfId="31062"/>
    <cellStyle name="Normal 98 4 3" xfId="31063"/>
    <cellStyle name="Normal 98 4 3 2" xfId="31064"/>
    <cellStyle name="Normal 98 4 3 3" xfId="31065"/>
    <cellStyle name="Normal 98 4 4" xfId="31066"/>
    <cellStyle name="Normal 98 4 4 2" xfId="31067"/>
    <cellStyle name="Normal 98 4 5" xfId="31068"/>
    <cellStyle name="Normal 98 4 5 2" xfId="31069"/>
    <cellStyle name="Normal 98 4 6" xfId="31070"/>
    <cellStyle name="Normal 98 4 7" xfId="31071"/>
    <cellStyle name="Normal 98 5" xfId="31072"/>
    <cellStyle name="Normal 98 5 2" xfId="31073"/>
    <cellStyle name="Normal 98 5 2 2" xfId="31074"/>
    <cellStyle name="Normal 98 5 2 3" xfId="31075"/>
    <cellStyle name="Normal 98 5 2 4" xfId="31076"/>
    <cellStyle name="Normal 98 5 3" xfId="31077"/>
    <cellStyle name="Normal 98 5 3 2" xfId="31078"/>
    <cellStyle name="Normal 98 5 3 3" xfId="31079"/>
    <cellStyle name="Normal 98 5 4" xfId="31080"/>
    <cellStyle name="Normal 98 5 4 2" xfId="31081"/>
    <cellStyle name="Normal 98 5 5" xfId="31082"/>
    <cellStyle name="Normal 98 5 5 2" xfId="31083"/>
    <cellStyle name="Normal 98 5 6" xfId="31084"/>
    <cellStyle name="Normal 98 5 7" xfId="31085"/>
    <cellStyle name="Normal 98 6" xfId="31086"/>
    <cellStyle name="Normal 98 6 2" xfId="31087"/>
    <cellStyle name="Normal 98 6 3" xfId="31088"/>
    <cellStyle name="Normal 98 6 4" xfId="31089"/>
    <cellStyle name="Normal 98 7" xfId="31090"/>
    <cellStyle name="Normal 98 7 2" xfId="31091"/>
    <cellStyle name="Normal 98 7 3" xfId="31092"/>
    <cellStyle name="Normal 98 8" xfId="31093"/>
    <cellStyle name="Normal 98 8 2" xfId="31094"/>
    <cellStyle name="Normal 98 9" xfId="31095"/>
    <cellStyle name="Normal 98 9 2" xfId="31096"/>
    <cellStyle name="Normal 99" xfId="31097"/>
    <cellStyle name="Normal 99 10" xfId="31098"/>
    <cellStyle name="Normal 99 2" xfId="31099"/>
    <cellStyle name="Normal 99 3" xfId="31100"/>
    <cellStyle name="Normal 99 3 2" xfId="31101"/>
    <cellStyle name="Normal 99 3 2 2" xfId="31102"/>
    <cellStyle name="Normal 99 3 2 2 2" xfId="31103"/>
    <cellStyle name="Normal 99 3 2 2 3" xfId="31104"/>
    <cellStyle name="Normal 99 3 2 2 4" xfId="31105"/>
    <cellStyle name="Normal 99 3 2 3" xfId="31106"/>
    <cellStyle name="Normal 99 3 2 3 2" xfId="31107"/>
    <cellStyle name="Normal 99 3 2 3 3" xfId="31108"/>
    <cellStyle name="Normal 99 3 2 4" xfId="31109"/>
    <cellStyle name="Normal 99 3 2 4 2" xfId="31110"/>
    <cellStyle name="Normal 99 3 2 5" xfId="31111"/>
    <cellStyle name="Normal 99 3 2 5 2" xfId="31112"/>
    <cellStyle name="Normal 99 3 2 6" xfId="31113"/>
    <cellStyle name="Normal 99 3 2 7" xfId="31114"/>
    <cellStyle name="Normal 99 3 3" xfId="31115"/>
    <cellStyle name="Normal 99 3 3 2" xfId="31116"/>
    <cellStyle name="Normal 99 3 3 3" xfId="31117"/>
    <cellStyle name="Normal 99 3 3 4" xfId="31118"/>
    <cellStyle name="Normal 99 3 4" xfId="31119"/>
    <cellStyle name="Normal 99 3 4 2" xfId="31120"/>
    <cellStyle name="Normal 99 3 4 3" xfId="31121"/>
    <cellStyle name="Normal 99 3 5" xfId="31122"/>
    <cellStyle name="Normal 99 3 5 2" xfId="31123"/>
    <cellStyle name="Normal 99 3 6" xfId="31124"/>
    <cellStyle name="Normal 99 3 6 2" xfId="31125"/>
    <cellStyle name="Normal 99 3 7" xfId="31126"/>
    <cellStyle name="Normal 99 3 8" xfId="31127"/>
    <cellStyle name="Normal 99 4" xfId="31128"/>
    <cellStyle name="Normal 99 4 2" xfId="31129"/>
    <cellStyle name="Normal 99 4 2 2" xfId="31130"/>
    <cellStyle name="Normal 99 4 2 3" xfId="31131"/>
    <cellStyle name="Normal 99 4 2 4" xfId="31132"/>
    <cellStyle name="Normal 99 4 3" xfId="31133"/>
    <cellStyle name="Normal 99 4 3 2" xfId="31134"/>
    <cellStyle name="Normal 99 4 3 3" xfId="31135"/>
    <cellStyle name="Normal 99 4 4" xfId="31136"/>
    <cellStyle name="Normal 99 4 4 2" xfId="31137"/>
    <cellStyle name="Normal 99 4 5" xfId="31138"/>
    <cellStyle name="Normal 99 4 5 2" xfId="31139"/>
    <cellStyle name="Normal 99 4 6" xfId="31140"/>
    <cellStyle name="Normal 99 4 7" xfId="31141"/>
    <cellStyle name="Normal 99 5" xfId="31142"/>
    <cellStyle name="Normal 99 5 2" xfId="31143"/>
    <cellStyle name="Normal 99 5 2 2" xfId="31144"/>
    <cellStyle name="Normal 99 5 2 3" xfId="31145"/>
    <cellStyle name="Normal 99 5 2 4" xfId="31146"/>
    <cellStyle name="Normal 99 5 3" xfId="31147"/>
    <cellStyle name="Normal 99 5 3 2" xfId="31148"/>
    <cellStyle name="Normal 99 5 3 3" xfId="31149"/>
    <cellStyle name="Normal 99 5 4" xfId="31150"/>
    <cellStyle name="Normal 99 5 4 2" xfId="31151"/>
    <cellStyle name="Normal 99 5 5" xfId="31152"/>
    <cellStyle name="Normal 99 5 5 2" xfId="31153"/>
    <cellStyle name="Normal 99 5 6" xfId="31154"/>
    <cellStyle name="Normal 99 5 7" xfId="31155"/>
    <cellStyle name="Normal 99 6" xfId="31156"/>
    <cellStyle name="Normal 99 6 2" xfId="31157"/>
    <cellStyle name="Normal 99 6 3" xfId="31158"/>
    <cellStyle name="Normal 99 6 4" xfId="31159"/>
    <cellStyle name="Normal 99 7" xfId="31160"/>
    <cellStyle name="Normal 99 7 2" xfId="31161"/>
    <cellStyle name="Normal 99 7 3" xfId="31162"/>
    <cellStyle name="Normal 99 8" xfId="31163"/>
    <cellStyle name="Normal 99 8 2" xfId="31164"/>
    <cellStyle name="Normal 99 9" xfId="31165"/>
    <cellStyle name="Normal 99 9 2" xfId="31166"/>
    <cellStyle name="Normal_08 08 05 SonicWALL Price List No Lock" xfId="178"/>
    <cellStyle name="Normal_APAC Price List - FINAL Master - Q407 ANNA" xfId="32948"/>
    <cellStyle name="Normal_Asia Product Price 051231 - for country manager" xfId="32949"/>
    <cellStyle name="Normal_HW" xfId="702"/>
    <cellStyle name="Normal_New Product Set Upatest" xfId="179"/>
    <cellStyle name="Normal_New Product Set Upatest 2" xfId="707"/>
    <cellStyle name="Normal_SonicWALL MAP 08 08 05" xfId="180"/>
    <cellStyle name="Note 10" xfId="31167"/>
    <cellStyle name="Note 10 2" xfId="31168"/>
    <cellStyle name="Note 10 2 2" xfId="31169"/>
    <cellStyle name="Note 10 2 3" xfId="31170"/>
    <cellStyle name="Note 10 2 4" xfId="31171"/>
    <cellStyle name="Note 10 3" xfId="31172"/>
    <cellStyle name="Note 10 3 2" xfId="31173"/>
    <cellStyle name="Note 10 3 3" xfId="31174"/>
    <cellStyle name="Note 10 4" xfId="31175"/>
    <cellStyle name="Note 10 4 2" xfId="31176"/>
    <cellStyle name="Note 10 4 3" xfId="31177"/>
    <cellStyle name="Note 10 5" xfId="31178"/>
    <cellStyle name="Note 10 5 2" xfId="31179"/>
    <cellStyle name="Note 10 6" xfId="31180"/>
    <cellStyle name="Note 10 7" xfId="31181"/>
    <cellStyle name="Note 10 8" xfId="31182"/>
    <cellStyle name="Note 11" xfId="31183"/>
    <cellStyle name="Note 11 2" xfId="31184"/>
    <cellStyle name="Note 11 2 2" xfId="31185"/>
    <cellStyle name="Note 11 2 3" xfId="31186"/>
    <cellStyle name="Note 11 2 4" xfId="31187"/>
    <cellStyle name="Note 11 3" xfId="31188"/>
    <cellStyle name="Note 11 3 2" xfId="31189"/>
    <cellStyle name="Note 11 3 3" xfId="31190"/>
    <cellStyle name="Note 11 4" xfId="31191"/>
    <cellStyle name="Note 11 4 2" xfId="31192"/>
    <cellStyle name="Note 11 4 3" xfId="31193"/>
    <cellStyle name="Note 11 5" xfId="31194"/>
    <cellStyle name="Note 11 5 2" xfId="31195"/>
    <cellStyle name="Note 11 6" xfId="31196"/>
    <cellStyle name="Note 11 7" xfId="31197"/>
    <cellStyle name="Note 11 8" xfId="31198"/>
    <cellStyle name="Note 12" xfId="31199"/>
    <cellStyle name="Note 12 2" xfId="31200"/>
    <cellStyle name="Note 12 2 2" xfId="31201"/>
    <cellStyle name="Note 12 2 3" xfId="31202"/>
    <cellStyle name="Note 12 3" xfId="31203"/>
    <cellStyle name="Note 12 3 2" xfId="31204"/>
    <cellStyle name="Note 12 4" xfId="31205"/>
    <cellStyle name="Note 12 4 2" xfId="31206"/>
    <cellStyle name="Note 12 5" xfId="31207"/>
    <cellStyle name="Note 12 5 2" xfId="31208"/>
    <cellStyle name="Note 12 6" xfId="31209"/>
    <cellStyle name="Note 2" xfId="31210"/>
    <cellStyle name="Note 2 2" xfId="31211"/>
    <cellStyle name="Note 2 3" xfId="31212"/>
    <cellStyle name="Note 3" xfId="31213"/>
    <cellStyle name="Note 4" xfId="31214"/>
    <cellStyle name="Note 4 10" xfId="31215"/>
    <cellStyle name="Note 4 10 2" xfId="31216"/>
    <cellStyle name="Note 4 10 2 2" xfId="31217"/>
    <cellStyle name="Note 4 10 3" xfId="31218"/>
    <cellStyle name="Note 4 10 4" xfId="31219"/>
    <cellStyle name="Note 4 11" xfId="31220"/>
    <cellStyle name="Note 4 11 2" xfId="31221"/>
    <cellStyle name="Note 4 11 3" xfId="31222"/>
    <cellStyle name="Note 4 12" xfId="31223"/>
    <cellStyle name="Note 4 12 2" xfId="31224"/>
    <cellStyle name="Note 4 12 3" xfId="31225"/>
    <cellStyle name="Note 4 13" xfId="31226"/>
    <cellStyle name="Note 4 13 2" xfId="31227"/>
    <cellStyle name="Note 4 14" xfId="31228"/>
    <cellStyle name="Note 4 15" xfId="31229"/>
    <cellStyle name="Note 4 16" xfId="31230"/>
    <cellStyle name="Note 4 2" xfId="31231"/>
    <cellStyle name="Note 4 2 10" xfId="31232"/>
    <cellStyle name="Note 4 2 10 2" xfId="31233"/>
    <cellStyle name="Note 4 2 10 3" xfId="31234"/>
    <cellStyle name="Note 4 2 11" xfId="31235"/>
    <cellStyle name="Note 4 2 11 2" xfId="31236"/>
    <cellStyle name="Note 4 2 12" xfId="31237"/>
    <cellStyle name="Note 4 2 13" xfId="31238"/>
    <cellStyle name="Note 4 2 14" xfId="31239"/>
    <cellStyle name="Note 4 2 2" xfId="31240"/>
    <cellStyle name="Note 4 2 2 10" xfId="31241"/>
    <cellStyle name="Note 4 2 2 11" xfId="31242"/>
    <cellStyle name="Note 4 2 2 12" xfId="31243"/>
    <cellStyle name="Note 4 2 2 2" xfId="31244"/>
    <cellStyle name="Note 4 2 2 2 10" xfId="31245"/>
    <cellStyle name="Note 4 2 2 2 2" xfId="31246"/>
    <cellStyle name="Note 4 2 2 2 2 2" xfId="31247"/>
    <cellStyle name="Note 4 2 2 2 2 2 2" xfId="31248"/>
    <cellStyle name="Note 4 2 2 2 2 2 3" xfId="31249"/>
    <cellStyle name="Note 4 2 2 2 2 2 4" xfId="31250"/>
    <cellStyle name="Note 4 2 2 2 2 3" xfId="31251"/>
    <cellStyle name="Note 4 2 2 2 2 3 2" xfId="31252"/>
    <cellStyle name="Note 4 2 2 2 2 3 3" xfId="31253"/>
    <cellStyle name="Note 4 2 2 2 2 4" xfId="31254"/>
    <cellStyle name="Note 4 2 2 2 2 4 2" xfId="31255"/>
    <cellStyle name="Note 4 2 2 2 2 4 3" xfId="31256"/>
    <cellStyle name="Note 4 2 2 2 2 5" xfId="31257"/>
    <cellStyle name="Note 4 2 2 2 2 5 2" xfId="31258"/>
    <cellStyle name="Note 4 2 2 2 2 6" xfId="31259"/>
    <cellStyle name="Note 4 2 2 2 2 7" xfId="31260"/>
    <cellStyle name="Note 4 2 2 2 2 8" xfId="31261"/>
    <cellStyle name="Note 4 2 2 2 3" xfId="31262"/>
    <cellStyle name="Note 4 2 2 2 3 2" xfId="31263"/>
    <cellStyle name="Note 4 2 2 2 3 2 2" xfId="31264"/>
    <cellStyle name="Note 4 2 2 2 3 2 3" xfId="31265"/>
    <cellStyle name="Note 4 2 2 2 3 2 4" xfId="31266"/>
    <cellStyle name="Note 4 2 2 2 3 3" xfId="31267"/>
    <cellStyle name="Note 4 2 2 2 3 3 2" xfId="31268"/>
    <cellStyle name="Note 4 2 2 2 3 3 3" xfId="31269"/>
    <cellStyle name="Note 4 2 2 2 3 4" xfId="31270"/>
    <cellStyle name="Note 4 2 2 2 3 4 2" xfId="31271"/>
    <cellStyle name="Note 4 2 2 2 3 4 3" xfId="31272"/>
    <cellStyle name="Note 4 2 2 2 3 5" xfId="31273"/>
    <cellStyle name="Note 4 2 2 2 3 5 2" xfId="31274"/>
    <cellStyle name="Note 4 2 2 2 3 6" xfId="31275"/>
    <cellStyle name="Note 4 2 2 2 3 7" xfId="31276"/>
    <cellStyle name="Note 4 2 2 2 4" xfId="31277"/>
    <cellStyle name="Note 4 2 2 2 4 2" xfId="31278"/>
    <cellStyle name="Note 4 2 2 2 4 3" xfId="31279"/>
    <cellStyle name="Note 4 2 2 2 4 4" xfId="31280"/>
    <cellStyle name="Note 4 2 2 2 5" xfId="31281"/>
    <cellStyle name="Note 4 2 2 2 5 2" xfId="31282"/>
    <cellStyle name="Note 4 2 2 2 5 3" xfId="31283"/>
    <cellStyle name="Note 4 2 2 2 6" xfId="31284"/>
    <cellStyle name="Note 4 2 2 2 6 2" xfId="31285"/>
    <cellStyle name="Note 4 2 2 2 6 3" xfId="31286"/>
    <cellStyle name="Note 4 2 2 2 7" xfId="31287"/>
    <cellStyle name="Note 4 2 2 2 7 2" xfId="31288"/>
    <cellStyle name="Note 4 2 2 2 8" xfId="31289"/>
    <cellStyle name="Note 4 2 2 2 9" xfId="31290"/>
    <cellStyle name="Note 4 2 2 3" xfId="31291"/>
    <cellStyle name="Note 4 2 2 3 2" xfId="31292"/>
    <cellStyle name="Note 4 2 2 3 2 2" xfId="31293"/>
    <cellStyle name="Note 4 2 2 3 2 2 2" xfId="31294"/>
    <cellStyle name="Note 4 2 2 3 2 2 3" xfId="31295"/>
    <cellStyle name="Note 4 2 2 3 2 2 4" xfId="31296"/>
    <cellStyle name="Note 4 2 2 3 2 3" xfId="31297"/>
    <cellStyle name="Note 4 2 2 3 2 3 2" xfId="31298"/>
    <cellStyle name="Note 4 2 2 3 2 3 3" xfId="31299"/>
    <cellStyle name="Note 4 2 2 3 2 4" xfId="31300"/>
    <cellStyle name="Note 4 2 2 3 2 4 2" xfId="31301"/>
    <cellStyle name="Note 4 2 2 3 2 4 3" xfId="31302"/>
    <cellStyle name="Note 4 2 2 3 2 5" xfId="31303"/>
    <cellStyle name="Note 4 2 2 3 2 5 2" xfId="31304"/>
    <cellStyle name="Note 4 2 2 3 2 6" xfId="31305"/>
    <cellStyle name="Note 4 2 2 3 2 7" xfId="31306"/>
    <cellStyle name="Note 4 2 2 3 2 8" xfId="31307"/>
    <cellStyle name="Note 4 2 2 3 3" xfId="31308"/>
    <cellStyle name="Note 4 2 2 3 3 2" xfId="31309"/>
    <cellStyle name="Note 4 2 2 3 3 3" xfId="31310"/>
    <cellStyle name="Note 4 2 2 3 3 4" xfId="31311"/>
    <cellStyle name="Note 4 2 2 3 4" xfId="31312"/>
    <cellStyle name="Note 4 2 2 3 4 2" xfId="31313"/>
    <cellStyle name="Note 4 2 2 3 4 3" xfId="31314"/>
    <cellStyle name="Note 4 2 2 3 5" xfId="31315"/>
    <cellStyle name="Note 4 2 2 3 5 2" xfId="31316"/>
    <cellStyle name="Note 4 2 2 3 5 3" xfId="31317"/>
    <cellStyle name="Note 4 2 2 3 6" xfId="31318"/>
    <cellStyle name="Note 4 2 2 3 6 2" xfId="31319"/>
    <cellStyle name="Note 4 2 2 3 7" xfId="31320"/>
    <cellStyle name="Note 4 2 2 3 8" xfId="31321"/>
    <cellStyle name="Note 4 2 2 3 9" xfId="31322"/>
    <cellStyle name="Note 4 2 2 4" xfId="31323"/>
    <cellStyle name="Note 4 2 2 4 2" xfId="31324"/>
    <cellStyle name="Note 4 2 2 4 2 2" xfId="31325"/>
    <cellStyle name="Note 4 2 2 4 2 3" xfId="31326"/>
    <cellStyle name="Note 4 2 2 4 2 4" xfId="31327"/>
    <cellStyle name="Note 4 2 2 4 3" xfId="31328"/>
    <cellStyle name="Note 4 2 2 4 3 2" xfId="31329"/>
    <cellStyle name="Note 4 2 2 4 3 3" xfId="31330"/>
    <cellStyle name="Note 4 2 2 4 4" xfId="31331"/>
    <cellStyle name="Note 4 2 2 4 4 2" xfId="31332"/>
    <cellStyle name="Note 4 2 2 4 4 3" xfId="31333"/>
    <cellStyle name="Note 4 2 2 4 5" xfId="31334"/>
    <cellStyle name="Note 4 2 2 4 5 2" xfId="31335"/>
    <cellStyle name="Note 4 2 2 4 6" xfId="31336"/>
    <cellStyle name="Note 4 2 2 4 7" xfId="31337"/>
    <cellStyle name="Note 4 2 2 4 8" xfId="31338"/>
    <cellStyle name="Note 4 2 2 5" xfId="31339"/>
    <cellStyle name="Note 4 2 2 5 2" xfId="31340"/>
    <cellStyle name="Note 4 2 2 5 2 2" xfId="31341"/>
    <cellStyle name="Note 4 2 2 5 2 3" xfId="31342"/>
    <cellStyle name="Note 4 2 2 5 2 4" xfId="31343"/>
    <cellStyle name="Note 4 2 2 5 3" xfId="31344"/>
    <cellStyle name="Note 4 2 2 5 3 2" xfId="31345"/>
    <cellStyle name="Note 4 2 2 5 3 3" xfId="31346"/>
    <cellStyle name="Note 4 2 2 5 4" xfId="31347"/>
    <cellStyle name="Note 4 2 2 5 4 2" xfId="31348"/>
    <cellStyle name="Note 4 2 2 5 4 3" xfId="31349"/>
    <cellStyle name="Note 4 2 2 5 5" xfId="31350"/>
    <cellStyle name="Note 4 2 2 5 5 2" xfId="31351"/>
    <cellStyle name="Note 4 2 2 5 6" xfId="31352"/>
    <cellStyle name="Note 4 2 2 5 7" xfId="31353"/>
    <cellStyle name="Note 4 2 2 5 8" xfId="31354"/>
    <cellStyle name="Note 4 2 2 6" xfId="31355"/>
    <cellStyle name="Note 4 2 2 6 2" xfId="31356"/>
    <cellStyle name="Note 4 2 2 6 2 2" xfId="31357"/>
    <cellStyle name="Note 4 2 2 6 3" xfId="31358"/>
    <cellStyle name="Note 4 2 2 6 4" xfId="31359"/>
    <cellStyle name="Note 4 2 2 7" xfId="31360"/>
    <cellStyle name="Note 4 2 2 7 2" xfId="31361"/>
    <cellStyle name="Note 4 2 2 7 3" xfId="31362"/>
    <cellStyle name="Note 4 2 2 8" xfId="31363"/>
    <cellStyle name="Note 4 2 2 8 2" xfId="31364"/>
    <cellStyle name="Note 4 2 2 8 3" xfId="31365"/>
    <cellStyle name="Note 4 2 2 9" xfId="31366"/>
    <cellStyle name="Note 4 2 2 9 2" xfId="31367"/>
    <cellStyle name="Note 4 2 3" xfId="31368"/>
    <cellStyle name="Note 4 2 3 10" xfId="31369"/>
    <cellStyle name="Note 4 2 3 11" xfId="31370"/>
    <cellStyle name="Note 4 2 3 12" xfId="31371"/>
    <cellStyle name="Note 4 2 3 2" xfId="31372"/>
    <cellStyle name="Note 4 2 3 2 10" xfId="31373"/>
    <cellStyle name="Note 4 2 3 2 2" xfId="31374"/>
    <cellStyle name="Note 4 2 3 2 2 2" xfId="31375"/>
    <cellStyle name="Note 4 2 3 2 2 2 2" xfId="31376"/>
    <cellStyle name="Note 4 2 3 2 2 2 3" xfId="31377"/>
    <cellStyle name="Note 4 2 3 2 2 2 4" xfId="31378"/>
    <cellStyle name="Note 4 2 3 2 2 3" xfId="31379"/>
    <cellStyle name="Note 4 2 3 2 2 3 2" xfId="31380"/>
    <cellStyle name="Note 4 2 3 2 2 3 3" xfId="31381"/>
    <cellStyle name="Note 4 2 3 2 2 4" xfId="31382"/>
    <cellStyle name="Note 4 2 3 2 2 4 2" xfId="31383"/>
    <cellStyle name="Note 4 2 3 2 2 4 3" xfId="31384"/>
    <cellStyle name="Note 4 2 3 2 2 5" xfId="31385"/>
    <cellStyle name="Note 4 2 3 2 2 5 2" xfId="31386"/>
    <cellStyle name="Note 4 2 3 2 2 6" xfId="31387"/>
    <cellStyle name="Note 4 2 3 2 2 7" xfId="31388"/>
    <cellStyle name="Note 4 2 3 2 2 8" xfId="31389"/>
    <cellStyle name="Note 4 2 3 2 3" xfId="31390"/>
    <cellStyle name="Note 4 2 3 2 3 2" xfId="31391"/>
    <cellStyle name="Note 4 2 3 2 3 2 2" xfId="31392"/>
    <cellStyle name="Note 4 2 3 2 3 2 3" xfId="31393"/>
    <cellStyle name="Note 4 2 3 2 3 2 4" xfId="31394"/>
    <cellStyle name="Note 4 2 3 2 3 3" xfId="31395"/>
    <cellStyle name="Note 4 2 3 2 3 3 2" xfId="31396"/>
    <cellStyle name="Note 4 2 3 2 3 3 3" xfId="31397"/>
    <cellStyle name="Note 4 2 3 2 3 4" xfId="31398"/>
    <cellStyle name="Note 4 2 3 2 3 4 2" xfId="31399"/>
    <cellStyle name="Note 4 2 3 2 3 4 3" xfId="31400"/>
    <cellStyle name="Note 4 2 3 2 3 5" xfId="31401"/>
    <cellStyle name="Note 4 2 3 2 3 5 2" xfId="31402"/>
    <cellStyle name="Note 4 2 3 2 3 6" xfId="31403"/>
    <cellStyle name="Note 4 2 3 2 3 7" xfId="31404"/>
    <cellStyle name="Note 4 2 3 2 4" xfId="31405"/>
    <cellStyle name="Note 4 2 3 2 4 2" xfId="31406"/>
    <cellStyle name="Note 4 2 3 2 4 3" xfId="31407"/>
    <cellStyle name="Note 4 2 3 2 4 4" xfId="31408"/>
    <cellStyle name="Note 4 2 3 2 5" xfId="31409"/>
    <cellStyle name="Note 4 2 3 2 5 2" xfId="31410"/>
    <cellStyle name="Note 4 2 3 2 5 3" xfId="31411"/>
    <cellStyle name="Note 4 2 3 2 6" xfId="31412"/>
    <cellStyle name="Note 4 2 3 2 6 2" xfId="31413"/>
    <cellStyle name="Note 4 2 3 2 6 3" xfId="31414"/>
    <cellStyle name="Note 4 2 3 2 7" xfId="31415"/>
    <cellStyle name="Note 4 2 3 2 7 2" xfId="31416"/>
    <cellStyle name="Note 4 2 3 2 8" xfId="31417"/>
    <cellStyle name="Note 4 2 3 2 9" xfId="31418"/>
    <cellStyle name="Note 4 2 3 3" xfId="31419"/>
    <cellStyle name="Note 4 2 3 3 2" xfId="31420"/>
    <cellStyle name="Note 4 2 3 3 2 2" xfId="31421"/>
    <cellStyle name="Note 4 2 3 3 2 2 2" xfId="31422"/>
    <cellStyle name="Note 4 2 3 3 2 2 3" xfId="31423"/>
    <cellStyle name="Note 4 2 3 3 2 2 4" xfId="31424"/>
    <cellStyle name="Note 4 2 3 3 2 3" xfId="31425"/>
    <cellStyle name="Note 4 2 3 3 2 3 2" xfId="31426"/>
    <cellStyle name="Note 4 2 3 3 2 3 3" xfId="31427"/>
    <cellStyle name="Note 4 2 3 3 2 4" xfId="31428"/>
    <cellStyle name="Note 4 2 3 3 2 4 2" xfId="31429"/>
    <cellStyle name="Note 4 2 3 3 2 4 3" xfId="31430"/>
    <cellStyle name="Note 4 2 3 3 2 5" xfId="31431"/>
    <cellStyle name="Note 4 2 3 3 2 5 2" xfId="31432"/>
    <cellStyle name="Note 4 2 3 3 2 6" xfId="31433"/>
    <cellStyle name="Note 4 2 3 3 2 7" xfId="31434"/>
    <cellStyle name="Note 4 2 3 3 2 8" xfId="31435"/>
    <cellStyle name="Note 4 2 3 3 3" xfId="31436"/>
    <cellStyle name="Note 4 2 3 3 3 2" xfId="31437"/>
    <cellStyle name="Note 4 2 3 3 3 3" xfId="31438"/>
    <cellStyle name="Note 4 2 3 3 3 4" xfId="31439"/>
    <cellStyle name="Note 4 2 3 3 4" xfId="31440"/>
    <cellStyle name="Note 4 2 3 3 4 2" xfId="31441"/>
    <cellStyle name="Note 4 2 3 3 4 3" xfId="31442"/>
    <cellStyle name="Note 4 2 3 3 5" xfId="31443"/>
    <cellStyle name="Note 4 2 3 3 5 2" xfId="31444"/>
    <cellStyle name="Note 4 2 3 3 5 3" xfId="31445"/>
    <cellStyle name="Note 4 2 3 3 6" xfId="31446"/>
    <cellStyle name="Note 4 2 3 3 6 2" xfId="31447"/>
    <cellStyle name="Note 4 2 3 3 7" xfId="31448"/>
    <cellStyle name="Note 4 2 3 3 8" xfId="31449"/>
    <cellStyle name="Note 4 2 3 3 9" xfId="31450"/>
    <cellStyle name="Note 4 2 3 4" xfId="31451"/>
    <cellStyle name="Note 4 2 3 4 2" xfId="31452"/>
    <cellStyle name="Note 4 2 3 4 2 2" xfId="31453"/>
    <cellStyle name="Note 4 2 3 4 2 3" xfId="31454"/>
    <cellStyle name="Note 4 2 3 4 2 4" xfId="31455"/>
    <cellStyle name="Note 4 2 3 4 3" xfId="31456"/>
    <cellStyle name="Note 4 2 3 4 3 2" xfId="31457"/>
    <cellStyle name="Note 4 2 3 4 3 3" xfId="31458"/>
    <cellStyle name="Note 4 2 3 4 4" xfId="31459"/>
    <cellStyle name="Note 4 2 3 4 4 2" xfId="31460"/>
    <cellStyle name="Note 4 2 3 4 4 3" xfId="31461"/>
    <cellStyle name="Note 4 2 3 4 5" xfId="31462"/>
    <cellStyle name="Note 4 2 3 4 5 2" xfId="31463"/>
    <cellStyle name="Note 4 2 3 4 6" xfId="31464"/>
    <cellStyle name="Note 4 2 3 4 7" xfId="31465"/>
    <cellStyle name="Note 4 2 3 4 8" xfId="31466"/>
    <cellStyle name="Note 4 2 3 5" xfId="31467"/>
    <cellStyle name="Note 4 2 3 5 2" xfId="31468"/>
    <cellStyle name="Note 4 2 3 5 2 2" xfId="31469"/>
    <cellStyle name="Note 4 2 3 5 2 3" xfId="31470"/>
    <cellStyle name="Note 4 2 3 5 2 4" xfId="31471"/>
    <cellStyle name="Note 4 2 3 5 3" xfId="31472"/>
    <cellStyle name="Note 4 2 3 5 3 2" xfId="31473"/>
    <cellStyle name="Note 4 2 3 5 3 3" xfId="31474"/>
    <cellStyle name="Note 4 2 3 5 4" xfId="31475"/>
    <cellStyle name="Note 4 2 3 5 4 2" xfId="31476"/>
    <cellStyle name="Note 4 2 3 5 4 3" xfId="31477"/>
    <cellStyle name="Note 4 2 3 5 5" xfId="31478"/>
    <cellStyle name="Note 4 2 3 5 5 2" xfId="31479"/>
    <cellStyle name="Note 4 2 3 5 6" xfId="31480"/>
    <cellStyle name="Note 4 2 3 5 7" xfId="31481"/>
    <cellStyle name="Note 4 2 3 5 8" xfId="31482"/>
    <cellStyle name="Note 4 2 3 6" xfId="31483"/>
    <cellStyle name="Note 4 2 3 6 2" xfId="31484"/>
    <cellStyle name="Note 4 2 3 6 2 2" xfId="31485"/>
    <cellStyle name="Note 4 2 3 6 3" xfId="31486"/>
    <cellStyle name="Note 4 2 3 6 4" xfId="31487"/>
    <cellStyle name="Note 4 2 3 7" xfId="31488"/>
    <cellStyle name="Note 4 2 3 7 2" xfId="31489"/>
    <cellStyle name="Note 4 2 3 7 3" xfId="31490"/>
    <cellStyle name="Note 4 2 3 8" xfId="31491"/>
    <cellStyle name="Note 4 2 3 8 2" xfId="31492"/>
    <cellStyle name="Note 4 2 3 8 3" xfId="31493"/>
    <cellStyle name="Note 4 2 3 9" xfId="31494"/>
    <cellStyle name="Note 4 2 3 9 2" xfId="31495"/>
    <cellStyle name="Note 4 2 4" xfId="31496"/>
    <cellStyle name="Note 4 2 4 10" xfId="31497"/>
    <cellStyle name="Note 4 2 4 11" xfId="31498"/>
    <cellStyle name="Note 4 2 4 2" xfId="31499"/>
    <cellStyle name="Note 4 2 4 2 2" xfId="31500"/>
    <cellStyle name="Note 4 2 4 2 2 2" xfId="31501"/>
    <cellStyle name="Note 4 2 4 2 2 3" xfId="31502"/>
    <cellStyle name="Note 4 2 4 2 2 4" xfId="31503"/>
    <cellStyle name="Note 4 2 4 2 3" xfId="31504"/>
    <cellStyle name="Note 4 2 4 2 3 2" xfId="31505"/>
    <cellStyle name="Note 4 2 4 2 3 3" xfId="31506"/>
    <cellStyle name="Note 4 2 4 2 4" xfId="31507"/>
    <cellStyle name="Note 4 2 4 2 4 2" xfId="31508"/>
    <cellStyle name="Note 4 2 4 2 4 3" xfId="31509"/>
    <cellStyle name="Note 4 2 4 2 5" xfId="31510"/>
    <cellStyle name="Note 4 2 4 2 5 2" xfId="31511"/>
    <cellStyle name="Note 4 2 4 2 6" xfId="31512"/>
    <cellStyle name="Note 4 2 4 2 7" xfId="31513"/>
    <cellStyle name="Note 4 2 4 2 8" xfId="31514"/>
    <cellStyle name="Note 4 2 4 3" xfId="31515"/>
    <cellStyle name="Note 4 2 4 3 2" xfId="31516"/>
    <cellStyle name="Note 4 2 4 3 2 2" xfId="31517"/>
    <cellStyle name="Note 4 2 4 3 2 3" xfId="31518"/>
    <cellStyle name="Note 4 2 4 3 2 4" xfId="31519"/>
    <cellStyle name="Note 4 2 4 3 3" xfId="31520"/>
    <cellStyle name="Note 4 2 4 3 3 2" xfId="31521"/>
    <cellStyle name="Note 4 2 4 3 3 3" xfId="31522"/>
    <cellStyle name="Note 4 2 4 3 4" xfId="31523"/>
    <cellStyle name="Note 4 2 4 3 4 2" xfId="31524"/>
    <cellStyle name="Note 4 2 4 3 4 3" xfId="31525"/>
    <cellStyle name="Note 4 2 4 3 5" xfId="31526"/>
    <cellStyle name="Note 4 2 4 3 5 2" xfId="31527"/>
    <cellStyle name="Note 4 2 4 3 6" xfId="31528"/>
    <cellStyle name="Note 4 2 4 3 7" xfId="31529"/>
    <cellStyle name="Note 4 2 4 3 8" xfId="31530"/>
    <cellStyle name="Note 4 2 4 4" xfId="31531"/>
    <cellStyle name="Note 4 2 4 4 2" xfId="31532"/>
    <cellStyle name="Note 4 2 4 4 2 2" xfId="31533"/>
    <cellStyle name="Note 4 2 4 4 2 3" xfId="31534"/>
    <cellStyle name="Note 4 2 4 4 2 4" xfId="31535"/>
    <cellStyle name="Note 4 2 4 4 3" xfId="31536"/>
    <cellStyle name="Note 4 2 4 4 3 2" xfId="31537"/>
    <cellStyle name="Note 4 2 4 4 3 3" xfId="31538"/>
    <cellStyle name="Note 4 2 4 4 4" xfId="31539"/>
    <cellStyle name="Note 4 2 4 4 4 2" xfId="31540"/>
    <cellStyle name="Note 4 2 4 4 4 3" xfId="31541"/>
    <cellStyle name="Note 4 2 4 4 5" xfId="31542"/>
    <cellStyle name="Note 4 2 4 4 5 2" xfId="31543"/>
    <cellStyle name="Note 4 2 4 4 6" xfId="31544"/>
    <cellStyle name="Note 4 2 4 4 7" xfId="31545"/>
    <cellStyle name="Note 4 2 4 4 8" xfId="31546"/>
    <cellStyle name="Note 4 2 4 5" xfId="31547"/>
    <cellStyle name="Note 4 2 4 5 2" xfId="31548"/>
    <cellStyle name="Note 4 2 4 5 2 2" xfId="31549"/>
    <cellStyle name="Note 4 2 4 5 3" xfId="31550"/>
    <cellStyle name="Note 4 2 4 5 4" xfId="31551"/>
    <cellStyle name="Note 4 2 4 6" xfId="31552"/>
    <cellStyle name="Note 4 2 4 6 2" xfId="31553"/>
    <cellStyle name="Note 4 2 4 6 3" xfId="31554"/>
    <cellStyle name="Note 4 2 4 7" xfId="31555"/>
    <cellStyle name="Note 4 2 4 7 2" xfId="31556"/>
    <cellStyle name="Note 4 2 4 7 3" xfId="31557"/>
    <cellStyle name="Note 4 2 4 8" xfId="31558"/>
    <cellStyle name="Note 4 2 4 8 2" xfId="31559"/>
    <cellStyle name="Note 4 2 4 9" xfId="31560"/>
    <cellStyle name="Note 4 2 5" xfId="31561"/>
    <cellStyle name="Note 4 2 5 2" xfId="31562"/>
    <cellStyle name="Note 4 2 5 2 2" xfId="31563"/>
    <cellStyle name="Note 4 2 5 2 3" xfId="31564"/>
    <cellStyle name="Note 4 2 5 2 4" xfId="31565"/>
    <cellStyle name="Note 4 2 5 3" xfId="31566"/>
    <cellStyle name="Note 4 2 5 3 2" xfId="31567"/>
    <cellStyle name="Note 4 2 5 3 3" xfId="31568"/>
    <cellStyle name="Note 4 2 5 4" xfId="31569"/>
    <cellStyle name="Note 4 2 5 4 2" xfId="31570"/>
    <cellStyle name="Note 4 2 5 4 3" xfId="31571"/>
    <cellStyle name="Note 4 2 5 5" xfId="31572"/>
    <cellStyle name="Note 4 2 5 5 2" xfId="31573"/>
    <cellStyle name="Note 4 2 5 6" xfId="31574"/>
    <cellStyle name="Note 4 2 5 7" xfId="31575"/>
    <cellStyle name="Note 4 2 5 8" xfId="31576"/>
    <cellStyle name="Note 4 2 6" xfId="31577"/>
    <cellStyle name="Note 4 2 6 2" xfId="31578"/>
    <cellStyle name="Note 4 2 6 2 2" xfId="31579"/>
    <cellStyle name="Note 4 2 6 2 3" xfId="31580"/>
    <cellStyle name="Note 4 2 6 2 4" xfId="31581"/>
    <cellStyle name="Note 4 2 6 3" xfId="31582"/>
    <cellStyle name="Note 4 2 6 3 2" xfId="31583"/>
    <cellStyle name="Note 4 2 6 3 3" xfId="31584"/>
    <cellStyle name="Note 4 2 6 4" xfId="31585"/>
    <cellStyle name="Note 4 2 6 4 2" xfId="31586"/>
    <cellStyle name="Note 4 2 6 4 3" xfId="31587"/>
    <cellStyle name="Note 4 2 6 5" xfId="31588"/>
    <cellStyle name="Note 4 2 6 5 2" xfId="31589"/>
    <cellStyle name="Note 4 2 6 6" xfId="31590"/>
    <cellStyle name="Note 4 2 6 7" xfId="31591"/>
    <cellStyle name="Note 4 2 6 8" xfId="31592"/>
    <cellStyle name="Note 4 2 7" xfId="31593"/>
    <cellStyle name="Note 4 2 7 2" xfId="31594"/>
    <cellStyle name="Note 4 2 7 2 2" xfId="31595"/>
    <cellStyle name="Note 4 2 7 2 3" xfId="31596"/>
    <cellStyle name="Note 4 2 7 2 4" xfId="31597"/>
    <cellStyle name="Note 4 2 7 3" xfId="31598"/>
    <cellStyle name="Note 4 2 7 3 2" xfId="31599"/>
    <cellStyle name="Note 4 2 7 3 3" xfId="31600"/>
    <cellStyle name="Note 4 2 7 4" xfId="31601"/>
    <cellStyle name="Note 4 2 7 4 2" xfId="31602"/>
    <cellStyle name="Note 4 2 7 4 3" xfId="31603"/>
    <cellStyle name="Note 4 2 7 5" xfId="31604"/>
    <cellStyle name="Note 4 2 7 5 2" xfId="31605"/>
    <cellStyle name="Note 4 2 7 6" xfId="31606"/>
    <cellStyle name="Note 4 2 7 7" xfId="31607"/>
    <cellStyle name="Note 4 2 7 8" xfId="31608"/>
    <cellStyle name="Note 4 2 8" xfId="31609"/>
    <cellStyle name="Note 4 2 8 2" xfId="31610"/>
    <cellStyle name="Note 4 2 8 2 2" xfId="31611"/>
    <cellStyle name="Note 4 2 8 3" xfId="31612"/>
    <cellStyle name="Note 4 2 8 4" xfId="31613"/>
    <cellStyle name="Note 4 2 9" xfId="31614"/>
    <cellStyle name="Note 4 2 9 2" xfId="31615"/>
    <cellStyle name="Note 4 2 9 3" xfId="31616"/>
    <cellStyle name="Note 4 3" xfId="31617"/>
    <cellStyle name="Note 4 3 10" xfId="31618"/>
    <cellStyle name="Note 4 3 11" xfId="31619"/>
    <cellStyle name="Note 4 3 12" xfId="31620"/>
    <cellStyle name="Note 4 3 2" xfId="31621"/>
    <cellStyle name="Note 4 3 2 10" xfId="31622"/>
    <cellStyle name="Note 4 3 2 2" xfId="31623"/>
    <cellStyle name="Note 4 3 2 2 2" xfId="31624"/>
    <cellStyle name="Note 4 3 2 2 2 2" xfId="31625"/>
    <cellStyle name="Note 4 3 2 2 2 3" xfId="31626"/>
    <cellStyle name="Note 4 3 2 2 2 4" xfId="31627"/>
    <cellStyle name="Note 4 3 2 2 3" xfId="31628"/>
    <cellStyle name="Note 4 3 2 2 3 2" xfId="31629"/>
    <cellStyle name="Note 4 3 2 2 3 3" xfId="31630"/>
    <cellStyle name="Note 4 3 2 2 4" xfId="31631"/>
    <cellStyle name="Note 4 3 2 2 4 2" xfId="31632"/>
    <cellStyle name="Note 4 3 2 2 4 3" xfId="31633"/>
    <cellStyle name="Note 4 3 2 2 5" xfId="31634"/>
    <cellStyle name="Note 4 3 2 2 5 2" xfId="31635"/>
    <cellStyle name="Note 4 3 2 2 6" xfId="31636"/>
    <cellStyle name="Note 4 3 2 2 7" xfId="31637"/>
    <cellStyle name="Note 4 3 2 2 8" xfId="31638"/>
    <cellStyle name="Note 4 3 2 3" xfId="31639"/>
    <cellStyle name="Note 4 3 2 3 2" xfId="31640"/>
    <cellStyle name="Note 4 3 2 3 2 2" xfId="31641"/>
    <cellStyle name="Note 4 3 2 3 2 3" xfId="31642"/>
    <cellStyle name="Note 4 3 2 3 2 4" xfId="31643"/>
    <cellStyle name="Note 4 3 2 3 3" xfId="31644"/>
    <cellStyle name="Note 4 3 2 3 3 2" xfId="31645"/>
    <cellStyle name="Note 4 3 2 3 3 3" xfId="31646"/>
    <cellStyle name="Note 4 3 2 3 4" xfId="31647"/>
    <cellStyle name="Note 4 3 2 3 4 2" xfId="31648"/>
    <cellStyle name="Note 4 3 2 3 4 3" xfId="31649"/>
    <cellStyle name="Note 4 3 2 3 5" xfId="31650"/>
    <cellStyle name="Note 4 3 2 3 5 2" xfId="31651"/>
    <cellStyle name="Note 4 3 2 3 6" xfId="31652"/>
    <cellStyle name="Note 4 3 2 3 7" xfId="31653"/>
    <cellStyle name="Note 4 3 2 4" xfId="31654"/>
    <cellStyle name="Note 4 3 2 4 2" xfId="31655"/>
    <cellStyle name="Note 4 3 2 4 3" xfId="31656"/>
    <cellStyle name="Note 4 3 2 4 4" xfId="31657"/>
    <cellStyle name="Note 4 3 2 5" xfId="31658"/>
    <cellStyle name="Note 4 3 2 5 2" xfId="31659"/>
    <cellStyle name="Note 4 3 2 5 3" xfId="31660"/>
    <cellStyle name="Note 4 3 2 6" xfId="31661"/>
    <cellStyle name="Note 4 3 2 6 2" xfId="31662"/>
    <cellStyle name="Note 4 3 2 6 3" xfId="31663"/>
    <cellStyle name="Note 4 3 2 7" xfId="31664"/>
    <cellStyle name="Note 4 3 2 7 2" xfId="31665"/>
    <cellStyle name="Note 4 3 2 8" xfId="31666"/>
    <cellStyle name="Note 4 3 2 9" xfId="31667"/>
    <cellStyle name="Note 4 3 3" xfId="31668"/>
    <cellStyle name="Note 4 3 3 2" xfId="31669"/>
    <cellStyle name="Note 4 3 3 2 2" xfId="31670"/>
    <cellStyle name="Note 4 3 3 2 2 2" xfId="31671"/>
    <cellStyle name="Note 4 3 3 2 2 3" xfId="31672"/>
    <cellStyle name="Note 4 3 3 2 2 4" xfId="31673"/>
    <cellStyle name="Note 4 3 3 2 3" xfId="31674"/>
    <cellStyle name="Note 4 3 3 2 3 2" xfId="31675"/>
    <cellStyle name="Note 4 3 3 2 3 3" xfId="31676"/>
    <cellStyle name="Note 4 3 3 2 4" xfId="31677"/>
    <cellStyle name="Note 4 3 3 2 4 2" xfId="31678"/>
    <cellStyle name="Note 4 3 3 2 4 3" xfId="31679"/>
    <cellStyle name="Note 4 3 3 2 5" xfId="31680"/>
    <cellStyle name="Note 4 3 3 2 5 2" xfId="31681"/>
    <cellStyle name="Note 4 3 3 2 6" xfId="31682"/>
    <cellStyle name="Note 4 3 3 2 7" xfId="31683"/>
    <cellStyle name="Note 4 3 3 2 8" xfId="31684"/>
    <cellStyle name="Note 4 3 3 3" xfId="31685"/>
    <cellStyle name="Note 4 3 3 3 2" xfId="31686"/>
    <cellStyle name="Note 4 3 3 3 3" xfId="31687"/>
    <cellStyle name="Note 4 3 3 3 4" xfId="31688"/>
    <cellStyle name="Note 4 3 3 4" xfId="31689"/>
    <cellStyle name="Note 4 3 3 4 2" xfId="31690"/>
    <cellStyle name="Note 4 3 3 4 3" xfId="31691"/>
    <cellStyle name="Note 4 3 3 5" xfId="31692"/>
    <cellStyle name="Note 4 3 3 5 2" xfId="31693"/>
    <cellStyle name="Note 4 3 3 5 3" xfId="31694"/>
    <cellStyle name="Note 4 3 3 6" xfId="31695"/>
    <cellStyle name="Note 4 3 3 6 2" xfId="31696"/>
    <cellStyle name="Note 4 3 3 7" xfId="31697"/>
    <cellStyle name="Note 4 3 3 8" xfId="31698"/>
    <cellStyle name="Note 4 3 3 9" xfId="31699"/>
    <cellStyle name="Note 4 3 4" xfId="31700"/>
    <cellStyle name="Note 4 3 4 2" xfId="31701"/>
    <cellStyle name="Note 4 3 4 2 2" xfId="31702"/>
    <cellStyle name="Note 4 3 4 2 3" xfId="31703"/>
    <cellStyle name="Note 4 3 4 2 4" xfId="31704"/>
    <cellStyle name="Note 4 3 4 3" xfId="31705"/>
    <cellStyle name="Note 4 3 4 3 2" xfId="31706"/>
    <cellStyle name="Note 4 3 4 3 3" xfId="31707"/>
    <cellStyle name="Note 4 3 4 4" xfId="31708"/>
    <cellStyle name="Note 4 3 4 4 2" xfId="31709"/>
    <cellStyle name="Note 4 3 4 4 3" xfId="31710"/>
    <cellStyle name="Note 4 3 4 5" xfId="31711"/>
    <cellStyle name="Note 4 3 4 5 2" xfId="31712"/>
    <cellStyle name="Note 4 3 4 6" xfId="31713"/>
    <cellStyle name="Note 4 3 4 7" xfId="31714"/>
    <cellStyle name="Note 4 3 4 8" xfId="31715"/>
    <cellStyle name="Note 4 3 5" xfId="31716"/>
    <cellStyle name="Note 4 3 5 2" xfId="31717"/>
    <cellStyle name="Note 4 3 5 2 2" xfId="31718"/>
    <cellStyle name="Note 4 3 5 2 3" xfId="31719"/>
    <cellStyle name="Note 4 3 5 2 4" xfId="31720"/>
    <cellStyle name="Note 4 3 5 3" xfId="31721"/>
    <cellStyle name="Note 4 3 5 3 2" xfId="31722"/>
    <cellStyle name="Note 4 3 5 3 3" xfId="31723"/>
    <cellStyle name="Note 4 3 5 4" xfId="31724"/>
    <cellStyle name="Note 4 3 5 4 2" xfId="31725"/>
    <cellStyle name="Note 4 3 5 4 3" xfId="31726"/>
    <cellStyle name="Note 4 3 5 5" xfId="31727"/>
    <cellStyle name="Note 4 3 5 5 2" xfId="31728"/>
    <cellStyle name="Note 4 3 5 6" xfId="31729"/>
    <cellStyle name="Note 4 3 5 7" xfId="31730"/>
    <cellStyle name="Note 4 3 5 8" xfId="31731"/>
    <cellStyle name="Note 4 3 6" xfId="31732"/>
    <cellStyle name="Note 4 3 6 2" xfId="31733"/>
    <cellStyle name="Note 4 3 6 2 2" xfId="31734"/>
    <cellStyle name="Note 4 3 6 3" xfId="31735"/>
    <cellStyle name="Note 4 3 6 4" xfId="31736"/>
    <cellStyle name="Note 4 3 7" xfId="31737"/>
    <cellStyle name="Note 4 3 7 2" xfId="31738"/>
    <cellStyle name="Note 4 3 7 3" xfId="31739"/>
    <cellStyle name="Note 4 3 8" xfId="31740"/>
    <cellStyle name="Note 4 3 8 2" xfId="31741"/>
    <cellStyle name="Note 4 3 8 3" xfId="31742"/>
    <cellStyle name="Note 4 3 9" xfId="31743"/>
    <cellStyle name="Note 4 3 9 2" xfId="31744"/>
    <cellStyle name="Note 4 4" xfId="31745"/>
    <cellStyle name="Note 4 4 10" xfId="31746"/>
    <cellStyle name="Note 4 4 11" xfId="31747"/>
    <cellStyle name="Note 4 4 12" xfId="31748"/>
    <cellStyle name="Note 4 4 2" xfId="31749"/>
    <cellStyle name="Note 4 4 2 10" xfId="31750"/>
    <cellStyle name="Note 4 4 2 2" xfId="31751"/>
    <cellStyle name="Note 4 4 2 2 2" xfId="31752"/>
    <cellStyle name="Note 4 4 2 2 2 2" xfId="31753"/>
    <cellStyle name="Note 4 4 2 2 2 3" xfId="31754"/>
    <cellStyle name="Note 4 4 2 2 2 4" xfId="31755"/>
    <cellStyle name="Note 4 4 2 2 3" xfId="31756"/>
    <cellStyle name="Note 4 4 2 2 3 2" xfId="31757"/>
    <cellStyle name="Note 4 4 2 2 3 3" xfId="31758"/>
    <cellStyle name="Note 4 4 2 2 4" xfId="31759"/>
    <cellStyle name="Note 4 4 2 2 4 2" xfId="31760"/>
    <cellStyle name="Note 4 4 2 2 4 3" xfId="31761"/>
    <cellStyle name="Note 4 4 2 2 5" xfId="31762"/>
    <cellStyle name="Note 4 4 2 2 5 2" xfId="31763"/>
    <cellStyle name="Note 4 4 2 2 6" xfId="31764"/>
    <cellStyle name="Note 4 4 2 2 7" xfId="31765"/>
    <cellStyle name="Note 4 4 2 2 8" xfId="31766"/>
    <cellStyle name="Note 4 4 2 3" xfId="31767"/>
    <cellStyle name="Note 4 4 2 3 2" xfId="31768"/>
    <cellStyle name="Note 4 4 2 3 2 2" xfId="31769"/>
    <cellStyle name="Note 4 4 2 3 2 3" xfId="31770"/>
    <cellStyle name="Note 4 4 2 3 2 4" xfId="31771"/>
    <cellStyle name="Note 4 4 2 3 3" xfId="31772"/>
    <cellStyle name="Note 4 4 2 3 3 2" xfId="31773"/>
    <cellStyle name="Note 4 4 2 3 3 3" xfId="31774"/>
    <cellStyle name="Note 4 4 2 3 4" xfId="31775"/>
    <cellStyle name="Note 4 4 2 3 4 2" xfId="31776"/>
    <cellStyle name="Note 4 4 2 3 4 3" xfId="31777"/>
    <cellStyle name="Note 4 4 2 3 5" xfId="31778"/>
    <cellStyle name="Note 4 4 2 3 5 2" xfId="31779"/>
    <cellStyle name="Note 4 4 2 3 6" xfId="31780"/>
    <cellStyle name="Note 4 4 2 3 7" xfId="31781"/>
    <cellStyle name="Note 4 4 2 4" xfId="31782"/>
    <cellStyle name="Note 4 4 2 4 2" xfId="31783"/>
    <cellStyle name="Note 4 4 2 4 3" xfId="31784"/>
    <cellStyle name="Note 4 4 2 4 4" xfId="31785"/>
    <cellStyle name="Note 4 4 2 5" xfId="31786"/>
    <cellStyle name="Note 4 4 2 5 2" xfId="31787"/>
    <cellStyle name="Note 4 4 2 5 3" xfId="31788"/>
    <cellStyle name="Note 4 4 2 6" xfId="31789"/>
    <cellStyle name="Note 4 4 2 6 2" xfId="31790"/>
    <cellStyle name="Note 4 4 2 6 3" xfId="31791"/>
    <cellStyle name="Note 4 4 2 7" xfId="31792"/>
    <cellStyle name="Note 4 4 2 7 2" xfId="31793"/>
    <cellStyle name="Note 4 4 2 8" xfId="31794"/>
    <cellStyle name="Note 4 4 2 9" xfId="31795"/>
    <cellStyle name="Note 4 4 3" xfId="31796"/>
    <cellStyle name="Note 4 4 3 2" xfId="31797"/>
    <cellStyle name="Note 4 4 3 2 2" xfId="31798"/>
    <cellStyle name="Note 4 4 3 2 2 2" xfId="31799"/>
    <cellStyle name="Note 4 4 3 2 2 3" xfId="31800"/>
    <cellStyle name="Note 4 4 3 2 2 4" xfId="31801"/>
    <cellStyle name="Note 4 4 3 2 3" xfId="31802"/>
    <cellStyle name="Note 4 4 3 2 3 2" xfId="31803"/>
    <cellStyle name="Note 4 4 3 2 3 3" xfId="31804"/>
    <cellStyle name="Note 4 4 3 2 4" xfId="31805"/>
    <cellStyle name="Note 4 4 3 2 4 2" xfId="31806"/>
    <cellStyle name="Note 4 4 3 2 4 3" xfId="31807"/>
    <cellStyle name="Note 4 4 3 2 5" xfId="31808"/>
    <cellStyle name="Note 4 4 3 2 5 2" xfId="31809"/>
    <cellStyle name="Note 4 4 3 2 6" xfId="31810"/>
    <cellStyle name="Note 4 4 3 2 7" xfId="31811"/>
    <cellStyle name="Note 4 4 3 2 8" xfId="31812"/>
    <cellStyle name="Note 4 4 3 3" xfId="31813"/>
    <cellStyle name="Note 4 4 3 3 2" xfId="31814"/>
    <cellStyle name="Note 4 4 3 3 3" xfId="31815"/>
    <cellStyle name="Note 4 4 3 3 4" xfId="31816"/>
    <cellStyle name="Note 4 4 3 4" xfId="31817"/>
    <cellStyle name="Note 4 4 3 4 2" xfId="31818"/>
    <cellStyle name="Note 4 4 3 4 3" xfId="31819"/>
    <cellStyle name="Note 4 4 3 5" xfId="31820"/>
    <cellStyle name="Note 4 4 3 5 2" xfId="31821"/>
    <cellStyle name="Note 4 4 3 5 3" xfId="31822"/>
    <cellStyle name="Note 4 4 3 6" xfId="31823"/>
    <cellStyle name="Note 4 4 3 6 2" xfId="31824"/>
    <cellStyle name="Note 4 4 3 7" xfId="31825"/>
    <cellStyle name="Note 4 4 3 8" xfId="31826"/>
    <cellStyle name="Note 4 4 3 9" xfId="31827"/>
    <cellStyle name="Note 4 4 4" xfId="31828"/>
    <cellStyle name="Note 4 4 4 2" xfId="31829"/>
    <cellStyle name="Note 4 4 4 2 2" xfId="31830"/>
    <cellStyle name="Note 4 4 4 2 3" xfId="31831"/>
    <cellStyle name="Note 4 4 4 2 4" xfId="31832"/>
    <cellStyle name="Note 4 4 4 3" xfId="31833"/>
    <cellStyle name="Note 4 4 4 3 2" xfId="31834"/>
    <cellStyle name="Note 4 4 4 3 3" xfId="31835"/>
    <cellStyle name="Note 4 4 4 4" xfId="31836"/>
    <cellStyle name="Note 4 4 4 4 2" xfId="31837"/>
    <cellStyle name="Note 4 4 4 4 3" xfId="31838"/>
    <cellStyle name="Note 4 4 4 5" xfId="31839"/>
    <cellStyle name="Note 4 4 4 5 2" xfId="31840"/>
    <cellStyle name="Note 4 4 4 6" xfId="31841"/>
    <cellStyle name="Note 4 4 4 7" xfId="31842"/>
    <cellStyle name="Note 4 4 4 8" xfId="31843"/>
    <cellStyle name="Note 4 4 5" xfId="31844"/>
    <cellStyle name="Note 4 4 5 2" xfId="31845"/>
    <cellStyle name="Note 4 4 5 2 2" xfId="31846"/>
    <cellStyle name="Note 4 4 5 2 3" xfId="31847"/>
    <cellStyle name="Note 4 4 5 2 4" xfId="31848"/>
    <cellStyle name="Note 4 4 5 3" xfId="31849"/>
    <cellStyle name="Note 4 4 5 3 2" xfId="31850"/>
    <cellStyle name="Note 4 4 5 3 3" xfId="31851"/>
    <cellStyle name="Note 4 4 5 4" xfId="31852"/>
    <cellStyle name="Note 4 4 5 4 2" xfId="31853"/>
    <cellStyle name="Note 4 4 5 4 3" xfId="31854"/>
    <cellStyle name="Note 4 4 5 5" xfId="31855"/>
    <cellStyle name="Note 4 4 5 5 2" xfId="31856"/>
    <cellStyle name="Note 4 4 5 6" xfId="31857"/>
    <cellStyle name="Note 4 4 5 7" xfId="31858"/>
    <cellStyle name="Note 4 4 5 8" xfId="31859"/>
    <cellStyle name="Note 4 4 6" xfId="31860"/>
    <cellStyle name="Note 4 4 6 2" xfId="31861"/>
    <cellStyle name="Note 4 4 6 2 2" xfId="31862"/>
    <cellStyle name="Note 4 4 6 3" xfId="31863"/>
    <cellStyle name="Note 4 4 6 4" xfId="31864"/>
    <cellStyle name="Note 4 4 7" xfId="31865"/>
    <cellStyle name="Note 4 4 7 2" xfId="31866"/>
    <cellStyle name="Note 4 4 7 3" xfId="31867"/>
    <cellStyle name="Note 4 4 8" xfId="31868"/>
    <cellStyle name="Note 4 4 8 2" xfId="31869"/>
    <cellStyle name="Note 4 4 8 3" xfId="31870"/>
    <cellStyle name="Note 4 4 9" xfId="31871"/>
    <cellStyle name="Note 4 4 9 2" xfId="31872"/>
    <cellStyle name="Note 4 5" xfId="31873"/>
    <cellStyle name="Note 4 5 10" xfId="31874"/>
    <cellStyle name="Note 4 5 11" xfId="31875"/>
    <cellStyle name="Note 4 5 12" xfId="31876"/>
    <cellStyle name="Note 4 5 2" xfId="31877"/>
    <cellStyle name="Note 4 5 2 10" xfId="31878"/>
    <cellStyle name="Note 4 5 2 2" xfId="31879"/>
    <cellStyle name="Note 4 5 2 2 2" xfId="31880"/>
    <cellStyle name="Note 4 5 2 2 2 2" xfId="31881"/>
    <cellStyle name="Note 4 5 2 2 2 3" xfId="31882"/>
    <cellStyle name="Note 4 5 2 2 2 4" xfId="31883"/>
    <cellStyle name="Note 4 5 2 2 3" xfId="31884"/>
    <cellStyle name="Note 4 5 2 2 3 2" xfId="31885"/>
    <cellStyle name="Note 4 5 2 2 3 3" xfId="31886"/>
    <cellStyle name="Note 4 5 2 2 4" xfId="31887"/>
    <cellStyle name="Note 4 5 2 2 4 2" xfId="31888"/>
    <cellStyle name="Note 4 5 2 2 4 3" xfId="31889"/>
    <cellStyle name="Note 4 5 2 2 5" xfId="31890"/>
    <cellStyle name="Note 4 5 2 2 5 2" xfId="31891"/>
    <cellStyle name="Note 4 5 2 2 6" xfId="31892"/>
    <cellStyle name="Note 4 5 2 2 7" xfId="31893"/>
    <cellStyle name="Note 4 5 2 2 8" xfId="31894"/>
    <cellStyle name="Note 4 5 2 3" xfId="31895"/>
    <cellStyle name="Note 4 5 2 3 2" xfId="31896"/>
    <cellStyle name="Note 4 5 2 3 2 2" xfId="31897"/>
    <cellStyle name="Note 4 5 2 3 2 3" xfId="31898"/>
    <cellStyle name="Note 4 5 2 3 2 4" xfId="31899"/>
    <cellStyle name="Note 4 5 2 3 3" xfId="31900"/>
    <cellStyle name="Note 4 5 2 3 3 2" xfId="31901"/>
    <cellStyle name="Note 4 5 2 3 3 3" xfId="31902"/>
    <cellStyle name="Note 4 5 2 3 4" xfId="31903"/>
    <cellStyle name="Note 4 5 2 3 4 2" xfId="31904"/>
    <cellStyle name="Note 4 5 2 3 5" xfId="31905"/>
    <cellStyle name="Note 4 5 2 3 5 2" xfId="31906"/>
    <cellStyle name="Note 4 5 2 3 6" xfId="31907"/>
    <cellStyle name="Note 4 5 2 3 7" xfId="31908"/>
    <cellStyle name="Note 4 5 2 4" xfId="31909"/>
    <cellStyle name="Note 4 5 2 4 2" xfId="31910"/>
    <cellStyle name="Note 4 5 2 4 3" xfId="31911"/>
    <cellStyle name="Note 4 5 2 4 4" xfId="31912"/>
    <cellStyle name="Note 4 5 2 5" xfId="31913"/>
    <cellStyle name="Note 4 5 2 5 2" xfId="31914"/>
    <cellStyle name="Note 4 5 2 5 3" xfId="31915"/>
    <cellStyle name="Note 4 5 2 6" xfId="31916"/>
    <cellStyle name="Note 4 5 2 6 2" xfId="31917"/>
    <cellStyle name="Note 4 5 2 6 3" xfId="31918"/>
    <cellStyle name="Note 4 5 2 7" xfId="31919"/>
    <cellStyle name="Note 4 5 2 7 2" xfId="31920"/>
    <cellStyle name="Note 4 5 2 8" xfId="31921"/>
    <cellStyle name="Note 4 5 2 9" xfId="31922"/>
    <cellStyle name="Note 4 5 3" xfId="31923"/>
    <cellStyle name="Note 4 5 3 2" xfId="31924"/>
    <cellStyle name="Note 4 5 3 2 2" xfId="31925"/>
    <cellStyle name="Note 4 5 3 2 3" xfId="31926"/>
    <cellStyle name="Note 4 5 3 2 4" xfId="31927"/>
    <cellStyle name="Note 4 5 3 3" xfId="31928"/>
    <cellStyle name="Note 4 5 3 3 2" xfId="31929"/>
    <cellStyle name="Note 4 5 3 3 3" xfId="31930"/>
    <cellStyle name="Note 4 5 3 4" xfId="31931"/>
    <cellStyle name="Note 4 5 3 4 2" xfId="31932"/>
    <cellStyle name="Note 4 5 3 4 3" xfId="31933"/>
    <cellStyle name="Note 4 5 3 5" xfId="31934"/>
    <cellStyle name="Note 4 5 3 5 2" xfId="31935"/>
    <cellStyle name="Note 4 5 3 6" xfId="31936"/>
    <cellStyle name="Note 4 5 3 7" xfId="31937"/>
    <cellStyle name="Note 4 5 3 8" xfId="31938"/>
    <cellStyle name="Note 4 5 4" xfId="31939"/>
    <cellStyle name="Note 4 5 4 2" xfId="31940"/>
    <cellStyle name="Note 4 5 4 2 2" xfId="31941"/>
    <cellStyle name="Note 4 5 4 2 3" xfId="31942"/>
    <cellStyle name="Note 4 5 4 2 4" xfId="31943"/>
    <cellStyle name="Note 4 5 4 3" xfId="31944"/>
    <cellStyle name="Note 4 5 4 3 2" xfId="31945"/>
    <cellStyle name="Note 4 5 4 3 3" xfId="31946"/>
    <cellStyle name="Note 4 5 4 4" xfId="31947"/>
    <cellStyle name="Note 4 5 4 4 2" xfId="31948"/>
    <cellStyle name="Note 4 5 4 4 3" xfId="31949"/>
    <cellStyle name="Note 4 5 4 5" xfId="31950"/>
    <cellStyle name="Note 4 5 4 5 2" xfId="31951"/>
    <cellStyle name="Note 4 5 4 6" xfId="31952"/>
    <cellStyle name="Note 4 5 4 7" xfId="31953"/>
    <cellStyle name="Note 4 5 4 8" xfId="31954"/>
    <cellStyle name="Note 4 5 5" xfId="31955"/>
    <cellStyle name="Note 4 5 5 2" xfId="31956"/>
    <cellStyle name="Note 4 5 5 2 2" xfId="31957"/>
    <cellStyle name="Note 4 5 5 2 3" xfId="31958"/>
    <cellStyle name="Note 4 5 5 2 4" xfId="31959"/>
    <cellStyle name="Note 4 5 5 3" xfId="31960"/>
    <cellStyle name="Note 4 5 5 3 2" xfId="31961"/>
    <cellStyle name="Note 4 5 5 3 3" xfId="31962"/>
    <cellStyle name="Note 4 5 5 4" xfId="31963"/>
    <cellStyle name="Note 4 5 5 4 2" xfId="31964"/>
    <cellStyle name="Note 4 5 5 4 3" xfId="31965"/>
    <cellStyle name="Note 4 5 5 5" xfId="31966"/>
    <cellStyle name="Note 4 5 5 5 2" xfId="31967"/>
    <cellStyle name="Note 4 5 5 6" xfId="31968"/>
    <cellStyle name="Note 4 5 5 7" xfId="31969"/>
    <cellStyle name="Note 4 5 5 8" xfId="31970"/>
    <cellStyle name="Note 4 5 6" xfId="31971"/>
    <cellStyle name="Note 4 5 6 2" xfId="31972"/>
    <cellStyle name="Note 4 5 6 2 2" xfId="31973"/>
    <cellStyle name="Note 4 5 6 3" xfId="31974"/>
    <cellStyle name="Note 4 5 6 4" xfId="31975"/>
    <cellStyle name="Note 4 5 7" xfId="31976"/>
    <cellStyle name="Note 4 5 7 2" xfId="31977"/>
    <cellStyle name="Note 4 5 7 3" xfId="31978"/>
    <cellStyle name="Note 4 5 8" xfId="31979"/>
    <cellStyle name="Note 4 5 8 2" xfId="31980"/>
    <cellStyle name="Note 4 5 8 3" xfId="31981"/>
    <cellStyle name="Note 4 5 9" xfId="31982"/>
    <cellStyle name="Note 4 5 9 2" xfId="31983"/>
    <cellStyle name="Note 4 6" xfId="31984"/>
    <cellStyle name="Note 4 6 10" xfId="31985"/>
    <cellStyle name="Note 4 6 11" xfId="31986"/>
    <cellStyle name="Note 4 6 2" xfId="31987"/>
    <cellStyle name="Note 4 6 2 2" xfId="31988"/>
    <cellStyle name="Note 4 6 2 2 2" xfId="31989"/>
    <cellStyle name="Note 4 6 2 2 3" xfId="31990"/>
    <cellStyle name="Note 4 6 2 2 4" xfId="31991"/>
    <cellStyle name="Note 4 6 2 3" xfId="31992"/>
    <cellStyle name="Note 4 6 2 3 2" xfId="31993"/>
    <cellStyle name="Note 4 6 2 3 3" xfId="31994"/>
    <cellStyle name="Note 4 6 2 4" xfId="31995"/>
    <cellStyle name="Note 4 6 2 4 2" xfId="31996"/>
    <cellStyle name="Note 4 6 2 4 3" xfId="31997"/>
    <cellStyle name="Note 4 6 2 5" xfId="31998"/>
    <cellStyle name="Note 4 6 2 5 2" xfId="31999"/>
    <cellStyle name="Note 4 6 2 6" xfId="32000"/>
    <cellStyle name="Note 4 6 2 7" xfId="32001"/>
    <cellStyle name="Note 4 6 2 8" xfId="32002"/>
    <cellStyle name="Note 4 6 3" xfId="32003"/>
    <cellStyle name="Note 4 6 3 2" xfId="32004"/>
    <cellStyle name="Note 4 6 3 2 2" xfId="32005"/>
    <cellStyle name="Note 4 6 3 2 3" xfId="32006"/>
    <cellStyle name="Note 4 6 3 2 4" xfId="32007"/>
    <cellStyle name="Note 4 6 3 3" xfId="32008"/>
    <cellStyle name="Note 4 6 3 3 2" xfId="32009"/>
    <cellStyle name="Note 4 6 3 3 3" xfId="32010"/>
    <cellStyle name="Note 4 6 3 4" xfId="32011"/>
    <cellStyle name="Note 4 6 3 4 2" xfId="32012"/>
    <cellStyle name="Note 4 6 3 4 3" xfId="32013"/>
    <cellStyle name="Note 4 6 3 5" xfId="32014"/>
    <cellStyle name="Note 4 6 3 5 2" xfId="32015"/>
    <cellStyle name="Note 4 6 3 6" xfId="32016"/>
    <cellStyle name="Note 4 6 3 7" xfId="32017"/>
    <cellStyle name="Note 4 6 3 8" xfId="32018"/>
    <cellStyle name="Note 4 6 4" xfId="32019"/>
    <cellStyle name="Note 4 6 4 2" xfId="32020"/>
    <cellStyle name="Note 4 6 4 2 2" xfId="32021"/>
    <cellStyle name="Note 4 6 4 2 3" xfId="32022"/>
    <cellStyle name="Note 4 6 4 2 4" xfId="32023"/>
    <cellStyle name="Note 4 6 4 3" xfId="32024"/>
    <cellStyle name="Note 4 6 4 3 2" xfId="32025"/>
    <cellStyle name="Note 4 6 4 3 3" xfId="32026"/>
    <cellStyle name="Note 4 6 4 4" xfId="32027"/>
    <cellStyle name="Note 4 6 4 4 2" xfId="32028"/>
    <cellStyle name="Note 4 6 4 4 3" xfId="32029"/>
    <cellStyle name="Note 4 6 4 5" xfId="32030"/>
    <cellStyle name="Note 4 6 4 5 2" xfId="32031"/>
    <cellStyle name="Note 4 6 4 6" xfId="32032"/>
    <cellStyle name="Note 4 6 4 7" xfId="32033"/>
    <cellStyle name="Note 4 6 4 8" xfId="32034"/>
    <cellStyle name="Note 4 6 5" xfId="32035"/>
    <cellStyle name="Note 4 6 5 2" xfId="32036"/>
    <cellStyle name="Note 4 6 5 3" xfId="32037"/>
    <cellStyle name="Note 4 6 5 4" xfId="32038"/>
    <cellStyle name="Note 4 6 6" xfId="32039"/>
    <cellStyle name="Note 4 6 6 2" xfId="32040"/>
    <cellStyle name="Note 4 6 6 3" xfId="32041"/>
    <cellStyle name="Note 4 6 7" xfId="32042"/>
    <cellStyle name="Note 4 6 7 2" xfId="32043"/>
    <cellStyle name="Note 4 6 7 3" xfId="32044"/>
    <cellStyle name="Note 4 6 8" xfId="32045"/>
    <cellStyle name="Note 4 6 8 2" xfId="32046"/>
    <cellStyle name="Note 4 6 9" xfId="32047"/>
    <cellStyle name="Note 4 7" xfId="32048"/>
    <cellStyle name="Note 4 7 2" xfId="32049"/>
    <cellStyle name="Note 4 7 2 2" xfId="32050"/>
    <cellStyle name="Note 4 7 2 3" xfId="32051"/>
    <cellStyle name="Note 4 7 2 4" xfId="32052"/>
    <cellStyle name="Note 4 7 3" xfId="32053"/>
    <cellStyle name="Note 4 7 3 2" xfId="32054"/>
    <cellStyle name="Note 4 7 3 3" xfId="32055"/>
    <cellStyle name="Note 4 7 4" xfId="32056"/>
    <cellStyle name="Note 4 7 4 2" xfId="32057"/>
    <cellStyle name="Note 4 7 4 3" xfId="32058"/>
    <cellStyle name="Note 4 7 5" xfId="32059"/>
    <cellStyle name="Note 4 7 5 2" xfId="32060"/>
    <cellStyle name="Note 4 7 6" xfId="32061"/>
    <cellStyle name="Note 4 7 7" xfId="32062"/>
    <cellStyle name="Note 4 7 8" xfId="32063"/>
    <cellStyle name="Note 4 8" xfId="32064"/>
    <cellStyle name="Note 4 8 2" xfId="32065"/>
    <cellStyle name="Note 4 8 2 2" xfId="32066"/>
    <cellStyle name="Note 4 8 2 3" xfId="32067"/>
    <cellStyle name="Note 4 8 2 4" xfId="32068"/>
    <cellStyle name="Note 4 8 3" xfId="32069"/>
    <cellStyle name="Note 4 8 3 2" xfId="32070"/>
    <cellStyle name="Note 4 8 3 3" xfId="32071"/>
    <cellStyle name="Note 4 8 4" xfId="32072"/>
    <cellStyle name="Note 4 8 4 2" xfId="32073"/>
    <cellStyle name="Note 4 8 4 3" xfId="32074"/>
    <cellStyle name="Note 4 8 5" xfId="32075"/>
    <cellStyle name="Note 4 8 5 2" xfId="32076"/>
    <cellStyle name="Note 4 8 6" xfId="32077"/>
    <cellStyle name="Note 4 8 7" xfId="32078"/>
    <cellStyle name="Note 4 8 8" xfId="32079"/>
    <cellStyle name="Note 4 9" xfId="32080"/>
    <cellStyle name="Note 4 9 2" xfId="32081"/>
    <cellStyle name="Note 4 9 2 2" xfId="32082"/>
    <cellStyle name="Note 4 9 2 3" xfId="32083"/>
    <cellStyle name="Note 4 9 2 4" xfId="32084"/>
    <cellStyle name="Note 4 9 3" xfId="32085"/>
    <cellStyle name="Note 4 9 3 2" xfId="32086"/>
    <cellStyle name="Note 4 9 3 3" xfId="32087"/>
    <cellStyle name="Note 4 9 4" xfId="32088"/>
    <cellStyle name="Note 4 9 4 2" xfId="32089"/>
    <cellStyle name="Note 4 9 4 3" xfId="32090"/>
    <cellStyle name="Note 4 9 5" xfId="32091"/>
    <cellStyle name="Note 4 9 5 2" xfId="32092"/>
    <cellStyle name="Note 4 9 6" xfId="32093"/>
    <cellStyle name="Note 4 9 7" xfId="32094"/>
    <cellStyle name="Note 4 9 8" xfId="32095"/>
    <cellStyle name="Note 5" xfId="32096"/>
    <cellStyle name="Note 6" xfId="32097"/>
    <cellStyle name="Note 6 10" xfId="32098"/>
    <cellStyle name="Note 6 10 2" xfId="32099"/>
    <cellStyle name="Note 6 11" xfId="32100"/>
    <cellStyle name="Note 6 12" xfId="32101"/>
    <cellStyle name="Note 6 13" xfId="32102"/>
    <cellStyle name="Note 6 2" xfId="32103"/>
    <cellStyle name="Note 6 2 10" xfId="32104"/>
    <cellStyle name="Note 6 2 11" xfId="32105"/>
    <cellStyle name="Note 6 2 2" xfId="32106"/>
    <cellStyle name="Note 6 2 2 2" xfId="32107"/>
    <cellStyle name="Note 6 2 2 2 2" xfId="32108"/>
    <cellStyle name="Note 6 2 2 2 2 2" xfId="32109"/>
    <cellStyle name="Note 6 2 2 2 2 3" xfId="32110"/>
    <cellStyle name="Note 6 2 2 2 2 4" xfId="32111"/>
    <cellStyle name="Note 6 2 2 2 3" xfId="32112"/>
    <cellStyle name="Note 6 2 2 2 3 2" xfId="32113"/>
    <cellStyle name="Note 6 2 2 2 3 3" xfId="32114"/>
    <cellStyle name="Note 6 2 2 2 4" xfId="32115"/>
    <cellStyle name="Note 6 2 2 2 4 2" xfId="32116"/>
    <cellStyle name="Note 6 2 2 2 4 3" xfId="32117"/>
    <cellStyle name="Note 6 2 2 2 5" xfId="32118"/>
    <cellStyle name="Note 6 2 2 2 5 2" xfId="32119"/>
    <cellStyle name="Note 6 2 2 2 6" xfId="32120"/>
    <cellStyle name="Note 6 2 2 2 7" xfId="32121"/>
    <cellStyle name="Note 6 2 2 2 8" xfId="32122"/>
    <cellStyle name="Note 6 2 2 3" xfId="32123"/>
    <cellStyle name="Note 6 2 2 3 2" xfId="32124"/>
    <cellStyle name="Note 6 2 2 3 2 2" xfId="32125"/>
    <cellStyle name="Note 6 2 2 3 3" xfId="32126"/>
    <cellStyle name="Note 6 2 2 3 4" xfId="32127"/>
    <cellStyle name="Note 6 2 2 4" xfId="32128"/>
    <cellStyle name="Note 6 2 2 4 2" xfId="32129"/>
    <cellStyle name="Note 6 2 2 4 3" xfId="32130"/>
    <cellStyle name="Note 6 2 2 5" xfId="32131"/>
    <cellStyle name="Note 6 2 2 5 2" xfId="32132"/>
    <cellStyle name="Note 6 2 2 5 3" xfId="32133"/>
    <cellStyle name="Note 6 2 2 6" xfId="32134"/>
    <cellStyle name="Note 6 2 2 6 2" xfId="32135"/>
    <cellStyle name="Note 6 2 2 7" xfId="32136"/>
    <cellStyle name="Note 6 2 2 8" xfId="32137"/>
    <cellStyle name="Note 6 2 2 9" xfId="32138"/>
    <cellStyle name="Note 6 2 3" xfId="32139"/>
    <cellStyle name="Note 6 2 3 2" xfId="32140"/>
    <cellStyle name="Note 6 2 3 2 2" xfId="32141"/>
    <cellStyle name="Note 6 2 3 2 3" xfId="32142"/>
    <cellStyle name="Note 6 2 3 2 4" xfId="32143"/>
    <cellStyle name="Note 6 2 3 3" xfId="32144"/>
    <cellStyle name="Note 6 2 3 3 2" xfId="32145"/>
    <cellStyle name="Note 6 2 3 3 3" xfId="32146"/>
    <cellStyle name="Note 6 2 3 4" xfId="32147"/>
    <cellStyle name="Note 6 2 3 4 2" xfId="32148"/>
    <cellStyle name="Note 6 2 3 4 3" xfId="32149"/>
    <cellStyle name="Note 6 2 3 5" xfId="32150"/>
    <cellStyle name="Note 6 2 3 5 2" xfId="32151"/>
    <cellStyle name="Note 6 2 3 6" xfId="32152"/>
    <cellStyle name="Note 6 2 3 7" xfId="32153"/>
    <cellStyle name="Note 6 2 3 8" xfId="32154"/>
    <cellStyle name="Note 6 2 4" xfId="32155"/>
    <cellStyle name="Note 6 2 4 2" xfId="32156"/>
    <cellStyle name="Note 6 2 4 2 2" xfId="32157"/>
    <cellStyle name="Note 6 2 4 2 3" xfId="32158"/>
    <cellStyle name="Note 6 2 4 2 4" xfId="32159"/>
    <cellStyle name="Note 6 2 4 3" xfId="32160"/>
    <cellStyle name="Note 6 2 4 3 2" xfId="32161"/>
    <cellStyle name="Note 6 2 4 3 3" xfId="32162"/>
    <cellStyle name="Note 6 2 4 4" xfId="32163"/>
    <cellStyle name="Note 6 2 4 4 2" xfId="32164"/>
    <cellStyle name="Note 6 2 4 4 3" xfId="32165"/>
    <cellStyle name="Note 6 2 4 5" xfId="32166"/>
    <cellStyle name="Note 6 2 4 5 2" xfId="32167"/>
    <cellStyle name="Note 6 2 4 6" xfId="32168"/>
    <cellStyle name="Note 6 2 4 7" xfId="32169"/>
    <cellStyle name="Note 6 2 4 8" xfId="32170"/>
    <cellStyle name="Note 6 2 5" xfId="32171"/>
    <cellStyle name="Note 6 2 5 2" xfId="32172"/>
    <cellStyle name="Note 6 2 5 2 2" xfId="32173"/>
    <cellStyle name="Note 6 2 5 3" xfId="32174"/>
    <cellStyle name="Note 6 2 5 4" xfId="32175"/>
    <cellStyle name="Note 6 2 6" xfId="32176"/>
    <cellStyle name="Note 6 2 6 2" xfId="32177"/>
    <cellStyle name="Note 6 2 6 3" xfId="32178"/>
    <cellStyle name="Note 6 2 7" xfId="32179"/>
    <cellStyle name="Note 6 2 7 2" xfId="32180"/>
    <cellStyle name="Note 6 2 7 3" xfId="32181"/>
    <cellStyle name="Note 6 2 8" xfId="32182"/>
    <cellStyle name="Note 6 2 8 2" xfId="32183"/>
    <cellStyle name="Note 6 2 9" xfId="32184"/>
    <cellStyle name="Note 6 3" xfId="32185"/>
    <cellStyle name="Note 6 3 10" xfId="32186"/>
    <cellStyle name="Note 6 3 2" xfId="32187"/>
    <cellStyle name="Note 6 3 2 2" xfId="32188"/>
    <cellStyle name="Note 6 3 2 2 2" xfId="32189"/>
    <cellStyle name="Note 6 3 2 2 3" xfId="32190"/>
    <cellStyle name="Note 6 3 2 2 4" xfId="32191"/>
    <cellStyle name="Note 6 3 2 3" xfId="32192"/>
    <cellStyle name="Note 6 3 2 3 2" xfId="32193"/>
    <cellStyle name="Note 6 3 2 3 3" xfId="32194"/>
    <cellStyle name="Note 6 3 2 4" xfId="32195"/>
    <cellStyle name="Note 6 3 2 4 2" xfId="32196"/>
    <cellStyle name="Note 6 3 2 4 3" xfId="32197"/>
    <cellStyle name="Note 6 3 2 5" xfId="32198"/>
    <cellStyle name="Note 6 3 2 5 2" xfId="32199"/>
    <cellStyle name="Note 6 3 2 6" xfId="32200"/>
    <cellStyle name="Note 6 3 2 7" xfId="32201"/>
    <cellStyle name="Note 6 3 2 8" xfId="32202"/>
    <cellStyle name="Note 6 3 3" xfId="32203"/>
    <cellStyle name="Note 6 3 3 2" xfId="32204"/>
    <cellStyle name="Note 6 3 3 2 2" xfId="32205"/>
    <cellStyle name="Note 6 3 3 2 3" xfId="32206"/>
    <cellStyle name="Note 6 3 3 2 4" xfId="32207"/>
    <cellStyle name="Note 6 3 3 3" xfId="32208"/>
    <cellStyle name="Note 6 3 3 3 2" xfId="32209"/>
    <cellStyle name="Note 6 3 3 3 3" xfId="32210"/>
    <cellStyle name="Note 6 3 3 4" xfId="32211"/>
    <cellStyle name="Note 6 3 3 4 2" xfId="32212"/>
    <cellStyle name="Note 6 3 3 4 3" xfId="32213"/>
    <cellStyle name="Note 6 3 3 5" xfId="32214"/>
    <cellStyle name="Note 6 3 3 5 2" xfId="32215"/>
    <cellStyle name="Note 6 3 3 6" xfId="32216"/>
    <cellStyle name="Note 6 3 3 7" xfId="32217"/>
    <cellStyle name="Note 6 3 4" xfId="32218"/>
    <cellStyle name="Note 6 3 4 2" xfId="32219"/>
    <cellStyle name="Note 6 3 4 3" xfId="32220"/>
    <cellStyle name="Note 6 3 4 4" xfId="32221"/>
    <cellStyle name="Note 6 3 5" xfId="32222"/>
    <cellStyle name="Note 6 3 5 2" xfId="32223"/>
    <cellStyle name="Note 6 3 5 3" xfId="32224"/>
    <cellStyle name="Note 6 3 6" xfId="32225"/>
    <cellStyle name="Note 6 3 6 2" xfId="32226"/>
    <cellStyle name="Note 6 3 6 3" xfId="32227"/>
    <cellStyle name="Note 6 3 7" xfId="32228"/>
    <cellStyle name="Note 6 3 7 2" xfId="32229"/>
    <cellStyle name="Note 6 3 8" xfId="32230"/>
    <cellStyle name="Note 6 3 9" xfId="32231"/>
    <cellStyle name="Note 6 4" xfId="32232"/>
    <cellStyle name="Note 6 4 2" xfId="32233"/>
    <cellStyle name="Note 6 4 2 2" xfId="32234"/>
    <cellStyle name="Note 6 4 2 3" xfId="32235"/>
    <cellStyle name="Note 6 4 2 4" xfId="32236"/>
    <cellStyle name="Note 6 4 3" xfId="32237"/>
    <cellStyle name="Note 6 4 3 2" xfId="32238"/>
    <cellStyle name="Note 6 4 3 3" xfId="32239"/>
    <cellStyle name="Note 6 4 4" xfId="32240"/>
    <cellStyle name="Note 6 4 4 2" xfId="32241"/>
    <cellStyle name="Note 6 4 4 3" xfId="32242"/>
    <cellStyle name="Note 6 4 5" xfId="32243"/>
    <cellStyle name="Note 6 4 5 2" xfId="32244"/>
    <cellStyle name="Note 6 4 6" xfId="32245"/>
    <cellStyle name="Note 6 4 7" xfId="32246"/>
    <cellStyle name="Note 6 4 8" xfId="32247"/>
    <cellStyle name="Note 6 5" xfId="32248"/>
    <cellStyle name="Note 6 5 2" xfId="32249"/>
    <cellStyle name="Note 6 5 2 2" xfId="32250"/>
    <cellStyle name="Note 6 5 2 3" xfId="32251"/>
    <cellStyle name="Note 6 5 2 4" xfId="32252"/>
    <cellStyle name="Note 6 5 3" xfId="32253"/>
    <cellStyle name="Note 6 5 3 2" xfId="32254"/>
    <cellStyle name="Note 6 5 3 3" xfId="32255"/>
    <cellStyle name="Note 6 5 4" xfId="32256"/>
    <cellStyle name="Note 6 5 4 2" xfId="32257"/>
    <cellStyle name="Note 6 5 4 3" xfId="32258"/>
    <cellStyle name="Note 6 5 5" xfId="32259"/>
    <cellStyle name="Note 6 5 5 2" xfId="32260"/>
    <cellStyle name="Note 6 5 6" xfId="32261"/>
    <cellStyle name="Note 6 5 7" xfId="32262"/>
    <cellStyle name="Note 6 5 8" xfId="32263"/>
    <cellStyle name="Note 6 6" xfId="32264"/>
    <cellStyle name="Note 6 6 2" xfId="32265"/>
    <cellStyle name="Note 6 6 2 2" xfId="32266"/>
    <cellStyle name="Note 6 6 2 3" xfId="32267"/>
    <cellStyle name="Note 6 6 2 4" xfId="32268"/>
    <cellStyle name="Note 6 6 3" xfId="32269"/>
    <cellStyle name="Note 6 6 3 2" xfId="32270"/>
    <cellStyle name="Note 6 6 3 3" xfId="32271"/>
    <cellStyle name="Note 6 6 4" xfId="32272"/>
    <cellStyle name="Note 6 6 4 2" xfId="32273"/>
    <cellStyle name="Note 6 6 4 3" xfId="32274"/>
    <cellStyle name="Note 6 6 5" xfId="32275"/>
    <cellStyle name="Note 6 6 5 2" xfId="32276"/>
    <cellStyle name="Note 6 6 6" xfId="32277"/>
    <cellStyle name="Note 6 6 7" xfId="32278"/>
    <cellStyle name="Note 6 6 8" xfId="32279"/>
    <cellStyle name="Note 6 7" xfId="32280"/>
    <cellStyle name="Note 6 7 2" xfId="32281"/>
    <cellStyle name="Note 6 7 2 2" xfId="32282"/>
    <cellStyle name="Note 6 7 3" xfId="32283"/>
    <cellStyle name="Note 6 7 4" xfId="32284"/>
    <cellStyle name="Note 6 8" xfId="32285"/>
    <cellStyle name="Note 6 8 2" xfId="32286"/>
    <cellStyle name="Note 6 8 3" xfId="32287"/>
    <cellStyle name="Note 6 9" xfId="32288"/>
    <cellStyle name="Note 6 9 2" xfId="32289"/>
    <cellStyle name="Note 6 9 3" xfId="32290"/>
    <cellStyle name="Note 7" xfId="32291"/>
    <cellStyle name="Note 7 10" xfId="32292"/>
    <cellStyle name="Note 7 11" xfId="32293"/>
    <cellStyle name="Note 7 12" xfId="32294"/>
    <cellStyle name="Note 7 2" xfId="32295"/>
    <cellStyle name="Note 7 2 10" xfId="32296"/>
    <cellStyle name="Note 7 2 2" xfId="32297"/>
    <cellStyle name="Note 7 2 2 2" xfId="32298"/>
    <cellStyle name="Note 7 2 2 2 2" xfId="32299"/>
    <cellStyle name="Note 7 2 2 2 3" xfId="32300"/>
    <cellStyle name="Note 7 2 2 2 4" xfId="32301"/>
    <cellStyle name="Note 7 2 2 3" xfId="32302"/>
    <cellStyle name="Note 7 2 2 3 2" xfId="32303"/>
    <cellStyle name="Note 7 2 2 3 3" xfId="32304"/>
    <cellStyle name="Note 7 2 2 4" xfId="32305"/>
    <cellStyle name="Note 7 2 2 4 2" xfId="32306"/>
    <cellStyle name="Note 7 2 2 4 3" xfId="32307"/>
    <cellStyle name="Note 7 2 2 5" xfId="32308"/>
    <cellStyle name="Note 7 2 2 5 2" xfId="32309"/>
    <cellStyle name="Note 7 2 2 6" xfId="32310"/>
    <cellStyle name="Note 7 2 2 7" xfId="32311"/>
    <cellStyle name="Note 7 2 2 8" xfId="32312"/>
    <cellStyle name="Note 7 2 3" xfId="32313"/>
    <cellStyle name="Note 7 2 3 2" xfId="32314"/>
    <cellStyle name="Note 7 2 3 2 2" xfId="32315"/>
    <cellStyle name="Note 7 2 3 2 3" xfId="32316"/>
    <cellStyle name="Note 7 2 3 2 4" xfId="32317"/>
    <cellStyle name="Note 7 2 3 3" xfId="32318"/>
    <cellStyle name="Note 7 2 3 3 2" xfId="32319"/>
    <cellStyle name="Note 7 2 3 3 3" xfId="32320"/>
    <cellStyle name="Note 7 2 3 4" xfId="32321"/>
    <cellStyle name="Note 7 2 3 4 2" xfId="32322"/>
    <cellStyle name="Note 7 2 3 4 3" xfId="32323"/>
    <cellStyle name="Note 7 2 3 5" xfId="32324"/>
    <cellStyle name="Note 7 2 3 5 2" xfId="32325"/>
    <cellStyle name="Note 7 2 3 6" xfId="32326"/>
    <cellStyle name="Note 7 2 3 7" xfId="32327"/>
    <cellStyle name="Note 7 2 4" xfId="32328"/>
    <cellStyle name="Note 7 2 4 2" xfId="32329"/>
    <cellStyle name="Note 7 2 4 3" xfId="32330"/>
    <cellStyle name="Note 7 2 4 4" xfId="32331"/>
    <cellStyle name="Note 7 2 5" xfId="32332"/>
    <cellStyle name="Note 7 2 5 2" xfId="32333"/>
    <cellStyle name="Note 7 2 5 3" xfId="32334"/>
    <cellStyle name="Note 7 2 6" xfId="32335"/>
    <cellStyle name="Note 7 2 6 2" xfId="32336"/>
    <cellStyle name="Note 7 2 6 3" xfId="32337"/>
    <cellStyle name="Note 7 2 7" xfId="32338"/>
    <cellStyle name="Note 7 2 7 2" xfId="32339"/>
    <cellStyle name="Note 7 2 8" xfId="32340"/>
    <cellStyle name="Note 7 2 9" xfId="32341"/>
    <cellStyle name="Note 7 3" xfId="32342"/>
    <cellStyle name="Note 7 3 2" xfId="32343"/>
    <cellStyle name="Note 7 3 2 2" xfId="32344"/>
    <cellStyle name="Note 7 3 2 2 2" xfId="32345"/>
    <cellStyle name="Note 7 3 2 2 3" xfId="32346"/>
    <cellStyle name="Note 7 3 2 2 4" xfId="32347"/>
    <cellStyle name="Note 7 3 2 3" xfId="32348"/>
    <cellStyle name="Note 7 3 2 3 2" xfId="32349"/>
    <cellStyle name="Note 7 3 2 3 3" xfId="32350"/>
    <cellStyle name="Note 7 3 2 4" xfId="32351"/>
    <cellStyle name="Note 7 3 2 4 2" xfId="32352"/>
    <cellStyle name="Note 7 3 2 4 3" xfId="32353"/>
    <cellStyle name="Note 7 3 2 5" xfId="32354"/>
    <cellStyle name="Note 7 3 2 5 2" xfId="32355"/>
    <cellStyle name="Note 7 3 2 6" xfId="32356"/>
    <cellStyle name="Note 7 3 2 7" xfId="32357"/>
    <cellStyle name="Note 7 3 2 8" xfId="32358"/>
    <cellStyle name="Note 7 3 3" xfId="32359"/>
    <cellStyle name="Note 7 3 3 2" xfId="32360"/>
    <cellStyle name="Note 7 3 3 3" xfId="32361"/>
    <cellStyle name="Note 7 3 3 4" xfId="32362"/>
    <cellStyle name="Note 7 3 4" xfId="32363"/>
    <cellStyle name="Note 7 3 4 2" xfId="32364"/>
    <cellStyle name="Note 7 3 4 3" xfId="32365"/>
    <cellStyle name="Note 7 3 5" xfId="32366"/>
    <cellStyle name="Note 7 3 5 2" xfId="32367"/>
    <cellStyle name="Note 7 3 5 3" xfId="32368"/>
    <cellStyle name="Note 7 3 6" xfId="32369"/>
    <cellStyle name="Note 7 3 6 2" xfId="32370"/>
    <cellStyle name="Note 7 3 7" xfId="32371"/>
    <cellStyle name="Note 7 3 8" xfId="32372"/>
    <cellStyle name="Note 7 3 9" xfId="32373"/>
    <cellStyle name="Note 7 4" xfId="32374"/>
    <cellStyle name="Note 7 4 2" xfId="32375"/>
    <cellStyle name="Note 7 4 2 2" xfId="32376"/>
    <cellStyle name="Note 7 4 2 3" xfId="32377"/>
    <cellStyle name="Note 7 4 2 4" xfId="32378"/>
    <cellStyle name="Note 7 4 3" xfId="32379"/>
    <cellStyle name="Note 7 4 3 2" xfId="32380"/>
    <cellStyle name="Note 7 4 3 3" xfId="32381"/>
    <cellStyle name="Note 7 4 4" xfId="32382"/>
    <cellStyle name="Note 7 4 4 2" xfId="32383"/>
    <cellStyle name="Note 7 4 4 3" xfId="32384"/>
    <cellStyle name="Note 7 4 5" xfId="32385"/>
    <cellStyle name="Note 7 4 5 2" xfId="32386"/>
    <cellStyle name="Note 7 4 6" xfId="32387"/>
    <cellStyle name="Note 7 4 7" xfId="32388"/>
    <cellStyle name="Note 7 4 8" xfId="32389"/>
    <cellStyle name="Note 7 5" xfId="32390"/>
    <cellStyle name="Note 7 5 2" xfId="32391"/>
    <cellStyle name="Note 7 5 2 2" xfId="32392"/>
    <cellStyle name="Note 7 5 2 3" xfId="32393"/>
    <cellStyle name="Note 7 5 2 4" xfId="32394"/>
    <cellStyle name="Note 7 5 3" xfId="32395"/>
    <cellStyle name="Note 7 5 3 2" xfId="32396"/>
    <cellStyle name="Note 7 5 3 3" xfId="32397"/>
    <cellStyle name="Note 7 5 4" xfId="32398"/>
    <cellStyle name="Note 7 5 4 2" xfId="32399"/>
    <cellStyle name="Note 7 5 4 3" xfId="32400"/>
    <cellStyle name="Note 7 5 5" xfId="32401"/>
    <cellStyle name="Note 7 5 5 2" xfId="32402"/>
    <cellStyle name="Note 7 5 6" xfId="32403"/>
    <cellStyle name="Note 7 5 7" xfId="32404"/>
    <cellStyle name="Note 7 5 8" xfId="32405"/>
    <cellStyle name="Note 7 6" xfId="32406"/>
    <cellStyle name="Note 7 6 2" xfId="32407"/>
    <cellStyle name="Note 7 6 2 2" xfId="32408"/>
    <cellStyle name="Note 7 6 3" xfId="32409"/>
    <cellStyle name="Note 7 6 4" xfId="32410"/>
    <cellStyle name="Note 7 7" xfId="32411"/>
    <cellStyle name="Note 7 7 2" xfId="32412"/>
    <cellStyle name="Note 7 7 3" xfId="32413"/>
    <cellStyle name="Note 7 8" xfId="32414"/>
    <cellStyle name="Note 7 8 2" xfId="32415"/>
    <cellStyle name="Note 7 8 3" xfId="32416"/>
    <cellStyle name="Note 7 9" xfId="32417"/>
    <cellStyle name="Note 7 9 2" xfId="32418"/>
    <cellStyle name="Note 8" xfId="32419"/>
    <cellStyle name="Note 8 10" xfId="32420"/>
    <cellStyle name="Note 8 11" xfId="32421"/>
    <cellStyle name="Note 8 2" xfId="32422"/>
    <cellStyle name="Note 8 3" xfId="32423"/>
    <cellStyle name="Note 8 3 2" xfId="32424"/>
    <cellStyle name="Note 8 3 2 2" xfId="32425"/>
    <cellStyle name="Note 8 3 2 2 2" xfId="32426"/>
    <cellStyle name="Note 8 3 2 2 3" xfId="32427"/>
    <cellStyle name="Note 8 3 2 2 4" xfId="32428"/>
    <cellStyle name="Note 8 3 2 3" xfId="32429"/>
    <cellStyle name="Note 8 3 2 3 2" xfId="32430"/>
    <cellStyle name="Note 8 3 2 3 3" xfId="32431"/>
    <cellStyle name="Note 8 3 2 4" xfId="32432"/>
    <cellStyle name="Note 8 3 2 4 2" xfId="32433"/>
    <cellStyle name="Note 8 3 2 4 3" xfId="32434"/>
    <cellStyle name="Note 8 3 2 5" xfId="32435"/>
    <cellStyle name="Note 8 3 2 5 2" xfId="32436"/>
    <cellStyle name="Note 8 3 2 6" xfId="32437"/>
    <cellStyle name="Note 8 3 2 7" xfId="32438"/>
    <cellStyle name="Note 8 3 2 8" xfId="32439"/>
    <cellStyle name="Note 8 3 3" xfId="32440"/>
    <cellStyle name="Note 8 3 3 2" xfId="32441"/>
    <cellStyle name="Note 8 3 3 3" xfId="32442"/>
    <cellStyle name="Note 8 3 3 4" xfId="32443"/>
    <cellStyle name="Note 8 3 4" xfId="32444"/>
    <cellStyle name="Note 8 3 4 2" xfId="32445"/>
    <cellStyle name="Note 8 3 4 3" xfId="32446"/>
    <cellStyle name="Note 8 3 5" xfId="32447"/>
    <cellStyle name="Note 8 3 5 2" xfId="32448"/>
    <cellStyle name="Note 8 3 5 3" xfId="32449"/>
    <cellStyle name="Note 8 3 6" xfId="32450"/>
    <cellStyle name="Note 8 3 6 2" xfId="32451"/>
    <cellStyle name="Note 8 3 7" xfId="32452"/>
    <cellStyle name="Note 8 3 8" xfId="32453"/>
    <cellStyle name="Note 8 3 9" xfId="32454"/>
    <cellStyle name="Note 8 4" xfId="32455"/>
    <cellStyle name="Note 8 4 2" xfId="32456"/>
    <cellStyle name="Note 8 4 2 2" xfId="32457"/>
    <cellStyle name="Note 8 4 2 3" xfId="32458"/>
    <cellStyle name="Note 8 4 2 4" xfId="32459"/>
    <cellStyle name="Note 8 4 3" xfId="32460"/>
    <cellStyle name="Note 8 4 3 2" xfId="32461"/>
    <cellStyle name="Note 8 4 3 3" xfId="32462"/>
    <cellStyle name="Note 8 4 4" xfId="32463"/>
    <cellStyle name="Note 8 4 4 2" xfId="32464"/>
    <cellStyle name="Note 8 4 4 3" xfId="32465"/>
    <cellStyle name="Note 8 4 5" xfId="32466"/>
    <cellStyle name="Note 8 4 5 2" xfId="32467"/>
    <cellStyle name="Note 8 4 6" xfId="32468"/>
    <cellStyle name="Note 8 4 7" xfId="32469"/>
    <cellStyle name="Note 8 4 8" xfId="32470"/>
    <cellStyle name="Note 8 5" xfId="32471"/>
    <cellStyle name="Note 8 5 2" xfId="32472"/>
    <cellStyle name="Note 8 5 2 2" xfId="32473"/>
    <cellStyle name="Note 8 5 2 3" xfId="32474"/>
    <cellStyle name="Note 8 5 2 4" xfId="32475"/>
    <cellStyle name="Note 8 5 3" xfId="32476"/>
    <cellStyle name="Note 8 5 3 2" xfId="32477"/>
    <cellStyle name="Note 8 5 3 3" xfId="32478"/>
    <cellStyle name="Note 8 5 4" xfId="32479"/>
    <cellStyle name="Note 8 5 4 2" xfId="32480"/>
    <cellStyle name="Note 8 5 4 3" xfId="32481"/>
    <cellStyle name="Note 8 5 5" xfId="32482"/>
    <cellStyle name="Note 8 5 5 2" xfId="32483"/>
    <cellStyle name="Note 8 5 6" xfId="32484"/>
    <cellStyle name="Note 8 5 7" xfId="32485"/>
    <cellStyle name="Note 8 5 8" xfId="32486"/>
    <cellStyle name="Note 8 6" xfId="32487"/>
    <cellStyle name="Note 8 6 2" xfId="32488"/>
    <cellStyle name="Note 8 6 3" xfId="32489"/>
    <cellStyle name="Note 8 6 4" xfId="32490"/>
    <cellStyle name="Note 8 7" xfId="32491"/>
    <cellStyle name="Note 8 7 2" xfId="32492"/>
    <cellStyle name="Note 8 7 3" xfId="32493"/>
    <cellStyle name="Note 8 8" xfId="32494"/>
    <cellStyle name="Note 8 8 2" xfId="32495"/>
    <cellStyle name="Note 8 8 3" xfId="32496"/>
    <cellStyle name="Note 8 9" xfId="32497"/>
    <cellStyle name="Note 8 9 2" xfId="32498"/>
    <cellStyle name="Note 9" xfId="32499"/>
    <cellStyle name="Note 9 10" xfId="32500"/>
    <cellStyle name="Note 9 11" xfId="32501"/>
    <cellStyle name="Note 9 2" xfId="32502"/>
    <cellStyle name="Note 9 2 2" xfId="32503"/>
    <cellStyle name="Note 9 2 2 2" xfId="32504"/>
    <cellStyle name="Note 9 2 2 3" xfId="32505"/>
    <cellStyle name="Note 9 2 2 4" xfId="32506"/>
    <cellStyle name="Note 9 2 3" xfId="32507"/>
    <cellStyle name="Note 9 2 3 2" xfId="32508"/>
    <cellStyle name="Note 9 2 3 3" xfId="32509"/>
    <cellStyle name="Note 9 2 4" xfId="32510"/>
    <cellStyle name="Note 9 2 4 2" xfId="32511"/>
    <cellStyle name="Note 9 2 4 3" xfId="32512"/>
    <cellStyle name="Note 9 2 5" xfId="32513"/>
    <cellStyle name="Note 9 2 5 2" xfId="32514"/>
    <cellStyle name="Note 9 2 6" xfId="32515"/>
    <cellStyle name="Note 9 2 7" xfId="32516"/>
    <cellStyle name="Note 9 2 8" xfId="32517"/>
    <cellStyle name="Note 9 3" xfId="32518"/>
    <cellStyle name="Note 9 3 2" xfId="32519"/>
    <cellStyle name="Note 9 3 2 2" xfId="32520"/>
    <cellStyle name="Note 9 3 2 3" xfId="32521"/>
    <cellStyle name="Note 9 3 2 4" xfId="32522"/>
    <cellStyle name="Note 9 3 3" xfId="32523"/>
    <cellStyle name="Note 9 3 3 2" xfId="32524"/>
    <cellStyle name="Note 9 3 3 3" xfId="32525"/>
    <cellStyle name="Note 9 3 4" xfId="32526"/>
    <cellStyle name="Note 9 3 4 2" xfId="32527"/>
    <cellStyle name="Note 9 3 4 3" xfId="32528"/>
    <cellStyle name="Note 9 3 5" xfId="32529"/>
    <cellStyle name="Note 9 3 5 2" xfId="32530"/>
    <cellStyle name="Note 9 3 6" xfId="32531"/>
    <cellStyle name="Note 9 3 7" xfId="32532"/>
    <cellStyle name="Note 9 3 8" xfId="32533"/>
    <cellStyle name="Note 9 4" xfId="32534"/>
    <cellStyle name="Note 9 4 2" xfId="32535"/>
    <cellStyle name="Note 9 4 2 2" xfId="32536"/>
    <cellStyle name="Note 9 4 2 3" xfId="32537"/>
    <cellStyle name="Note 9 4 2 4" xfId="32538"/>
    <cellStyle name="Note 9 4 3" xfId="32539"/>
    <cellStyle name="Note 9 4 3 2" xfId="32540"/>
    <cellStyle name="Note 9 4 3 3" xfId="32541"/>
    <cellStyle name="Note 9 4 4" xfId="32542"/>
    <cellStyle name="Note 9 4 4 2" xfId="32543"/>
    <cellStyle name="Note 9 4 4 3" xfId="32544"/>
    <cellStyle name="Note 9 4 5" xfId="32545"/>
    <cellStyle name="Note 9 4 5 2" xfId="32546"/>
    <cellStyle name="Note 9 4 6" xfId="32547"/>
    <cellStyle name="Note 9 4 7" xfId="32548"/>
    <cellStyle name="Note 9 4 8" xfId="32549"/>
    <cellStyle name="Note 9 5" xfId="32550"/>
    <cellStyle name="Note 9 5 2" xfId="32551"/>
    <cellStyle name="Note 9 5 3" xfId="32552"/>
    <cellStyle name="Note 9 5 4" xfId="32553"/>
    <cellStyle name="Note 9 6" xfId="32554"/>
    <cellStyle name="Note 9 6 2" xfId="32555"/>
    <cellStyle name="Note 9 6 3" xfId="32556"/>
    <cellStyle name="Note 9 7" xfId="32557"/>
    <cellStyle name="Note 9 7 2" xfId="32558"/>
    <cellStyle name="Note 9 7 3" xfId="32559"/>
    <cellStyle name="Note 9 8" xfId="32560"/>
    <cellStyle name="Note 9 8 2" xfId="32561"/>
    <cellStyle name="Note 9 9" xfId="32562"/>
    <cellStyle name="Œ…‹æØ‚è [0.00]_Cover" xfId="32563"/>
    <cellStyle name="Œ…‹æØ‚è_Cover" xfId="32564"/>
    <cellStyle name="oft Excel]_x000d__x000a_Comment=open=/f ‚ðw’è‚·‚é‚ÆAƒ†[ƒU[’è‹`ŠÖ”‚ðŠÖ”“\‚è•t‚¯‚Ìˆê——‚É“o˜^‚·‚é‚±‚Æ‚ª‚Å‚«‚Ü‚·B_x000d__x000a_Maximized" xfId="32565"/>
    <cellStyle name="oft Excel]_x000d__x000a_Comment=open=/f ‚ðw’è‚·‚é‚ÆAƒ†[ƒU[’è‹`ŠÖ”‚ðŠÖ”“\‚è•t‚¯‚Ìˆê——‚É“o˜^‚·‚é‚±‚Æ‚ª‚Å‚«‚Ü‚·B_x000d__x000a_Maximized 2" xfId="32566"/>
    <cellStyle name="oft Excel]_x000d__x000a_Comment=open=/f ‚ðŽw’è‚·‚é‚ÆAƒ†[ƒU[’è‹`ŠÖ”‚ðŠÖ”“\‚è•t‚¯‚Ìˆê——‚É“o˜^‚·‚é‚±‚Æ‚ª‚Å‚«‚Ü‚·B_x000d__x000a_Maximized" xfId="32567"/>
    <cellStyle name="oft Excel]_x000d__x000a_Comment=open=/f ‚ðŽw’è‚·‚é‚ÆAƒ†[ƒU[’è‹`ŠÖ”‚ðŠÖ”“\‚è•t‚¯‚Ìˆê——‚É“o˜^‚·‚é‚±‚Æ‚ª‚Å‚«‚Ü‚·B_x000d__x000a_Maximized 2" xfId="32568"/>
    <cellStyle name="Output 2" xfId="32569"/>
    <cellStyle name="Output 2 2" xfId="32570"/>
    <cellStyle name="Output 2 3" xfId="32571"/>
    <cellStyle name="Output 3" xfId="32572"/>
    <cellStyle name="Output 4" xfId="32573"/>
    <cellStyle name="Output 5" xfId="32574"/>
    <cellStyle name="Output 5 2" xfId="32575"/>
    <cellStyle name="Output 6" xfId="32576"/>
    <cellStyle name="Output 7" xfId="32577"/>
    <cellStyle name="Output 8" xfId="32578"/>
    <cellStyle name="per.style" xfId="32579"/>
    <cellStyle name="Percent" xfId="703" builtinId="5"/>
    <cellStyle name="Percent (0)" xfId="32580"/>
    <cellStyle name="Percent (0) 2" xfId="32581"/>
    <cellStyle name="Percent [0]" xfId="32582"/>
    <cellStyle name="Percent [0] 2" xfId="32583"/>
    <cellStyle name="Percent [0] 2 2" xfId="32584"/>
    <cellStyle name="Percent [0] 3" xfId="32585"/>
    <cellStyle name="Percent [0] 4" xfId="32586"/>
    <cellStyle name="Percent [0] 5" xfId="32587"/>
    <cellStyle name="Percent [0] 6" xfId="32588"/>
    <cellStyle name="Percent [00]" xfId="32589"/>
    <cellStyle name="Percent [00] 2" xfId="32590"/>
    <cellStyle name="Percent [00] 3" xfId="32591"/>
    <cellStyle name="Percent [00] 4" xfId="32592"/>
    <cellStyle name="Percent [00] 5" xfId="32593"/>
    <cellStyle name="Percent [00] 6" xfId="32594"/>
    <cellStyle name="Percent [2]" xfId="32595"/>
    <cellStyle name="Percent [2] 2" xfId="32596"/>
    <cellStyle name="Percent 2" xfId="32597"/>
    <cellStyle name="Percent 2 2" xfId="32598"/>
    <cellStyle name="Percent 2 2 2" xfId="32599"/>
    <cellStyle name="Percent 2 3" xfId="32600"/>
    <cellStyle name="Percent 2 3 2" xfId="32601"/>
    <cellStyle name="Percent 2 4" xfId="715"/>
    <cellStyle name="Percent 2 5" xfId="32602"/>
    <cellStyle name="Percent 3" xfId="32603"/>
    <cellStyle name="Percent 3 2" xfId="32604"/>
    <cellStyle name="Percent 4" xfId="32605"/>
    <cellStyle name="Percent 4 2" xfId="32606"/>
    <cellStyle name="Percent 5" xfId="32607"/>
    <cellStyle name="Percent 5 2" xfId="32608"/>
    <cellStyle name="Percent 8" xfId="32609"/>
    <cellStyle name="Percent 8 2" xfId="32610"/>
    <cellStyle name="Percent 8 2 2" xfId="32611"/>
    <cellStyle name="Percent 8 3" xfId="32612"/>
    <cellStyle name="Percent 8 3 2" xfId="32613"/>
    <cellStyle name="Percent 8 4" xfId="32614"/>
    <cellStyle name="PrePop Currency (0)" xfId="32615"/>
    <cellStyle name="PrePop Currency (0) 2" xfId="32616"/>
    <cellStyle name="PrePop Currency (2)" xfId="32617"/>
    <cellStyle name="PrePop Currency (2) 2" xfId="32618"/>
    <cellStyle name="PrePop Currency (2) 3" xfId="32619"/>
    <cellStyle name="PrePop Currency (2) 4" xfId="32620"/>
    <cellStyle name="PrePop Currency (2) 5" xfId="32621"/>
    <cellStyle name="PrePop Currency (2) 6" xfId="32622"/>
    <cellStyle name="PrePop Units (0)" xfId="32623"/>
    <cellStyle name="PrePop Units (0) 2" xfId="32624"/>
    <cellStyle name="PrePop Units (1)" xfId="32625"/>
    <cellStyle name="PrePop Units (1) 2" xfId="32626"/>
    <cellStyle name="PrePop Units (1) 3" xfId="32627"/>
    <cellStyle name="PrePop Units (1) 4" xfId="32628"/>
    <cellStyle name="PrePop Units (1) 5" xfId="32629"/>
    <cellStyle name="PrePop Units (1) 6" xfId="32630"/>
    <cellStyle name="PrePop Units (2)" xfId="32631"/>
    <cellStyle name="PrePop Units (2) 2" xfId="32632"/>
    <cellStyle name="PrePop Units (2) 3" xfId="32633"/>
    <cellStyle name="PrePop Units (2) 4" xfId="32634"/>
    <cellStyle name="PrePop Units (2) 5" xfId="32635"/>
    <cellStyle name="PrePop Units (2) 6" xfId="32636"/>
    <cellStyle name="Presentation" xfId="32637"/>
    <cellStyle name="Pricelist" xfId="32638"/>
    <cellStyle name="pricing" xfId="32639"/>
    <cellStyle name="pricing 2" xfId="32640"/>
    <cellStyle name="pricing 3" xfId="32641"/>
    <cellStyle name="pricing 4" xfId="32642"/>
    <cellStyle name="pricing 5" xfId="32643"/>
    <cellStyle name="Prosent_ABBOCT" xfId="32644"/>
    <cellStyle name="PSChar" xfId="32645"/>
    <cellStyle name="PSDate" xfId="32646"/>
    <cellStyle name="PSDec" xfId="32647"/>
    <cellStyle name="PSHeading" xfId="32648"/>
    <cellStyle name="PSHeading 2" xfId="32649"/>
    <cellStyle name="PSInt" xfId="32650"/>
    <cellStyle name="PSSpacer" xfId="32651"/>
    <cellStyle name="R?" xfId="32652"/>
    <cellStyle name="R? 2" xfId="32653"/>
    <cellStyle name="R? 2 2" xfId="32654"/>
    <cellStyle name="R? 3" xfId="32655"/>
    <cellStyle name="regstoresfromspecstores" xfId="32656"/>
    <cellStyle name="RevList" xfId="32657"/>
    <cellStyle name="sche|_x0005_" xfId="32658"/>
    <cellStyle name="sche|_x0005_ 2" xfId="32659"/>
    <cellStyle name="sche|_x0005_ 2 2" xfId="32660"/>
    <cellStyle name="sche|_x0005_ 2 3" xfId="32661"/>
    <cellStyle name="sche|_x0005_ 3" xfId="32662"/>
    <cellStyle name="sche|_x0005_ 3 2" xfId="32663"/>
    <cellStyle name="sche|_x0005_ 4" xfId="32664"/>
    <cellStyle name="SHADEDSTORES" xfId="32665"/>
    <cellStyle name="specstores" xfId="32666"/>
    <cellStyle name="specstores 2" xfId="32667"/>
    <cellStyle name="Standard format" xfId="32668"/>
    <cellStyle name="Standard_GER" xfId="32669"/>
    <cellStyle name="Style 1" xfId="181"/>
    <cellStyle name="Style 1 10" xfId="182"/>
    <cellStyle name="Style 1 100" xfId="272"/>
    <cellStyle name="Style 1 101" xfId="307"/>
    <cellStyle name="Style 1 102" xfId="271"/>
    <cellStyle name="Style 1 103" xfId="311"/>
    <cellStyle name="Style 1 104" xfId="270"/>
    <cellStyle name="Style 1 105" xfId="312"/>
    <cellStyle name="Style 1 106" xfId="269"/>
    <cellStyle name="Style 1 107" xfId="313"/>
    <cellStyle name="Style 1 108" xfId="268"/>
    <cellStyle name="Style 1 109" xfId="415"/>
    <cellStyle name="Style 1 11" xfId="183"/>
    <cellStyle name="Style 1 110" xfId="395"/>
    <cellStyle name="Style 1 111" xfId="474"/>
    <cellStyle name="Style 1 112" xfId="349"/>
    <cellStyle name="Style 1 113" xfId="450"/>
    <cellStyle name="Style 1 114" xfId="367"/>
    <cellStyle name="Style 1 115" xfId="429"/>
    <cellStyle name="Style 1 116" xfId="470"/>
    <cellStyle name="Style 1 117" xfId="478"/>
    <cellStyle name="Style 1 118" xfId="397"/>
    <cellStyle name="Style 1 119" xfId="410"/>
    <cellStyle name="Style 1 12" xfId="184"/>
    <cellStyle name="Style 1 120" xfId="420"/>
    <cellStyle name="Style 1 121" xfId="453"/>
    <cellStyle name="Style 1 122" xfId="508"/>
    <cellStyle name="Style 1 123" xfId="517"/>
    <cellStyle name="Style 1 124" xfId="426"/>
    <cellStyle name="Style 1 125" xfId="469"/>
    <cellStyle name="Style 1 126" xfId="647"/>
    <cellStyle name="Style 1 127" xfId="523"/>
    <cellStyle name="Style 1 128" xfId="525"/>
    <cellStyle name="Style 1 129" xfId="614"/>
    <cellStyle name="Style 1 13" xfId="185"/>
    <cellStyle name="Style 1 130" xfId="404"/>
    <cellStyle name="Style 1 131" xfId="664"/>
    <cellStyle name="Style 1 14" xfId="186"/>
    <cellStyle name="Style 1 15" xfId="187"/>
    <cellStyle name="Style 1 16" xfId="188"/>
    <cellStyle name="Style 1 17" xfId="189"/>
    <cellStyle name="Style 1 18" xfId="190"/>
    <cellStyle name="Style 1 19" xfId="191"/>
    <cellStyle name="Style 1 2" xfId="192"/>
    <cellStyle name="Style 1 2 2" xfId="32670"/>
    <cellStyle name="Style 1 20" xfId="193"/>
    <cellStyle name="Style 1 21" xfId="194"/>
    <cellStyle name="Style 1 22" xfId="195"/>
    <cellStyle name="Style 1 23" xfId="196"/>
    <cellStyle name="Style 1 24" xfId="197"/>
    <cellStyle name="Style 1 25" xfId="198"/>
    <cellStyle name="Style 1 26" xfId="199"/>
    <cellStyle name="Style 1 27" xfId="200"/>
    <cellStyle name="Style 1 28" xfId="201"/>
    <cellStyle name="Style 1 29" xfId="202"/>
    <cellStyle name="Style 1 3" xfId="203"/>
    <cellStyle name="Style 1 30" xfId="204"/>
    <cellStyle name="Style 1 31" xfId="205"/>
    <cellStyle name="Style 1 32" xfId="206"/>
    <cellStyle name="Style 1 33" xfId="207"/>
    <cellStyle name="Style 1 34" xfId="208"/>
    <cellStyle name="Style 1 35" xfId="209"/>
    <cellStyle name="Style 1 36" xfId="210"/>
    <cellStyle name="Style 1 37" xfId="211"/>
    <cellStyle name="Style 1 38" xfId="212"/>
    <cellStyle name="Style 1 39" xfId="213"/>
    <cellStyle name="Style 1 4" xfId="214"/>
    <cellStyle name="Style 1 40" xfId="215"/>
    <cellStyle name="Style 1 41" xfId="216"/>
    <cellStyle name="Style 1 42" xfId="217"/>
    <cellStyle name="Style 1 43" xfId="218"/>
    <cellStyle name="Style 1 44" xfId="219"/>
    <cellStyle name="Style 1 45" xfId="220"/>
    <cellStyle name="Style 1 46" xfId="221"/>
    <cellStyle name="Style 1 47" xfId="222"/>
    <cellStyle name="Style 1 48" xfId="223"/>
    <cellStyle name="Style 1 49" xfId="224"/>
    <cellStyle name="Style 1 5" xfId="225"/>
    <cellStyle name="Style 1 50" xfId="226"/>
    <cellStyle name="Style 1 51" xfId="227"/>
    <cellStyle name="Style 1 52" xfId="228"/>
    <cellStyle name="Style 1 53" xfId="229"/>
    <cellStyle name="Style 1 54" xfId="230"/>
    <cellStyle name="Style 1 55" xfId="231"/>
    <cellStyle name="Style 1 56" xfId="232"/>
    <cellStyle name="Style 1 57" xfId="233"/>
    <cellStyle name="Style 1 58" xfId="234"/>
    <cellStyle name="Style 1 59" xfId="235"/>
    <cellStyle name="Style 1 6" xfId="236"/>
    <cellStyle name="Style 1 60" xfId="237"/>
    <cellStyle name="Style 1 61" xfId="238"/>
    <cellStyle name="Style 1 62" xfId="239"/>
    <cellStyle name="Style 1 63" xfId="240"/>
    <cellStyle name="Style 1 64" xfId="241"/>
    <cellStyle name="Style 1 65" xfId="242"/>
    <cellStyle name="Style 1 66" xfId="243"/>
    <cellStyle name="Style 1 67" xfId="244"/>
    <cellStyle name="Style 1 68" xfId="245"/>
    <cellStyle name="Style 1 69" xfId="246"/>
    <cellStyle name="Style 1 7" xfId="247"/>
    <cellStyle name="Style 1 70" xfId="248"/>
    <cellStyle name="Style 1 71" xfId="249"/>
    <cellStyle name="Style 1 72" xfId="250"/>
    <cellStyle name="Style 1 73" xfId="251"/>
    <cellStyle name="Style 1 74" xfId="252"/>
    <cellStyle name="Style 1 75" xfId="253"/>
    <cellStyle name="Style 1 76" xfId="254"/>
    <cellStyle name="Style 1 77" xfId="255"/>
    <cellStyle name="Style 1 78" xfId="256"/>
    <cellStyle name="Style 1 79" xfId="257"/>
    <cellStyle name="Style 1 8" xfId="258"/>
    <cellStyle name="Style 1 80" xfId="259"/>
    <cellStyle name="Style 1 81" xfId="260"/>
    <cellStyle name="Style 1 82" xfId="261"/>
    <cellStyle name="Style 1 83" xfId="262"/>
    <cellStyle name="Style 1 84" xfId="263"/>
    <cellStyle name="Style 1 85" xfId="264"/>
    <cellStyle name="Style 1 86" xfId="265"/>
    <cellStyle name="Style 1 87" xfId="303"/>
    <cellStyle name="Style 1 88" xfId="283"/>
    <cellStyle name="Style 1 89" xfId="304"/>
    <cellStyle name="Style 1 9" xfId="266"/>
    <cellStyle name="Style 1 90" xfId="282"/>
    <cellStyle name="Style 1 91" xfId="306"/>
    <cellStyle name="Style 1 92" xfId="280"/>
    <cellStyle name="Style 1 93" xfId="309"/>
    <cellStyle name="Style 1 94" xfId="281"/>
    <cellStyle name="Style 1 95" xfId="310"/>
    <cellStyle name="Style 1 96" xfId="279"/>
    <cellStyle name="Style 1 97" xfId="308"/>
    <cellStyle name="Style 1 98" xfId="273"/>
    <cellStyle name="Style 1 99" xfId="305"/>
    <cellStyle name="Style 2" xfId="32671"/>
    <cellStyle name="Style 2 2" xfId="32672"/>
    <cellStyle name="Style 24" xfId="32673"/>
    <cellStyle name="Style 25" xfId="32674"/>
    <cellStyle name="Style 26" xfId="32675"/>
    <cellStyle name="Style 27" xfId="32676"/>
    <cellStyle name="Style 28" xfId="32677"/>
    <cellStyle name="Style 3" xfId="32678"/>
    <cellStyle name="Style 30" xfId="32679"/>
    <cellStyle name="Style 4" xfId="32680"/>
    <cellStyle name="Style 4 2" xfId="32681"/>
    <cellStyle name="Style 5" xfId="32682"/>
    <cellStyle name="Style 6" xfId="32683"/>
    <cellStyle name="Style 7" xfId="32684"/>
    <cellStyle name="Style 7 2" xfId="32685"/>
    <cellStyle name="subhead" xfId="32686"/>
    <cellStyle name="Subtotal" xfId="32687"/>
    <cellStyle name="Subtotal 2" xfId="32688"/>
    <cellStyle name="Subtotal 3" xfId="32689"/>
    <cellStyle name="Subtotal 4" xfId="32690"/>
    <cellStyle name="Subtotal 5" xfId="32691"/>
    <cellStyle name="taples Plaza" xfId="32692"/>
    <cellStyle name="Text Indent A" xfId="32693"/>
    <cellStyle name="Text Indent B" xfId="32694"/>
    <cellStyle name="Text Indent B 2" xfId="32695"/>
    <cellStyle name="Text Indent B 2 2" xfId="32696"/>
    <cellStyle name="Text Indent B 3" xfId="32697"/>
    <cellStyle name="Text Indent B 4" xfId="32698"/>
    <cellStyle name="Text Indent B 5" xfId="32699"/>
    <cellStyle name="Text Indent B 6" xfId="32700"/>
    <cellStyle name="Text Indent C" xfId="32701"/>
    <cellStyle name="Text Indent C 2" xfId="32702"/>
    <cellStyle name="Text Indent C 2 2" xfId="32703"/>
    <cellStyle name="Text Indent C 3" xfId="32704"/>
    <cellStyle name="Text Indent C 4" xfId="32705"/>
    <cellStyle name="Text Indent C 5" xfId="32706"/>
    <cellStyle name="Text Indent C 6" xfId="32707"/>
    <cellStyle name="Text Wrap" xfId="32708"/>
    <cellStyle name="þ©_x0002_/_x000c_Mýÿ_x000c_@ýß_x0007_“_x0012_¨(_x0007__x0001__x0001_" xfId="32709"/>
    <cellStyle name="þ©_x0002_/_x000c_Mýÿ_x000c_@ýß_x0007_“_x0012_¨(_x0007__x0001__x0001_ 2" xfId="32710"/>
    <cellStyle name="þ_x001d_ðK_x000c_" xfId="32711"/>
    <cellStyle name="þ_x001d_ðK_x000c_F" xfId="32712"/>
    <cellStyle name="þ_x001d_ðK_x000c_Fý" xfId="32713"/>
    <cellStyle name="þ_x001d_ðK_x000c_Fý_x001b__x000d_9ýU_x0001_Ð_x0008_¦)_x0007__x0001__x0001_" xfId="32714"/>
    <cellStyle name="þ_x001d_ðK_x000c_Fý_x001b__x000d_9ýU_x0001_Ð_x0008_¦)_x0007__x0001__x0001_ 2" xfId="32715"/>
    <cellStyle name="Title 2" xfId="32716"/>
    <cellStyle name="Title 2 2" xfId="32717"/>
    <cellStyle name="Title 2 3" xfId="32718"/>
    <cellStyle name="Title 3" xfId="32719"/>
    <cellStyle name="Title 4" xfId="32720"/>
    <cellStyle name="Title 5" xfId="32721"/>
    <cellStyle name="Title 5 2" xfId="32722"/>
    <cellStyle name="Title 6" xfId="32723"/>
    <cellStyle name="Title 7" xfId="32724"/>
    <cellStyle name="Total 2" xfId="32725"/>
    <cellStyle name="Total 2 2" xfId="32726"/>
    <cellStyle name="Total 2 2 10" xfId="32727"/>
    <cellStyle name="Total 2 2 10 2" xfId="32728"/>
    <cellStyle name="Total 2 2 10 3" xfId="32729"/>
    <cellStyle name="Total 2 2 10 4" xfId="32730"/>
    <cellStyle name="Total 2 2 11" xfId="32731"/>
    <cellStyle name="Total 2 2 11 2" xfId="32732"/>
    <cellStyle name="Total 2 2 11 3" xfId="32733"/>
    <cellStyle name="Total 2 2 11 4" xfId="32734"/>
    <cellStyle name="Total 2 2 12" xfId="32735"/>
    <cellStyle name="Total 2 2 12 2" xfId="32736"/>
    <cellStyle name="Total 2 2 12 3" xfId="32737"/>
    <cellStyle name="Total 2 2 12 4" xfId="32738"/>
    <cellStyle name="Total 2 2 13" xfId="32739"/>
    <cellStyle name="Total 2 2 13 2" xfId="32740"/>
    <cellStyle name="Total 2 2 13 3" xfId="32741"/>
    <cellStyle name="Total 2 2 13 4" xfId="32742"/>
    <cellStyle name="Total 2 2 14" xfId="32743"/>
    <cellStyle name="Total 2 2 14 2" xfId="32744"/>
    <cellStyle name="Total 2 2 14 3" xfId="32745"/>
    <cellStyle name="Total 2 2 14 4" xfId="32746"/>
    <cellStyle name="Total 2 2 15" xfId="32747"/>
    <cellStyle name="Total 2 2 15 2" xfId="32748"/>
    <cellStyle name="Total 2 2 15 3" xfId="32749"/>
    <cellStyle name="Total 2 2 15 4" xfId="32750"/>
    <cellStyle name="Total 2 2 16" xfId="32751"/>
    <cellStyle name="Total 2 2 16 2" xfId="32752"/>
    <cellStyle name="Total 2 2 16 3" xfId="32753"/>
    <cellStyle name="Total 2 2 16 4" xfId="32754"/>
    <cellStyle name="Total 2 2 17" xfId="32755"/>
    <cellStyle name="Total 2 2 17 2" xfId="32756"/>
    <cellStyle name="Total 2 2 17 3" xfId="32757"/>
    <cellStyle name="Total 2 2 17 4" xfId="32758"/>
    <cellStyle name="Total 2 2 18" xfId="32759"/>
    <cellStyle name="Total 2 2 18 2" xfId="32760"/>
    <cellStyle name="Total 2 2 18 3" xfId="32761"/>
    <cellStyle name="Total 2 2 18 4" xfId="32762"/>
    <cellStyle name="Total 2 2 19" xfId="32763"/>
    <cellStyle name="Total 2 2 19 2" xfId="32764"/>
    <cellStyle name="Total 2 2 19 3" xfId="32765"/>
    <cellStyle name="Total 2 2 19 4" xfId="32766"/>
    <cellStyle name="Total 2 2 2" xfId="32767"/>
    <cellStyle name="Total 2 2 2 2" xfId="32768"/>
    <cellStyle name="Total 2 2 2 3" xfId="32769"/>
    <cellStyle name="Total 2 2 2 4" xfId="32770"/>
    <cellStyle name="Total 2 2 3" xfId="32771"/>
    <cellStyle name="Total 2 2 3 2" xfId="32772"/>
    <cellStyle name="Total 2 2 3 3" xfId="32773"/>
    <cellStyle name="Total 2 2 3 4" xfId="32774"/>
    <cellStyle name="Total 2 2 4" xfId="32775"/>
    <cellStyle name="Total 2 2 4 2" xfId="32776"/>
    <cellStyle name="Total 2 2 4 3" xfId="32777"/>
    <cellStyle name="Total 2 2 4 4" xfId="32778"/>
    <cellStyle name="Total 2 2 5" xfId="32779"/>
    <cellStyle name="Total 2 2 5 2" xfId="32780"/>
    <cellStyle name="Total 2 2 5 3" xfId="32781"/>
    <cellStyle name="Total 2 2 5 4" xfId="32782"/>
    <cellStyle name="Total 2 2 6" xfId="32783"/>
    <cellStyle name="Total 2 2 6 2" xfId="32784"/>
    <cellStyle name="Total 2 2 6 3" xfId="32785"/>
    <cellStyle name="Total 2 2 6 4" xfId="32786"/>
    <cellStyle name="Total 2 2 7" xfId="32787"/>
    <cellStyle name="Total 2 2 7 2" xfId="32788"/>
    <cellStyle name="Total 2 2 7 3" xfId="32789"/>
    <cellStyle name="Total 2 2 7 4" xfId="32790"/>
    <cellStyle name="Total 2 2 8" xfId="32791"/>
    <cellStyle name="Total 2 2 8 2" xfId="32792"/>
    <cellStyle name="Total 2 2 8 3" xfId="32793"/>
    <cellStyle name="Total 2 2 8 4" xfId="32794"/>
    <cellStyle name="Total 2 2 9" xfId="32795"/>
    <cellStyle name="Total 2 2 9 2" xfId="32796"/>
    <cellStyle name="Total 2 2 9 3" xfId="32797"/>
    <cellStyle name="Total 2 2 9 4" xfId="32798"/>
    <cellStyle name="Total 2 3" xfId="32799"/>
    <cellStyle name="Total 3" xfId="32800"/>
    <cellStyle name="Total 3 10" xfId="32801"/>
    <cellStyle name="Total 3 10 2" xfId="32802"/>
    <cellStyle name="Total 3 10 3" xfId="32803"/>
    <cellStyle name="Total 3 10 4" xfId="32804"/>
    <cellStyle name="Total 3 11" xfId="32805"/>
    <cellStyle name="Total 3 11 2" xfId="32806"/>
    <cellStyle name="Total 3 11 3" xfId="32807"/>
    <cellStyle name="Total 3 11 4" xfId="32808"/>
    <cellStyle name="Total 3 12" xfId="32809"/>
    <cellStyle name="Total 3 12 2" xfId="32810"/>
    <cellStyle name="Total 3 12 3" xfId="32811"/>
    <cellStyle name="Total 3 12 4" xfId="32812"/>
    <cellStyle name="Total 3 13" xfId="32813"/>
    <cellStyle name="Total 3 13 2" xfId="32814"/>
    <cellStyle name="Total 3 13 3" xfId="32815"/>
    <cellStyle name="Total 3 13 4" xfId="32816"/>
    <cellStyle name="Total 3 14" xfId="32817"/>
    <cellStyle name="Total 3 14 2" xfId="32818"/>
    <cellStyle name="Total 3 14 3" xfId="32819"/>
    <cellStyle name="Total 3 14 4" xfId="32820"/>
    <cellStyle name="Total 3 15" xfId="32821"/>
    <cellStyle name="Total 3 15 2" xfId="32822"/>
    <cellStyle name="Total 3 15 3" xfId="32823"/>
    <cellStyle name="Total 3 15 4" xfId="32824"/>
    <cellStyle name="Total 3 16" xfId="32825"/>
    <cellStyle name="Total 3 16 2" xfId="32826"/>
    <cellStyle name="Total 3 16 3" xfId="32827"/>
    <cellStyle name="Total 3 16 4" xfId="32828"/>
    <cellStyle name="Total 3 17" xfId="32829"/>
    <cellStyle name="Total 3 17 2" xfId="32830"/>
    <cellStyle name="Total 3 17 3" xfId="32831"/>
    <cellStyle name="Total 3 17 4" xfId="32832"/>
    <cellStyle name="Total 3 18" xfId="32833"/>
    <cellStyle name="Total 3 18 2" xfId="32834"/>
    <cellStyle name="Total 3 18 3" xfId="32835"/>
    <cellStyle name="Total 3 18 4" xfId="32836"/>
    <cellStyle name="Total 3 19" xfId="32837"/>
    <cellStyle name="Total 3 19 2" xfId="32838"/>
    <cellStyle name="Total 3 19 3" xfId="32839"/>
    <cellStyle name="Total 3 19 4" xfId="32840"/>
    <cellStyle name="Total 3 2" xfId="32841"/>
    <cellStyle name="Total 3 2 2" xfId="32842"/>
    <cellStyle name="Total 3 2 3" xfId="32843"/>
    <cellStyle name="Total 3 2 4" xfId="32844"/>
    <cellStyle name="Total 3 20" xfId="32845"/>
    <cellStyle name="Total 3 20 2" xfId="32846"/>
    <cellStyle name="Total 3 20 3" xfId="32847"/>
    <cellStyle name="Total 3 20 4" xfId="32848"/>
    <cellStyle name="Total 3 3" xfId="32849"/>
    <cellStyle name="Total 3 3 2" xfId="32850"/>
    <cellStyle name="Total 3 3 3" xfId="32851"/>
    <cellStyle name="Total 3 3 4" xfId="32852"/>
    <cellStyle name="Total 3 4" xfId="32853"/>
    <cellStyle name="Total 3 4 2" xfId="32854"/>
    <cellStyle name="Total 3 4 3" xfId="32855"/>
    <cellStyle name="Total 3 4 4" xfId="32856"/>
    <cellStyle name="Total 3 5" xfId="32857"/>
    <cellStyle name="Total 3 5 2" xfId="32858"/>
    <cellStyle name="Total 3 5 3" xfId="32859"/>
    <cellStyle name="Total 3 5 4" xfId="32860"/>
    <cellStyle name="Total 3 6" xfId="32861"/>
    <cellStyle name="Total 3 6 2" xfId="32862"/>
    <cellStyle name="Total 3 6 3" xfId="32863"/>
    <cellStyle name="Total 3 6 4" xfId="32864"/>
    <cellStyle name="Total 3 7" xfId="32865"/>
    <cellStyle name="Total 3 7 2" xfId="32866"/>
    <cellStyle name="Total 3 7 3" xfId="32867"/>
    <cellStyle name="Total 3 7 4" xfId="32868"/>
    <cellStyle name="Total 3 8" xfId="32869"/>
    <cellStyle name="Total 3 8 2" xfId="32870"/>
    <cellStyle name="Total 3 8 3" xfId="32871"/>
    <cellStyle name="Total 3 8 4" xfId="32872"/>
    <cellStyle name="Total 3 9" xfId="32873"/>
    <cellStyle name="Total 3 9 2" xfId="32874"/>
    <cellStyle name="Total 3 9 3" xfId="32875"/>
    <cellStyle name="Total 3 9 4" xfId="32876"/>
    <cellStyle name="Total 4" xfId="32877"/>
    <cellStyle name="Total 4 2" xfId="32878"/>
    <cellStyle name="Total 5" xfId="32879"/>
    <cellStyle name="Total 5 2" xfId="32880"/>
    <cellStyle name="Total 5 2 2" xfId="32881"/>
    <cellStyle name="Total 6" xfId="32882"/>
    <cellStyle name="Total 7" xfId="32883"/>
    <cellStyle name="Total 8" xfId="32884"/>
    <cellStyle name="Tusenskille [0]_ABBOCT" xfId="32885"/>
    <cellStyle name="Tusenskille_ABBOCT" xfId="32886"/>
    <cellStyle name="Tusental (0)_DIM12" xfId="32887"/>
    <cellStyle name="Tusental_DIM12" xfId="32888"/>
    <cellStyle name="u" xfId="32889"/>
    <cellStyle name="Unprot" xfId="32890"/>
    <cellStyle name="Unprot$" xfId="32891"/>
    <cellStyle name="Unprot$ 2" xfId="32892"/>
    <cellStyle name="Unprotect" xfId="32893"/>
    <cellStyle name="Update" xfId="32894"/>
    <cellStyle name="Valuta (0)_DIM12" xfId="32895"/>
    <cellStyle name="Valuta [0]_ABBOCT" xfId="32896"/>
    <cellStyle name="Valuta_ABBOCT" xfId="32897"/>
    <cellStyle name="Währung [0]_laroux" xfId="32898"/>
    <cellStyle name="Währung_laroux" xfId="32899"/>
    <cellStyle name="Warning Text 2" xfId="32900"/>
    <cellStyle name="Warning Text 3" xfId="32901"/>
    <cellStyle name="Warning Text 4" xfId="32902"/>
    <cellStyle name="Warning Text 5" xfId="32903"/>
    <cellStyle name="Warning Text 5 2" xfId="32904"/>
    <cellStyle name="Warning Text 6" xfId="32905"/>
    <cellStyle name="Warning Text 7" xfId="32906"/>
    <cellStyle name="Warning Text 8" xfId="32907"/>
    <cellStyle name="XLS'|_x0005_t" xfId="32908"/>
    <cellStyle name="XLS'|_x0005_t 2" xfId="32909"/>
    <cellStyle name="XLS'|_x0005_t 2 2" xfId="32910"/>
    <cellStyle name="XLS'|_x0005_t 2 3" xfId="32911"/>
    <cellStyle name="XLS'|_x0005_t 2 4" xfId="32912"/>
    <cellStyle name="XLS'|_x0005_t 3" xfId="32913"/>
    <cellStyle name="XLS'|_x0005_t 3 2" xfId="32914"/>
    <cellStyle name="XLS'|_x0005_t 4" xfId="32915"/>
    <cellStyle name="뒤에 오는 하이퍼링크" xfId="32916"/>
    <cellStyle name="뒤에 오는 하이퍼링크 2" xfId="32917"/>
    <cellStyle name="똿뗦먛귟 [0.00]_PRODUCT DETAIL Q1" xfId="32918"/>
    <cellStyle name="똿뗦먛귟_PRODUCT DETAIL Q1" xfId="32919"/>
    <cellStyle name="믅됞 [0.00]_PRODUCT DETAIL Q1" xfId="32920"/>
    <cellStyle name="믅됞_PRODUCT DETAIL Q1" xfId="32921"/>
    <cellStyle name="백분율_95" xfId="32922"/>
    <cellStyle name="뷭?_BOOKSHIP" xfId="32923"/>
    <cellStyle name="셈迷?XLS!check_filesche|_x0005_" xfId="32924"/>
    <cellStyle name="쉼표 [0]_Bid Chart_Q1wk02" xfId="32925"/>
    <cellStyle name="콤마 [0]_  종  합  " xfId="32926"/>
    <cellStyle name="콤마,_x0005__x0014_" xfId="32927"/>
    <cellStyle name="콤마,_x0005__x0014_ 2" xfId="32928"/>
    <cellStyle name="콤마_  종  합  " xfId="32929"/>
    <cellStyle name="통화 [0]_1202" xfId="32930"/>
    <cellStyle name="통화_1202" xfId="32931"/>
    <cellStyle name="표준_(정보부문)월별인원계획" xfId="32932"/>
    <cellStyle name="一般_~ME0858" xfId="32933"/>
    <cellStyle name="千位分隔[0]_Book5" xfId="32934"/>
    <cellStyle name="千位分隔_Book5" xfId="32935"/>
    <cellStyle name="千分位[0]_~ME0858" xfId="32936"/>
    <cellStyle name="千分位_~ME0858" xfId="32937"/>
    <cellStyle name="咬訌裝?report-2 " xfId="32938"/>
    <cellStyle name="常规_Book5" xfId="32939"/>
    <cellStyle name="桁区切り [0.00]_margin.act.fcst.detail" xfId="32940"/>
    <cellStyle name="桁区切り_margin.act.fcst.detail" xfId="32941"/>
    <cellStyle name="標準 2" xfId="32942"/>
    <cellStyle name="標準_01q1lca0203" xfId="32943"/>
    <cellStyle name="貨幣 [0]_~ME0858" xfId="32944"/>
    <cellStyle name="貨幣_~ME0858" xfId="32945"/>
    <cellStyle name="货币[0]_Book5" xfId="32946"/>
    <cellStyle name="货币_Book5" xfId="32947"/>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1661582</xdr:colOff>
      <xdr:row>13</xdr:row>
      <xdr:rowOff>125677</xdr:rowOff>
    </xdr:to>
    <xdr:sp macro="" textlink="">
      <xdr:nvSpPr>
        <xdr:cNvPr id="2" name="TextBox 18"/>
        <xdr:cNvSpPr txBox="1"/>
      </xdr:nvSpPr>
      <xdr:spPr>
        <a:xfrm>
          <a:off x="0" y="98298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13</xdr:row>
      <xdr:rowOff>0</xdr:rowOff>
    </xdr:from>
    <xdr:to>
      <xdr:col>0</xdr:col>
      <xdr:colOff>1661582</xdr:colOff>
      <xdr:row>13</xdr:row>
      <xdr:rowOff>125677</xdr:rowOff>
    </xdr:to>
    <xdr:sp macro="" textlink="">
      <xdr:nvSpPr>
        <xdr:cNvPr id="3" name="TextBox 19"/>
        <xdr:cNvSpPr txBox="1"/>
      </xdr:nvSpPr>
      <xdr:spPr>
        <a:xfrm>
          <a:off x="0" y="98298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7</xdr:row>
      <xdr:rowOff>0</xdr:rowOff>
    </xdr:from>
    <xdr:to>
      <xdr:col>0</xdr:col>
      <xdr:colOff>1661582</xdr:colOff>
      <xdr:row>7</xdr:row>
      <xdr:rowOff>125677</xdr:rowOff>
    </xdr:to>
    <xdr:sp macro="" textlink="">
      <xdr:nvSpPr>
        <xdr:cNvPr id="4" name="TextBox 24"/>
        <xdr:cNvSpPr txBox="1"/>
      </xdr:nvSpPr>
      <xdr:spPr>
        <a:xfrm>
          <a:off x="0" y="45148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7</xdr:row>
      <xdr:rowOff>0</xdr:rowOff>
    </xdr:from>
    <xdr:to>
      <xdr:col>0</xdr:col>
      <xdr:colOff>1661582</xdr:colOff>
      <xdr:row>7</xdr:row>
      <xdr:rowOff>125677</xdr:rowOff>
    </xdr:to>
    <xdr:sp macro="" textlink="">
      <xdr:nvSpPr>
        <xdr:cNvPr id="5" name="TextBox 25"/>
        <xdr:cNvSpPr txBox="1"/>
      </xdr:nvSpPr>
      <xdr:spPr>
        <a:xfrm>
          <a:off x="0" y="45148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12</xdr:row>
      <xdr:rowOff>0</xdr:rowOff>
    </xdr:from>
    <xdr:to>
      <xdr:col>0</xdr:col>
      <xdr:colOff>1661582</xdr:colOff>
      <xdr:row>12</xdr:row>
      <xdr:rowOff>125677</xdr:rowOff>
    </xdr:to>
    <xdr:sp macro="" textlink="">
      <xdr:nvSpPr>
        <xdr:cNvPr id="6" name="TextBox 29"/>
        <xdr:cNvSpPr txBox="1"/>
      </xdr:nvSpPr>
      <xdr:spPr>
        <a:xfrm>
          <a:off x="0" y="8943975"/>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11</xdr:row>
      <xdr:rowOff>0</xdr:rowOff>
    </xdr:from>
    <xdr:to>
      <xdr:col>0</xdr:col>
      <xdr:colOff>1661582</xdr:colOff>
      <xdr:row>11</xdr:row>
      <xdr:rowOff>125677</xdr:rowOff>
    </xdr:to>
    <xdr:sp macro="" textlink="">
      <xdr:nvSpPr>
        <xdr:cNvPr id="7" name="TextBox 18"/>
        <xdr:cNvSpPr txBox="1"/>
      </xdr:nvSpPr>
      <xdr:spPr>
        <a:xfrm>
          <a:off x="0" y="80581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11</xdr:row>
      <xdr:rowOff>0</xdr:rowOff>
    </xdr:from>
    <xdr:to>
      <xdr:col>0</xdr:col>
      <xdr:colOff>1661582</xdr:colOff>
      <xdr:row>11</xdr:row>
      <xdr:rowOff>125677</xdr:rowOff>
    </xdr:to>
    <xdr:sp macro="" textlink="">
      <xdr:nvSpPr>
        <xdr:cNvPr id="8" name="TextBox 19"/>
        <xdr:cNvSpPr txBox="1"/>
      </xdr:nvSpPr>
      <xdr:spPr>
        <a:xfrm>
          <a:off x="0" y="80581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8</xdr:row>
      <xdr:rowOff>0</xdr:rowOff>
    </xdr:from>
    <xdr:to>
      <xdr:col>0</xdr:col>
      <xdr:colOff>1661582</xdr:colOff>
      <xdr:row>8</xdr:row>
      <xdr:rowOff>125677</xdr:rowOff>
    </xdr:to>
    <xdr:sp macro="" textlink="">
      <xdr:nvSpPr>
        <xdr:cNvPr id="9" name="TextBox 24"/>
        <xdr:cNvSpPr txBox="1"/>
      </xdr:nvSpPr>
      <xdr:spPr>
        <a:xfrm>
          <a:off x="0" y="5400675"/>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8</xdr:row>
      <xdr:rowOff>0</xdr:rowOff>
    </xdr:from>
    <xdr:to>
      <xdr:col>0</xdr:col>
      <xdr:colOff>1661582</xdr:colOff>
      <xdr:row>8</xdr:row>
      <xdr:rowOff>125677</xdr:rowOff>
    </xdr:to>
    <xdr:sp macro="" textlink="">
      <xdr:nvSpPr>
        <xdr:cNvPr id="10" name="TextBox 25"/>
        <xdr:cNvSpPr txBox="1"/>
      </xdr:nvSpPr>
      <xdr:spPr>
        <a:xfrm>
          <a:off x="0" y="5400675"/>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11</xdr:row>
      <xdr:rowOff>0</xdr:rowOff>
    </xdr:from>
    <xdr:to>
      <xdr:col>0</xdr:col>
      <xdr:colOff>1661582</xdr:colOff>
      <xdr:row>11</xdr:row>
      <xdr:rowOff>125677</xdr:rowOff>
    </xdr:to>
    <xdr:sp macro="" textlink="">
      <xdr:nvSpPr>
        <xdr:cNvPr id="11" name="TextBox 23"/>
        <xdr:cNvSpPr txBox="1"/>
      </xdr:nvSpPr>
      <xdr:spPr>
        <a:xfrm>
          <a:off x="0" y="80581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11</xdr:row>
      <xdr:rowOff>0</xdr:rowOff>
    </xdr:from>
    <xdr:to>
      <xdr:col>0</xdr:col>
      <xdr:colOff>1661582</xdr:colOff>
      <xdr:row>11</xdr:row>
      <xdr:rowOff>125677</xdr:rowOff>
    </xdr:to>
    <xdr:sp macro="" textlink="">
      <xdr:nvSpPr>
        <xdr:cNvPr id="12" name="TextBox 26"/>
        <xdr:cNvSpPr txBox="1"/>
      </xdr:nvSpPr>
      <xdr:spPr>
        <a:xfrm>
          <a:off x="0" y="80581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8</xdr:row>
      <xdr:rowOff>0</xdr:rowOff>
    </xdr:from>
    <xdr:to>
      <xdr:col>0</xdr:col>
      <xdr:colOff>1661582</xdr:colOff>
      <xdr:row>8</xdr:row>
      <xdr:rowOff>125677</xdr:rowOff>
    </xdr:to>
    <xdr:sp macro="" textlink="">
      <xdr:nvSpPr>
        <xdr:cNvPr id="13" name="TextBox 28"/>
        <xdr:cNvSpPr txBox="1"/>
      </xdr:nvSpPr>
      <xdr:spPr>
        <a:xfrm>
          <a:off x="0" y="5400675"/>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twoCellAnchor editAs="oneCell">
    <xdr:from>
      <xdr:col>0</xdr:col>
      <xdr:colOff>0</xdr:colOff>
      <xdr:row>8</xdr:row>
      <xdr:rowOff>0</xdr:rowOff>
    </xdr:from>
    <xdr:to>
      <xdr:col>0</xdr:col>
      <xdr:colOff>1661582</xdr:colOff>
      <xdr:row>8</xdr:row>
      <xdr:rowOff>125677</xdr:rowOff>
    </xdr:to>
    <xdr:sp macro="" textlink="">
      <xdr:nvSpPr>
        <xdr:cNvPr id="14" name="TextBox 30"/>
        <xdr:cNvSpPr txBox="1"/>
      </xdr:nvSpPr>
      <xdr:spPr>
        <a:xfrm>
          <a:off x="0" y="5400675"/>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twoCellAnchor>
  <xdr:oneCellAnchor>
    <xdr:from>
      <xdr:col>0</xdr:col>
      <xdr:colOff>0</xdr:colOff>
      <xdr:row>17</xdr:row>
      <xdr:rowOff>0</xdr:rowOff>
    </xdr:from>
    <xdr:ext cx="1661582" cy="125677"/>
    <xdr:sp macro="" textlink="">
      <xdr:nvSpPr>
        <xdr:cNvPr id="15" name="TextBox 14"/>
        <xdr:cNvSpPr txBox="1"/>
      </xdr:nvSpPr>
      <xdr:spPr>
        <a:xfrm>
          <a:off x="0" y="133731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0</xdr:col>
      <xdr:colOff>0</xdr:colOff>
      <xdr:row>17</xdr:row>
      <xdr:rowOff>0</xdr:rowOff>
    </xdr:from>
    <xdr:ext cx="1661582" cy="125677"/>
    <xdr:sp macro="" textlink="">
      <xdr:nvSpPr>
        <xdr:cNvPr id="16" name="TextBox 15"/>
        <xdr:cNvSpPr txBox="1"/>
      </xdr:nvSpPr>
      <xdr:spPr>
        <a:xfrm>
          <a:off x="0" y="133731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0</xdr:col>
      <xdr:colOff>0</xdr:colOff>
      <xdr:row>17</xdr:row>
      <xdr:rowOff>0</xdr:rowOff>
    </xdr:from>
    <xdr:ext cx="1661582" cy="125677"/>
    <xdr:sp macro="" textlink="">
      <xdr:nvSpPr>
        <xdr:cNvPr id="17" name="TextBox 23"/>
        <xdr:cNvSpPr txBox="1"/>
      </xdr:nvSpPr>
      <xdr:spPr>
        <a:xfrm>
          <a:off x="0" y="133731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0</xdr:col>
      <xdr:colOff>0</xdr:colOff>
      <xdr:row>17</xdr:row>
      <xdr:rowOff>0</xdr:rowOff>
    </xdr:from>
    <xdr:ext cx="1661582" cy="125677"/>
    <xdr:sp macro="" textlink="">
      <xdr:nvSpPr>
        <xdr:cNvPr id="18" name="TextBox 26"/>
        <xdr:cNvSpPr txBox="1"/>
      </xdr:nvSpPr>
      <xdr:spPr>
        <a:xfrm>
          <a:off x="0" y="1337310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0</xdr:col>
      <xdr:colOff>0</xdr:colOff>
      <xdr:row>15</xdr:row>
      <xdr:rowOff>0</xdr:rowOff>
    </xdr:from>
    <xdr:ext cx="1661582" cy="125677"/>
    <xdr:sp macro="" textlink="">
      <xdr:nvSpPr>
        <xdr:cNvPr id="19" name="TextBox 18"/>
        <xdr:cNvSpPr txBox="1"/>
      </xdr:nvSpPr>
      <xdr:spPr>
        <a:xfrm>
          <a:off x="0" y="116014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oneCellAnchor>
    <xdr:from>
      <xdr:col>0</xdr:col>
      <xdr:colOff>0</xdr:colOff>
      <xdr:row>15</xdr:row>
      <xdr:rowOff>0</xdr:rowOff>
    </xdr:from>
    <xdr:ext cx="1661582" cy="125677"/>
    <xdr:sp macro="" textlink="">
      <xdr:nvSpPr>
        <xdr:cNvPr id="20" name="TextBox 19"/>
        <xdr:cNvSpPr txBox="1"/>
      </xdr:nvSpPr>
      <xdr:spPr>
        <a:xfrm>
          <a:off x="0" y="11601450"/>
          <a:ext cx="1661582" cy="12567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6600825</xdr:colOff>
      <xdr:row>1</xdr:row>
      <xdr:rowOff>238125</xdr:rowOff>
    </xdr:from>
    <xdr:to>
      <xdr:col>8</xdr:col>
      <xdr:colOff>1638300</xdr:colOff>
      <xdr:row>1</xdr:row>
      <xdr:rowOff>1343025</xdr:rowOff>
    </xdr:to>
    <xdr:pic>
      <xdr:nvPicPr>
        <xdr:cNvPr id="2" name="Picture 2"/>
        <xdr:cNvPicPr>
          <a:picLocks noChangeAspect="1"/>
        </xdr:cNvPicPr>
      </xdr:nvPicPr>
      <xdr:blipFill>
        <a:blip xmlns:r="http://schemas.openxmlformats.org/officeDocument/2006/relationships" r:embed="rId1"/>
        <a:srcRect/>
        <a:stretch>
          <a:fillRect/>
        </a:stretch>
      </xdr:blipFill>
      <xdr:spPr bwMode="auto">
        <a:xfrm>
          <a:off x="18640425" y="523875"/>
          <a:ext cx="0" cy="47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952500</xdr:colOff>
      <xdr:row>0</xdr:row>
      <xdr:rowOff>85725</xdr:rowOff>
    </xdr:from>
    <xdr:to>
      <xdr:col>5</xdr:col>
      <xdr:colOff>852297</xdr:colOff>
      <xdr:row>4</xdr:row>
      <xdr:rowOff>64669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8775" y="85725"/>
          <a:ext cx="1223772" cy="626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7</xdr:row>
      <xdr:rowOff>0</xdr:rowOff>
    </xdr:from>
    <xdr:to>
      <xdr:col>10</xdr:col>
      <xdr:colOff>0</xdr:colOff>
      <xdr:row>15</xdr:row>
      <xdr:rowOff>85725</xdr:rowOff>
    </xdr:to>
    <xdr:pic>
      <xdr:nvPicPr>
        <xdr:cNvPr id="2" name="Picture 2" descr="Wysecol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15144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7</xdr:row>
      <xdr:rowOff>0</xdr:rowOff>
    </xdr:from>
    <xdr:to>
      <xdr:col>10</xdr:col>
      <xdr:colOff>0</xdr:colOff>
      <xdr:row>15</xdr:row>
      <xdr:rowOff>85725</xdr:rowOff>
    </xdr:to>
    <xdr:pic>
      <xdr:nvPicPr>
        <xdr:cNvPr id="3" name="Picture 8" descr="Wysecol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1514475"/>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sdsnas01.aus.amer.dell.com\vcoc$\Admodel\Desktops\FY10\M7FY10%20(August)\Vostro%20DTConfigurator_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or"/>
      <sheetName val="Calendar"/>
      <sheetName val="System"/>
      <sheetName val="Validator"/>
    </sheetNames>
    <sheetDataSet>
      <sheetData sheetId="0"/>
      <sheetData sheetId="1"/>
      <sheetData sheetId="2">
        <row r="3">
          <cell r="A3" t="str">
            <v>V200E</v>
          </cell>
        </row>
      </sheetData>
      <sheetData sheetId="3">
        <row r="1">
          <cell r="B1">
            <v>13</v>
          </cell>
        </row>
        <row r="3">
          <cell r="A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sonicwall.com/us/products/TZ_Series.html" TargetMode="External"/><Relationship Id="rId13" Type="http://schemas.openxmlformats.org/officeDocument/2006/relationships/hyperlink" Target="http://www.sonicwall.com/us/products/email_security_anti-spam_comparison_197.html" TargetMode="External"/><Relationship Id="rId18" Type="http://schemas.openxmlformats.org/officeDocument/2006/relationships/hyperlink" Target="http://www.sonicwall.com/us/products/TZ_Series.html" TargetMode="External"/><Relationship Id="rId26" Type="http://schemas.openxmlformats.org/officeDocument/2006/relationships/hyperlink" Target="http://www.sonicwall.com/us/products/NSA_Series.html" TargetMode="External"/><Relationship Id="rId3" Type="http://schemas.openxmlformats.org/officeDocument/2006/relationships/hyperlink" Target="http://www.sonicwall.com/us/products/email_security_anti-spam_comparison_197.html" TargetMode="External"/><Relationship Id="rId21" Type="http://schemas.openxmlformats.org/officeDocument/2006/relationships/hyperlink" Target="https://hosted.mysonicwall.com/quickregister/AKeyRegister.aspx" TargetMode="External"/><Relationship Id="rId7" Type="http://schemas.openxmlformats.org/officeDocument/2006/relationships/hyperlink" Target="http://www.sonicwall.com/us/products/TZ_Series.html" TargetMode="External"/><Relationship Id="rId12" Type="http://schemas.openxmlformats.org/officeDocument/2006/relationships/hyperlink" Target="http://www.sonicwall.com/us/products/E-Class_NSA_Series.html" TargetMode="External"/><Relationship Id="rId17" Type="http://schemas.openxmlformats.org/officeDocument/2006/relationships/hyperlink" Target="http://www.sonicwall.com/us/products/12034.html" TargetMode="External"/><Relationship Id="rId25" Type="http://schemas.openxmlformats.org/officeDocument/2006/relationships/hyperlink" Target="http://www.sonicwall.com/us/products/NSA_Series.html" TargetMode="External"/><Relationship Id="rId2" Type="http://schemas.openxmlformats.org/officeDocument/2006/relationships/hyperlink" Target="http://www.sonicwall.com/us/products/Endpoint_Security.html" TargetMode="External"/><Relationship Id="rId16" Type="http://schemas.openxmlformats.org/officeDocument/2006/relationships/hyperlink" Target="http://www.sonicwall.com/us/products/NSA_Series.html" TargetMode="External"/><Relationship Id="rId20" Type="http://schemas.openxmlformats.org/officeDocument/2006/relationships/hyperlink" Target="http://www.sonicwall.com/us/products/TZ_Series.html" TargetMode="External"/><Relationship Id="rId1" Type="http://schemas.openxmlformats.org/officeDocument/2006/relationships/hyperlink" Target="http://www.sonicwall.com/us/products/E-Class_NSA_Series.html" TargetMode="External"/><Relationship Id="rId6" Type="http://schemas.openxmlformats.org/officeDocument/2006/relationships/hyperlink" Target="http://www.sonicwall.com/us/products/2182.html" TargetMode="External"/><Relationship Id="rId11" Type="http://schemas.openxmlformats.org/officeDocument/2006/relationships/hyperlink" Target="http://www.sonicwall.com/us/products/12034.html" TargetMode="External"/><Relationship Id="rId24" Type="http://schemas.openxmlformats.org/officeDocument/2006/relationships/hyperlink" Target="http://www.sonicwall.com/us/products/NSA_Series.html" TargetMode="External"/><Relationship Id="rId5" Type="http://schemas.openxmlformats.org/officeDocument/2006/relationships/hyperlink" Target="http://www.sonicwall.com/us/products/email_security_anti-spam_comparison_197.html" TargetMode="External"/><Relationship Id="rId15" Type="http://schemas.openxmlformats.org/officeDocument/2006/relationships/hyperlink" Target="http://www.sonicwall.com/us/products/E-Class_NSA_Series.html" TargetMode="External"/><Relationship Id="rId23" Type="http://schemas.openxmlformats.org/officeDocument/2006/relationships/hyperlink" Target="http://www.sonicwall.com/us/products/NSA_Series.html" TargetMode="External"/><Relationship Id="rId10" Type="http://schemas.openxmlformats.org/officeDocument/2006/relationships/hyperlink" Target="http://www.sonicwall.com/us/products/NSA_Series.html" TargetMode="External"/><Relationship Id="rId19" Type="http://schemas.openxmlformats.org/officeDocument/2006/relationships/hyperlink" Target="http://www.sonicwall.com/us/products/TZ_Series.html" TargetMode="External"/><Relationship Id="rId4" Type="http://schemas.openxmlformats.org/officeDocument/2006/relationships/hyperlink" Target="http://www.sonicwall.com/us/products/email_security_anti-spam_comparison_197.html" TargetMode="External"/><Relationship Id="rId9" Type="http://schemas.openxmlformats.org/officeDocument/2006/relationships/hyperlink" Target="http://www.sonicwall.com/us/products/TZ_Series.html" TargetMode="External"/><Relationship Id="rId14" Type="http://schemas.openxmlformats.org/officeDocument/2006/relationships/hyperlink" Target="http://www.sonicwall.com/us/products/email_security_anti-spam_comparison_197.html" TargetMode="External"/><Relationship Id="rId22" Type="http://schemas.openxmlformats.org/officeDocument/2006/relationships/hyperlink" Target="http://www.sonicwall.com/us/products/NSA_Series.html" TargetMode="External"/><Relationship Id="rId27"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P83"/>
  <sheetViews>
    <sheetView showGridLines="0" zoomScale="70" zoomScaleNormal="70" zoomScaleSheetLayoutView="100" zoomScalePageLayoutView="20" workbookViewId="0">
      <pane xSplit="7" ySplit="3" topLeftCell="I4" activePane="bottomRight" state="frozen"/>
      <selection pane="topRight" activeCell="G1" sqref="G1"/>
      <selection pane="bottomLeft" activeCell="A3" sqref="A3"/>
      <selection pane="bottomRight" activeCell="J7" sqref="J7"/>
    </sheetView>
  </sheetViews>
  <sheetFormatPr defaultColWidth="23.28515625" defaultRowHeight="120.75" customHeight="1"/>
  <cols>
    <col min="1" max="1" width="17.42578125" style="1067" customWidth="1"/>
    <col min="2" max="2" width="23.42578125" style="1067" customWidth="1"/>
    <col min="3" max="4" width="14.85546875" style="1067" customWidth="1"/>
    <col min="5" max="5" width="14.5703125" style="1067" customWidth="1"/>
    <col min="6" max="6" width="14.85546875" style="1067" customWidth="1"/>
    <col min="7" max="7" width="13.42578125" style="1067" customWidth="1"/>
    <col min="8" max="8" width="32" style="1068" hidden="1" customWidth="1"/>
    <col min="9" max="9" width="17.28515625" style="1067" customWidth="1"/>
    <col min="10" max="10" width="14.7109375" style="1067" customWidth="1"/>
    <col min="11" max="11" width="17.140625" style="1067" customWidth="1"/>
    <col min="12" max="12" width="24.7109375" style="1067" customWidth="1"/>
    <col min="13" max="13" width="29.28515625" style="1067" customWidth="1"/>
    <col min="14" max="14" width="24.140625" style="1067" customWidth="1"/>
    <col min="15" max="15" width="23.140625" style="1067" customWidth="1"/>
    <col min="16" max="16" width="27.140625" style="1067" customWidth="1"/>
    <col min="17" max="18" width="23.28515625" style="1067" customWidth="1"/>
    <col min="19" max="19" width="14.28515625" style="1067" customWidth="1"/>
    <col min="20" max="20" width="22.28515625" style="1067" customWidth="1"/>
    <col min="21" max="21" width="18.28515625" style="1067" customWidth="1"/>
    <col min="22" max="22" width="39.140625" style="1067" customWidth="1"/>
    <col min="23" max="23" width="30.42578125" style="1067" customWidth="1"/>
    <col min="24" max="24" width="28.85546875" style="1067" customWidth="1"/>
    <col min="25" max="26" width="20.42578125" style="1067" customWidth="1"/>
    <col min="27" max="27" width="14" style="1067" customWidth="1"/>
    <col min="28" max="28" width="12.85546875" style="1067" customWidth="1"/>
    <col min="29" max="29" width="15.140625" style="1067" customWidth="1"/>
    <col min="30" max="30" width="14" style="1067" customWidth="1"/>
    <col min="31" max="31" width="15.28515625" style="1067" customWidth="1"/>
    <col min="32" max="32" width="28.28515625" style="1067" customWidth="1"/>
    <col min="33" max="33" width="66.140625" style="1067" customWidth="1"/>
    <col min="34" max="34" width="37.7109375" style="1067" customWidth="1"/>
    <col min="35" max="35" width="24.42578125" style="1067" customWidth="1"/>
    <col min="36" max="36" width="22.85546875" style="1067" customWidth="1"/>
    <col min="37" max="37" width="15.42578125" style="1067" customWidth="1"/>
    <col min="38" max="38" width="27.5703125" style="1067" customWidth="1"/>
    <col min="39" max="44" width="20" style="1067" customWidth="1"/>
    <col min="45" max="47" width="19.85546875" style="1067" customWidth="1"/>
    <col min="48" max="49" width="21.28515625" style="1067" customWidth="1"/>
    <col min="50" max="52" width="17" style="1067" customWidth="1"/>
    <col min="53" max="53" width="20.85546875" style="1067" customWidth="1"/>
    <col min="54" max="54" width="18.85546875" style="1067" customWidth="1"/>
    <col min="55" max="55" width="21.5703125" style="1067" customWidth="1"/>
    <col min="56" max="56" width="20" style="1067" customWidth="1"/>
    <col min="57" max="57" width="19.7109375" style="1067" customWidth="1"/>
    <col min="58" max="58" width="18.7109375" style="1067" customWidth="1"/>
    <col min="59" max="61" width="21.5703125" style="1067" customWidth="1"/>
    <col min="62" max="63" width="23.42578125" style="1067" customWidth="1"/>
    <col min="64" max="64" width="21" style="1067" customWidth="1"/>
    <col min="65" max="65" width="19.85546875" style="1067" customWidth="1"/>
    <col min="66" max="66" width="20.28515625" style="1067" customWidth="1"/>
    <col min="67" max="67" width="15.42578125" style="1067" customWidth="1"/>
    <col min="68" max="68" width="19.7109375" style="1067" customWidth="1"/>
    <col min="69" max="69" width="22.85546875" style="1067" customWidth="1"/>
    <col min="70" max="80" width="16.7109375" style="1067" customWidth="1"/>
    <col min="81" max="81" width="19" style="1067" customWidth="1"/>
    <col min="82" max="83" width="18.5703125" style="1067" customWidth="1"/>
    <col min="84" max="84" width="19.28515625" style="1067" customWidth="1"/>
    <col min="85" max="85" width="18.7109375" style="1067" customWidth="1"/>
    <col min="86" max="86" width="20.42578125" style="1067" customWidth="1"/>
    <col min="87" max="87" width="18.140625" style="1067" customWidth="1"/>
    <col min="88" max="88" width="17.28515625" style="1067" customWidth="1"/>
    <col min="89" max="90" width="15.7109375" style="1067" customWidth="1"/>
    <col min="91" max="93" width="21.140625" style="1067" customWidth="1"/>
    <col min="94" max="16384" width="23.28515625" style="1067"/>
  </cols>
  <sheetData>
    <row r="1" spans="1:94" s="1051" customFormat="1" ht="26.25" customHeight="1">
      <c r="A1" s="1408" t="s">
        <v>5731</v>
      </c>
      <c r="B1" s="1408"/>
      <c r="C1" s="1408"/>
      <c r="D1" s="1408"/>
      <c r="E1" s="1408"/>
      <c r="F1" s="1408"/>
      <c r="G1" s="1363"/>
      <c r="H1" s="1152"/>
      <c r="AM1" s="1414" t="s">
        <v>5732</v>
      </c>
      <c r="AN1" s="1415"/>
      <c r="AO1" s="1407" t="s">
        <v>5733</v>
      </c>
      <c r="AP1" s="1407"/>
      <c r="AQ1" s="1407"/>
      <c r="AR1" s="1416" t="s">
        <v>5734</v>
      </c>
      <c r="AS1" s="1365"/>
      <c r="AT1" s="1410" t="s">
        <v>5735</v>
      </c>
      <c r="AU1" s="1418"/>
      <c r="AV1" s="1418"/>
      <c r="AW1" s="1411"/>
      <c r="AX1" s="1407" t="s">
        <v>5736</v>
      </c>
      <c r="AY1" s="1407"/>
      <c r="AZ1" s="1407"/>
      <c r="BA1" s="1407"/>
      <c r="BB1" s="1416" t="s">
        <v>5737</v>
      </c>
      <c r="BC1" s="1407" t="s">
        <v>5738</v>
      </c>
      <c r="BD1" s="1407"/>
      <c r="BE1" s="1407" t="s">
        <v>5739</v>
      </c>
      <c r="BF1" s="1407"/>
      <c r="BG1" s="1407"/>
      <c r="BH1" s="1407"/>
      <c r="BI1" s="1407"/>
      <c r="BJ1" s="1407"/>
      <c r="BK1" s="1407"/>
      <c r="BL1" s="1407"/>
      <c r="BM1" s="1407" t="s">
        <v>5740</v>
      </c>
      <c r="BN1" s="1407"/>
      <c r="BO1" s="1407"/>
      <c r="BP1" s="1407"/>
      <c r="BQ1" s="1416" t="s">
        <v>5741</v>
      </c>
      <c r="BR1" s="1410" t="s">
        <v>5742</v>
      </c>
      <c r="BS1" s="1418"/>
      <c r="BT1" s="1418"/>
      <c r="BU1" s="1418"/>
      <c r="BV1" s="1418"/>
      <c r="BW1" s="1418"/>
      <c r="BX1" s="1418"/>
      <c r="BY1" s="1418"/>
      <c r="BZ1" s="1418"/>
      <c r="CA1" s="1418"/>
      <c r="CB1" s="1411"/>
      <c r="CC1" s="1410" t="s">
        <v>5743</v>
      </c>
      <c r="CD1" s="1418"/>
      <c r="CE1" s="1418"/>
      <c r="CF1" s="1418"/>
      <c r="CG1" s="1411"/>
      <c r="CH1" s="1407" t="s">
        <v>5744</v>
      </c>
      <c r="CI1" s="1410" t="s">
        <v>5745</v>
      </c>
      <c r="CJ1" s="1411"/>
      <c r="CK1" s="1407" t="s">
        <v>5746</v>
      </c>
      <c r="CL1" s="1407"/>
      <c r="CM1" s="1407" t="s">
        <v>5747</v>
      </c>
      <c r="CN1" s="1407"/>
      <c r="CO1" s="1407"/>
      <c r="CP1" s="1421"/>
    </row>
    <row r="2" spans="1:94" s="1363" customFormat="1" ht="26.25" customHeight="1">
      <c r="A2" s="1409" t="s">
        <v>5748</v>
      </c>
      <c r="B2" s="1409"/>
      <c r="C2" s="1409"/>
      <c r="D2" s="1409"/>
      <c r="E2" s="1360" t="s">
        <v>9771</v>
      </c>
      <c r="F2" s="1364"/>
      <c r="G2" s="1364"/>
      <c r="H2" s="1376"/>
      <c r="I2" s="1420"/>
      <c r="J2" s="1420"/>
      <c r="L2" s="1051"/>
      <c r="M2" s="1420"/>
      <c r="N2" s="1420"/>
      <c r="O2" s="1420"/>
      <c r="P2" s="1420"/>
      <c r="Q2" s="1420"/>
      <c r="R2" s="1051"/>
      <c r="S2" s="1420"/>
      <c r="T2" s="1420"/>
      <c r="U2" s="1420"/>
      <c r="V2" s="1420"/>
      <c r="W2" s="1420"/>
      <c r="X2" s="1051"/>
      <c r="Y2" s="1367"/>
      <c r="Z2" s="1367"/>
      <c r="AA2" s="1367"/>
      <c r="AB2" s="1367"/>
      <c r="AC2" s="1367"/>
      <c r="AD2" s="1367"/>
      <c r="AE2" s="1367"/>
      <c r="AM2" s="1412"/>
      <c r="AN2" s="1413"/>
      <c r="AO2" s="1407"/>
      <c r="AP2" s="1407"/>
      <c r="AQ2" s="1407"/>
      <c r="AR2" s="1417"/>
      <c r="AS2" s="1366"/>
      <c r="AT2" s="1412"/>
      <c r="AU2" s="1419"/>
      <c r="AV2" s="1419"/>
      <c r="AW2" s="1413"/>
      <c r="AX2" s="1407"/>
      <c r="AY2" s="1407"/>
      <c r="AZ2" s="1407"/>
      <c r="BA2" s="1407"/>
      <c r="BB2" s="1417"/>
      <c r="BC2" s="1407"/>
      <c r="BD2" s="1407"/>
      <c r="BE2" s="1407"/>
      <c r="BF2" s="1407"/>
      <c r="BG2" s="1407"/>
      <c r="BH2" s="1407"/>
      <c r="BI2" s="1407"/>
      <c r="BJ2" s="1407"/>
      <c r="BK2" s="1407"/>
      <c r="BL2" s="1407"/>
      <c r="BM2" s="1407"/>
      <c r="BN2" s="1407"/>
      <c r="BO2" s="1407"/>
      <c r="BP2" s="1407"/>
      <c r="BQ2" s="1417"/>
      <c r="BR2" s="1412"/>
      <c r="BS2" s="1419"/>
      <c r="BT2" s="1419"/>
      <c r="BU2" s="1419"/>
      <c r="BV2" s="1419"/>
      <c r="BW2" s="1419"/>
      <c r="BX2" s="1419"/>
      <c r="BY2" s="1419"/>
      <c r="BZ2" s="1419"/>
      <c r="CA2" s="1419"/>
      <c r="CB2" s="1413"/>
      <c r="CC2" s="1412"/>
      <c r="CD2" s="1419"/>
      <c r="CE2" s="1419"/>
      <c r="CF2" s="1419"/>
      <c r="CG2" s="1413"/>
      <c r="CH2" s="1407"/>
      <c r="CI2" s="1412"/>
      <c r="CJ2" s="1413"/>
      <c r="CK2" s="1407"/>
      <c r="CL2" s="1407"/>
      <c r="CM2" s="1407"/>
      <c r="CN2" s="1407"/>
      <c r="CO2" s="1407"/>
      <c r="CP2" s="1421"/>
    </row>
    <row r="3" spans="1:94" s="1363" customFormat="1" ht="60">
      <c r="A3" s="1052" t="s">
        <v>5749</v>
      </c>
      <c r="B3" s="1053" t="s">
        <v>5750</v>
      </c>
      <c r="C3" s="1053" t="s">
        <v>5751</v>
      </c>
      <c r="D3" s="1053" t="s">
        <v>9641</v>
      </c>
      <c r="E3" s="1053" t="s">
        <v>5752</v>
      </c>
      <c r="F3" s="1053" t="s">
        <v>5753</v>
      </c>
      <c r="G3" s="1053" t="s">
        <v>5754</v>
      </c>
      <c r="H3" s="1054" t="s">
        <v>5755</v>
      </c>
      <c r="I3" s="1053" t="s">
        <v>5757</v>
      </c>
      <c r="J3" s="1053" t="s">
        <v>5758</v>
      </c>
      <c r="K3" s="1053" t="s">
        <v>5759</v>
      </c>
      <c r="L3" s="1372" t="s">
        <v>5760</v>
      </c>
      <c r="M3" s="1372" t="s">
        <v>5761</v>
      </c>
      <c r="N3" s="1372" t="s">
        <v>5762</v>
      </c>
      <c r="O3" s="1053" t="s">
        <v>5763</v>
      </c>
      <c r="P3" s="1053" t="s">
        <v>5764</v>
      </c>
      <c r="Q3" s="1053" t="s">
        <v>5765</v>
      </c>
      <c r="R3" s="1053" t="s">
        <v>9831</v>
      </c>
      <c r="S3" s="1053" t="s">
        <v>5766</v>
      </c>
      <c r="T3" s="1372" t="s">
        <v>5767</v>
      </c>
      <c r="U3" s="1372" t="s">
        <v>5768</v>
      </c>
      <c r="V3" s="1053" t="s">
        <v>5769</v>
      </c>
      <c r="W3" s="1053" t="s">
        <v>5770</v>
      </c>
      <c r="X3" s="1053" t="s">
        <v>5771</v>
      </c>
      <c r="Y3" s="1372" t="s">
        <v>5772</v>
      </c>
      <c r="Z3" s="1372" t="s">
        <v>9826</v>
      </c>
      <c r="AA3" s="1372" t="s">
        <v>5773</v>
      </c>
      <c r="AB3" s="1372" t="s">
        <v>5774</v>
      </c>
      <c r="AC3" s="1372" t="s">
        <v>9827</v>
      </c>
      <c r="AD3" s="1372" t="s">
        <v>9639</v>
      </c>
      <c r="AE3" s="1053" t="s">
        <v>5775</v>
      </c>
      <c r="AF3" s="1372" t="s">
        <v>5777</v>
      </c>
      <c r="AG3" s="1372" t="s">
        <v>5776</v>
      </c>
      <c r="AH3" s="1372" t="s">
        <v>5778</v>
      </c>
      <c r="AI3" s="1372" t="s">
        <v>5779</v>
      </c>
      <c r="AJ3" s="1372" t="s">
        <v>5780</v>
      </c>
      <c r="AK3" s="1372" t="s">
        <v>5781</v>
      </c>
      <c r="AL3" s="1372" t="s">
        <v>5782</v>
      </c>
      <c r="AM3" s="1053" t="s">
        <v>5783</v>
      </c>
      <c r="AN3" s="1372" t="s">
        <v>5784</v>
      </c>
      <c r="AO3" s="1372" t="s">
        <v>5785</v>
      </c>
      <c r="AP3" s="1372" t="s">
        <v>5786</v>
      </c>
      <c r="AQ3" s="1372" t="s">
        <v>5787</v>
      </c>
      <c r="AR3" s="1372" t="s">
        <v>5788</v>
      </c>
      <c r="AS3" s="1372" t="s">
        <v>5789</v>
      </c>
      <c r="AT3" s="1372" t="s">
        <v>5790</v>
      </c>
      <c r="AU3" s="1372" t="s">
        <v>5791</v>
      </c>
      <c r="AV3" s="1372" t="s">
        <v>5792</v>
      </c>
      <c r="AW3" s="1372" t="s">
        <v>5793</v>
      </c>
      <c r="AX3" s="1053" t="s">
        <v>5794</v>
      </c>
      <c r="AY3" s="1053" t="s">
        <v>5795</v>
      </c>
      <c r="AZ3" s="1053" t="s">
        <v>5796</v>
      </c>
      <c r="BA3" s="1053" t="s">
        <v>5797</v>
      </c>
      <c r="BB3" s="1372" t="s">
        <v>5798</v>
      </c>
      <c r="BC3" s="1053" t="s">
        <v>5799</v>
      </c>
      <c r="BD3" s="1053" t="s">
        <v>5800</v>
      </c>
      <c r="BE3" s="1053" t="s">
        <v>5801</v>
      </c>
      <c r="BF3" s="1053" t="s">
        <v>5802</v>
      </c>
      <c r="BG3" s="1053" t="s">
        <v>5803</v>
      </c>
      <c r="BH3" s="1053" t="s">
        <v>5804</v>
      </c>
      <c r="BI3" s="1053" t="s">
        <v>5805</v>
      </c>
      <c r="BJ3" s="1053" t="s">
        <v>5806</v>
      </c>
      <c r="BK3" s="1053" t="s">
        <v>5807</v>
      </c>
      <c r="BL3" s="1053" t="s">
        <v>5808</v>
      </c>
      <c r="BM3" s="1053" t="s">
        <v>5809</v>
      </c>
      <c r="BN3" s="1053" t="s">
        <v>5810</v>
      </c>
      <c r="BO3" s="1053" t="s">
        <v>5811</v>
      </c>
      <c r="BP3" s="1053" t="s">
        <v>5812</v>
      </c>
      <c r="BQ3" s="1053" t="s">
        <v>5813</v>
      </c>
      <c r="BR3" s="1053" t="s">
        <v>5814</v>
      </c>
      <c r="BS3" s="1053" t="s">
        <v>5815</v>
      </c>
      <c r="BT3" s="1053" t="s">
        <v>5816</v>
      </c>
      <c r="BU3" s="1053" t="s">
        <v>5817</v>
      </c>
      <c r="BV3" s="1053" t="s">
        <v>5818</v>
      </c>
      <c r="BW3" s="1053" t="s">
        <v>5819</v>
      </c>
      <c r="BX3" s="1053" t="s">
        <v>5820</v>
      </c>
      <c r="BY3" s="1053" t="s">
        <v>5821</v>
      </c>
      <c r="BZ3" s="1053" t="s">
        <v>5822</v>
      </c>
      <c r="CA3" s="1053" t="s">
        <v>5823</v>
      </c>
      <c r="CB3" s="1053" t="s">
        <v>5824</v>
      </c>
      <c r="CC3" s="1053" t="s">
        <v>5825</v>
      </c>
      <c r="CD3" s="1053" t="s">
        <v>5826</v>
      </c>
      <c r="CE3" s="1053" t="s">
        <v>5827</v>
      </c>
      <c r="CF3" s="1053" t="s">
        <v>5828</v>
      </c>
      <c r="CG3" s="1053" t="s">
        <v>5829</v>
      </c>
      <c r="CH3" s="1053" t="s">
        <v>5830</v>
      </c>
      <c r="CI3" s="1053" t="s">
        <v>5831</v>
      </c>
      <c r="CJ3" s="1053" t="s">
        <v>5832</v>
      </c>
      <c r="CK3" s="1053" t="s">
        <v>5833</v>
      </c>
      <c r="CL3" s="1053" t="s">
        <v>5834</v>
      </c>
      <c r="CM3" s="1053" t="s">
        <v>5835</v>
      </c>
      <c r="CN3" s="1053" t="s">
        <v>5836</v>
      </c>
      <c r="CO3" s="1053" t="s">
        <v>5837</v>
      </c>
      <c r="CP3" s="1372"/>
    </row>
    <row r="4" spans="1:94" s="1051" customFormat="1" ht="51" customHeight="1">
      <c r="A4" s="1052" t="s">
        <v>5838</v>
      </c>
      <c r="B4" s="1362">
        <v>3330</v>
      </c>
      <c r="C4" s="1368" t="s">
        <v>5839</v>
      </c>
      <c r="D4" s="1368" t="s">
        <v>9643</v>
      </c>
      <c r="E4" s="1368">
        <v>11305524</v>
      </c>
      <c r="F4" s="1368" t="s">
        <v>6096</v>
      </c>
      <c r="G4" s="1368" t="s">
        <v>5840</v>
      </c>
      <c r="H4" s="1055">
        <v>884116138594</v>
      </c>
      <c r="I4" s="1368" t="s">
        <v>5841</v>
      </c>
      <c r="J4" s="1368"/>
      <c r="K4" s="1368" t="s">
        <v>5842</v>
      </c>
      <c r="L4" s="1368" t="s">
        <v>5843</v>
      </c>
      <c r="M4" s="1368" t="s">
        <v>5844</v>
      </c>
      <c r="N4" s="1057" t="s">
        <v>5845</v>
      </c>
      <c r="O4" s="1057" t="s">
        <v>5846</v>
      </c>
      <c r="P4" s="1057" t="s">
        <v>5847</v>
      </c>
      <c r="Q4" s="1368" t="s">
        <v>5848</v>
      </c>
      <c r="R4" s="1368"/>
      <c r="S4" s="1368" t="s">
        <v>2589</v>
      </c>
      <c r="T4" s="1368" t="s">
        <v>5849</v>
      </c>
      <c r="U4" s="1057" t="s">
        <v>5850</v>
      </c>
      <c r="V4" s="1057" t="s">
        <v>5851</v>
      </c>
      <c r="W4" s="1057" t="s">
        <v>5852</v>
      </c>
      <c r="X4" s="1057" t="s">
        <v>5850</v>
      </c>
      <c r="Y4" s="1368" t="s">
        <v>5853</v>
      </c>
      <c r="Z4" s="1368"/>
      <c r="AA4" s="1368" t="s">
        <v>2589</v>
      </c>
      <c r="AB4" s="1368" t="s">
        <v>2589</v>
      </c>
      <c r="AC4" s="1368"/>
      <c r="AD4" s="1368"/>
      <c r="AE4" s="1368" t="s">
        <v>2589</v>
      </c>
      <c r="AF4" s="1057" t="s">
        <v>5855</v>
      </c>
      <c r="AG4" s="1368" t="s">
        <v>5854</v>
      </c>
      <c r="AH4" s="1057" t="s">
        <v>5856</v>
      </c>
      <c r="AI4" s="1057" t="s">
        <v>2589</v>
      </c>
      <c r="AJ4" s="1057"/>
      <c r="AK4" s="1368" t="s">
        <v>5857</v>
      </c>
      <c r="AL4" s="1368" t="s">
        <v>5858</v>
      </c>
      <c r="AM4" s="1057" t="s">
        <v>5859</v>
      </c>
      <c r="AN4" s="1368" t="s">
        <v>5860</v>
      </c>
      <c r="AO4" s="1368"/>
      <c r="AP4" s="1368" t="s">
        <v>5861</v>
      </c>
      <c r="AQ4" s="1368" t="s">
        <v>5862</v>
      </c>
      <c r="AR4" s="1368"/>
      <c r="AS4" s="1368"/>
      <c r="AT4" s="1368" t="s">
        <v>5863</v>
      </c>
      <c r="AU4" s="1368"/>
      <c r="AV4" s="1368"/>
      <c r="AW4" s="1368"/>
      <c r="AX4" s="1057"/>
      <c r="AY4" s="1057"/>
      <c r="AZ4" s="1057"/>
      <c r="BA4" s="1057" t="s">
        <v>5864</v>
      </c>
      <c r="BB4" s="1057"/>
      <c r="BC4" s="1057"/>
      <c r="BD4" s="1057"/>
      <c r="BE4" s="1057" t="s">
        <v>5865</v>
      </c>
      <c r="BF4" s="1057" t="s">
        <v>5866</v>
      </c>
      <c r="BG4" s="1057" t="s">
        <v>5867</v>
      </c>
      <c r="BH4" s="1057" t="s">
        <v>5868</v>
      </c>
      <c r="BI4" s="1057" t="s">
        <v>5869</v>
      </c>
      <c r="BJ4" s="1057" t="s">
        <v>5870</v>
      </c>
      <c r="BK4" s="1057" t="s">
        <v>5871</v>
      </c>
      <c r="BL4" s="1057" t="s">
        <v>5872</v>
      </c>
      <c r="BM4" s="1057"/>
      <c r="BN4" s="1057"/>
      <c r="BO4" s="1057"/>
      <c r="BP4" s="1057"/>
      <c r="BQ4" s="1057" t="s">
        <v>5873</v>
      </c>
      <c r="BR4" s="1057"/>
      <c r="BS4" s="1057"/>
      <c r="BT4" s="1368" t="s">
        <v>5874</v>
      </c>
      <c r="BU4" s="1057"/>
      <c r="BV4" s="1057"/>
      <c r="BW4" s="1057"/>
      <c r="BX4" s="1057"/>
      <c r="BY4" s="1057"/>
      <c r="BZ4" s="1057"/>
      <c r="CA4" s="1368"/>
      <c r="CB4" s="1368"/>
      <c r="CC4" s="1057"/>
      <c r="CD4" s="1057" t="s">
        <v>5875</v>
      </c>
      <c r="CE4" s="1057"/>
      <c r="CF4" s="1057" t="s">
        <v>5876</v>
      </c>
      <c r="CG4" s="1057"/>
      <c r="CH4" s="1057" t="s">
        <v>5877</v>
      </c>
      <c r="CI4" s="1057" t="s">
        <v>5878</v>
      </c>
      <c r="CJ4" s="1057" t="s">
        <v>5879</v>
      </c>
      <c r="CK4" s="1057" t="s">
        <v>5880</v>
      </c>
      <c r="CL4" s="1057" t="s">
        <v>5881</v>
      </c>
      <c r="CM4" s="1368">
        <v>10969162</v>
      </c>
      <c r="CN4" s="1368">
        <v>10969164</v>
      </c>
      <c r="CO4" s="1368">
        <v>10969166</v>
      </c>
      <c r="CP4" s="1368"/>
    </row>
    <row r="5" spans="1:94" s="1051" customFormat="1" ht="51" customHeight="1">
      <c r="A5" s="1052" t="s">
        <v>5838</v>
      </c>
      <c r="B5" s="1362" t="s">
        <v>9841</v>
      </c>
      <c r="C5" s="1368" t="s">
        <v>5922</v>
      </c>
      <c r="D5" s="1368" t="s">
        <v>9643</v>
      </c>
      <c r="E5" s="1368">
        <v>11448025</v>
      </c>
      <c r="F5" s="1368" t="s">
        <v>6096</v>
      </c>
      <c r="G5" s="1368" t="s">
        <v>5923</v>
      </c>
      <c r="H5" s="1055">
        <v>884116140962</v>
      </c>
      <c r="I5" s="1368" t="s">
        <v>5913</v>
      </c>
      <c r="J5" s="1368"/>
      <c r="K5" s="1368"/>
      <c r="L5" s="1368" t="s">
        <v>5924</v>
      </c>
      <c r="M5" s="1368" t="s">
        <v>5925</v>
      </c>
      <c r="N5" s="1057" t="s">
        <v>5926</v>
      </c>
      <c r="O5" s="1057" t="s">
        <v>5846</v>
      </c>
      <c r="P5" s="1057" t="s">
        <v>5847</v>
      </c>
      <c r="Q5" s="1368" t="s">
        <v>5927</v>
      </c>
      <c r="R5" s="1368"/>
      <c r="S5" s="1368" t="s">
        <v>5889</v>
      </c>
      <c r="T5" s="1368" t="s">
        <v>5928</v>
      </c>
      <c r="U5" s="1057" t="s">
        <v>5850</v>
      </c>
      <c r="V5" s="1057" t="s">
        <v>5929</v>
      </c>
      <c r="W5" s="1057" t="s">
        <v>5930</v>
      </c>
      <c r="X5" s="1057" t="s">
        <v>5850</v>
      </c>
      <c r="Y5" s="1368" t="s">
        <v>5853</v>
      </c>
      <c r="Z5" s="1368"/>
      <c r="AA5" s="1368" t="s">
        <v>2589</v>
      </c>
      <c r="AB5" s="1368" t="s">
        <v>2589</v>
      </c>
      <c r="AC5" s="1368"/>
      <c r="AD5" s="1368"/>
      <c r="AE5" s="1368" t="s">
        <v>2589</v>
      </c>
      <c r="AF5" s="1057" t="s">
        <v>5932</v>
      </c>
      <c r="AG5" s="1368" t="s">
        <v>5931</v>
      </c>
      <c r="AH5" s="1057" t="s">
        <v>5856</v>
      </c>
      <c r="AI5" s="1057" t="s">
        <v>2589</v>
      </c>
      <c r="AJ5" s="1057"/>
      <c r="AK5" s="1368" t="s">
        <v>5933</v>
      </c>
      <c r="AL5" s="1368" t="s">
        <v>5934</v>
      </c>
      <c r="AM5" s="1057" t="s">
        <v>5859</v>
      </c>
      <c r="AN5" s="1368"/>
      <c r="AO5" s="1368"/>
      <c r="AP5" s="1368"/>
      <c r="AQ5" s="1368"/>
      <c r="AR5" s="1368"/>
      <c r="AS5" s="1368"/>
      <c r="AT5" s="1368"/>
      <c r="AU5" s="1368"/>
      <c r="AV5" s="1368"/>
      <c r="AW5" s="1368"/>
      <c r="AX5" s="1057"/>
      <c r="AY5" s="1057"/>
      <c r="AZ5" s="1057"/>
      <c r="BA5" s="1057" t="s">
        <v>5864</v>
      </c>
      <c r="BB5" s="1057" t="s">
        <v>5935</v>
      </c>
      <c r="BC5" s="1057"/>
      <c r="BD5" s="1057"/>
      <c r="BE5" s="1057" t="s">
        <v>5865</v>
      </c>
      <c r="BF5" s="1057" t="s">
        <v>5866</v>
      </c>
      <c r="BG5" s="1057" t="s">
        <v>5867</v>
      </c>
      <c r="BH5" s="1057" t="s">
        <v>5868</v>
      </c>
      <c r="BI5" s="1057" t="s">
        <v>5869</v>
      </c>
      <c r="BJ5" s="1057" t="s">
        <v>5870</v>
      </c>
      <c r="BK5" s="1057" t="s">
        <v>5871</v>
      </c>
      <c r="BL5" s="1057" t="s">
        <v>5872</v>
      </c>
      <c r="BM5" s="1057"/>
      <c r="BN5" s="1057"/>
      <c r="BO5" s="1057"/>
      <c r="BP5" s="1057"/>
      <c r="BQ5" s="1057" t="s">
        <v>5873</v>
      </c>
      <c r="BR5" s="1057"/>
      <c r="BS5" s="1057"/>
      <c r="BT5" s="1368"/>
      <c r="BU5" s="1057"/>
      <c r="BV5" s="1057"/>
      <c r="BW5" s="1057"/>
      <c r="BX5" s="1057"/>
      <c r="BY5" s="1057"/>
      <c r="BZ5" s="1057"/>
      <c r="CA5" s="1368"/>
      <c r="CB5" s="1368"/>
      <c r="CC5" s="1057"/>
      <c r="CD5" s="1057"/>
      <c r="CE5" s="1057"/>
      <c r="CF5" s="1057"/>
      <c r="CG5" s="1057" t="s">
        <v>5910</v>
      </c>
      <c r="CH5" s="1057" t="s">
        <v>5877</v>
      </c>
      <c r="CI5" s="1057" t="s">
        <v>5878</v>
      </c>
      <c r="CJ5" s="1057" t="s">
        <v>5879</v>
      </c>
      <c r="CK5" s="1057" t="s">
        <v>5880</v>
      </c>
      <c r="CL5" s="1057" t="s">
        <v>5881</v>
      </c>
      <c r="CM5" s="1368">
        <v>10969162</v>
      </c>
      <c r="CN5" s="1368">
        <v>10969164</v>
      </c>
      <c r="CO5" s="1368">
        <v>10969166</v>
      </c>
      <c r="CP5" s="1368"/>
    </row>
    <row r="6" spans="1:94" s="1051" customFormat="1" ht="51" customHeight="1">
      <c r="A6" s="1052" t="s">
        <v>5838</v>
      </c>
      <c r="B6" s="1362" t="s">
        <v>9841</v>
      </c>
      <c r="C6" s="1368" t="s">
        <v>5922</v>
      </c>
      <c r="D6" s="1368" t="s">
        <v>9643</v>
      </c>
      <c r="E6" s="1368">
        <v>11448026</v>
      </c>
      <c r="F6" s="1368" t="s">
        <v>6096</v>
      </c>
      <c r="G6" s="1368" t="s">
        <v>5936</v>
      </c>
      <c r="H6" s="1055">
        <v>884116161097</v>
      </c>
      <c r="I6" s="1368" t="s">
        <v>5913</v>
      </c>
      <c r="J6" s="1368"/>
      <c r="K6" s="1368"/>
      <c r="L6" s="1368" t="s">
        <v>5937</v>
      </c>
      <c r="M6" s="1368" t="s">
        <v>5925</v>
      </c>
      <c r="N6" s="1057" t="s">
        <v>5926</v>
      </c>
      <c r="O6" s="1057" t="s">
        <v>5846</v>
      </c>
      <c r="P6" s="1057" t="s">
        <v>5847</v>
      </c>
      <c r="Q6" s="1368" t="s">
        <v>5927</v>
      </c>
      <c r="R6" s="1368"/>
      <c r="S6" s="1368" t="s">
        <v>5889</v>
      </c>
      <c r="T6" s="1368" t="s">
        <v>5928</v>
      </c>
      <c r="U6" s="1057" t="s">
        <v>5850</v>
      </c>
      <c r="V6" s="1057" t="s">
        <v>5929</v>
      </c>
      <c r="W6" s="1057" t="s">
        <v>5930</v>
      </c>
      <c r="X6" s="1057" t="s">
        <v>5850</v>
      </c>
      <c r="Y6" s="1368" t="s">
        <v>5853</v>
      </c>
      <c r="Z6" s="1368"/>
      <c r="AA6" s="1368" t="s">
        <v>2589</v>
      </c>
      <c r="AB6" s="1368" t="s">
        <v>2589</v>
      </c>
      <c r="AC6" s="1368"/>
      <c r="AD6" s="1368"/>
      <c r="AE6" s="1368" t="s">
        <v>2589</v>
      </c>
      <c r="AF6" s="1057" t="s">
        <v>5932</v>
      </c>
      <c r="AG6" s="1368" t="s">
        <v>5931</v>
      </c>
      <c r="AH6" s="1057" t="s">
        <v>5856</v>
      </c>
      <c r="AI6" s="1057" t="s">
        <v>2589</v>
      </c>
      <c r="AJ6" s="1057"/>
      <c r="AK6" s="1368" t="s">
        <v>5933</v>
      </c>
      <c r="AL6" s="1368" t="s">
        <v>5934</v>
      </c>
      <c r="AM6" s="1057" t="s">
        <v>5859</v>
      </c>
      <c r="AN6" s="1368"/>
      <c r="AO6" s="1368"/>
      <c r="AP6" s="1368"/>
      <c r="AQ6" s="1368"/>
      <c r="AR6" s="1368"/>
      <c r="AS6" s="1368"/>
      <c r="AT6" s="1368"/>
      <c r="AU6" s="1368"/>
      <c r="AV6" s="1368"/>
      <c r="AW6" s="1368"/>
      <c r="AX6" s="1057"/>
      <c r="AY6" s="1057"/>
      <c r="AZ6" s="1057"/>
      <c r="BA6" s="1057" t="s">
        <v>5864</v>
      </c>
      <c r="BB6" s="1057" t="s">
        <v>5935</v>
      </c>
      <c r="BC6" s="1057"/>
      <c r="BD6" s="1057"/>
      <c r="BE6" s="1057" t="s">
        <v>5865</v>
      </c>
      <c r="BF6" s="1057" t="s">
        <v>5866</v>
      </c>
      <c r="BG6" s="1057" t="s">
        <v>5867</v>
      </c>
      <c r="BH6" s="1057" t="s">
        <v>5868</v>
      </c>
      <c r="BI6" s="1057" t="s">
        <v>5869</v>
      </c>
      <c r="BJ6" s="1057" t="s">
        <v>5870</v>
      </c>
      <c r="BK6" s="1057" t="s">
        <v>5871</v>
      </c>
      <c r="BL6" s="1057" t="s">
        <v>5872</v>
      </c>
      <c r="BM6" s="1057"/>
      <c r="BN6" s="1057"/>
      <c r="BO6" s="1057"/>
      <c r="BP6" s="1057"/>
      <c r="BQ6" s="1057" t="s">
        <v>5873</v>
      </c>
      <c r="BR6" s="1057"/>
      <c r="BS6" s="1057"/>
      <c r="BT6" s="1368"/>
      <c r="BU6" s="1057"/>
      <c r="BV6" s="1057"/>
      <c r="BW6" s="1057"/>
      <c r="BX6" s="1057"/>
      <c r="BY6" s="1057"/>
      <c r="BZ6" s="1057"/>
      <c r="CA6" s="1368"/>
      <c r="CB6" s="1368"/>
      <c r="CC6" s="1057"/>
      <c r="CD6" s="1057"/>
      <c r="CE6" s="1057"/>
      <c r="CF6" s="1057"/>
      <c r="CG6" s="1057" t="s">
        <v>5910</v>
      </c>
      <c r="CH6" s="1057" t="s">
        <v>5877</v>
      </c>
      <c r="CI6" s="1057" t="s">
        <v>5878</v>
      </c>
      <c r="CJ6" s="1057" t="s">
        <v>5879</v>
      </c>
      <c r="CK6" s="1057" t="s">
        <v>5880</v>
      </c>
      <c r="CL6" s="1057" t="s">
        <v>5881</v>
      </c>
      <c r="CM6" s="1368">
        <v>10969162</v>
      </c>
      <c r="CN6" s="1368">
        <v>10969164</v>
      </c>
      <c r="CO6" s="1368">
        <v>10969166</v>
      </c>
      <c r="CP6" s="1368"/>
    </row>
    <row r="7" spans="1:94" s="1051" customFormat="1" ht="51" customHeight="1">
      <c r="A7" s="1052" t="s">
        <v>5838</v>
      </c>
      <c r="B7" s="1362" t="s">
        <v>9842</v>
      </c>
      <c r="C7" s="1368" t="s">
        <v>5938</v>
      </c>
      <c r="D7" s="1368" t="s">
        <v>9643</v>
      </c>
      <c r="E7" s="1368">
        <v>11252945</v>
      </c>
      <c r="F7" s="1368" t="s">
        <v>6096</v>
      </c>
      <c r="G7" s="1368" t="s">
        <v>5939</v>
      </c>
      <c r="H7" s="1055">
        <v>884116130673</v>
      </c>
      <c r="I7" s="1368" t="s">
        <v>5841</v>
      </c>
      <c r="J7" s="1368"/>
      <c r="K7" s="1368"/>
      <c r="L7" s="1368" t="s">
        <v>5940</v>
      </c>
      <c r="M7" s="1368" t="s">
        <v>5886</v>
      </c>
      <c r="N7" s="1057" t="s">
        <v>5941</v>
      </c>
      <c r="O7" s="1057" t="s">
        <v>5846</v>
      </c>
      <c r="P7" s="1057" t="s">
        <v>5847</v>
      </c>
      <c r="Q7" s="1368" t="s">
        <v>5942</v>
      </c>
      <c r="R7" s="1368"/>
      <c r="S7" s="1368" t="s">
        <v>5889</v>
      </c>
      <c r="T7" s="1368" t="s">
        <v>5889</v>
      </c>
      <c r="U7" s="1057" t="s">
        <v>5943</v>
      </c>
      <c r="V7" s="1057" t="s">
        <v>5890</v>
      </c>
      <c r="W7" s="1057" t="s">
        <v>5944</v>
      </c>
      <c r="X7" s="1057" t="s">
        <v>5850</v>
      </c>
      <c r="Y7" s="1368" t="s">
        <v>5853</v>
      </c>
      <c r="Z7" s="1368"/>
      <c r="AA7" s="1368" t="s">
        <v>2589</v>
      </c>
      <c r="AB7" s="1368" t="s">
        <v>2589</v>
      </c>
      <c r="AC7" s="1368"/>
      <c r="AD7" s="1368"/>
      <c r="AE7" s="1368" t="s">
        <v>2589</v>
      </c>
      <c r="AF7" s="1368" t="s">
        <v>5893</v>
      </c>
      <c r="AG7" s="1368" t="s">
        <v>5945</v>
      </c>
      <c r="AH7" s="1057" t="s">
        <v>5856</v>
      </c>
      <c r="AI7" s="1057" t="s">
        <v>2589</v>
      </c>
      <c r="AJ7" s="1057"/>
      <c r="AK7" s="1368" t="s">
        <v>5946</v>
      </c>
      <c r="AL7" s="1368" t="s">
        <v>5947</v>
      </c>
      <c r="AM7" s="1057" t="s">
        <v>5859</v>
      </c>
      <c r="AN7" s="1368"/>
      <c r="AO7" s="1368"/>
      <c r="AP7" s="1368" t="s">
        <v>5861</v>
      </c>
      <c r="AQ7" s="1368" t="s">
        <v>5862</v>
      </c>
      <c r="AR7" s="1368" t="s">
        <v>5948</v>
      </c>
      <c r="AS7" s="1368"/>
      <c r="AT7" s="1368" t="s">
        <v>5949</v>
      </c>
      <c r="AU7" s="1368" t="s">
        <v>5950</v>
      </c>
      <c r="AV7" s="1368"/>
      <c r="AW7" s="1368" t="s">
        <v>5951</v>
      </c>
      <c r="AX7" s="1057"/>
      <c r="AY7" s="1057"/>
      <c r="AZ7" s="1057"/>
      <c r="BA7" s="1057" t="s">
        <v>5864</v>
      </c>
      <c r="BB7" s="1057"/>
      <c r="BC7" s="1057"/>
      <c r="BD7" s="1057"/>
      <c r="BE7" s="1057" t="s">
        <v>5865</v>
      </c>
      <c r="BF7" s="1057" t="s">
        <v>5866</v>
      </c>
      <c r="BG7" s="1057" t="s">
        <v>5867</v>
      </c>
      <c r="BH7" s="1057" t="s">
        <v>5868</v>
      </c>
      <c r="BI7" s="1057" t="s">
        <v>5869</v>
      </c>
      <c r="BJ7" s="1057" t="s">
        <v>5870</v>
      </c>
      <c r="BK7" s="1057" t="s">
        <v>5871</v>
      </c>
      <c r="BL7" s="1057" t="s">
        <v>5872</v>
      </c>
      <c r="BM7" s="1057" t="s">
        <v>5906</v>
      </c>
      <c r="BN7" s="1057" t="s">
        <v>5907</v>
      </c>
      <c r="BO7" s="1057"/>
      <c r="BP7" s="1057" t="s">
        <v>5908</v>
      </c>
      <c r="BQ7" s="1057"/>
      <c r="BR7" s="1057"/>
      <c r="BS7" s="1057"/>
      <c r="BT7" s="1057"/>
      <c r="BU7" s="1057"/>
      <c r="BV7" s="1057"/>
      <c r="BW7" s="1057" t="s">
        <v>5952</v>
      </c>
      <c r="BX7" s="1057"/>
      <c r="BY7" s="1057"/>
      <c r="BZ7" s="1057"/>
      <c r="CA7" s="1057"/>
      <c r="CB7" s="1057"/>
      <c r="CC7" s="1057"/>
      <c r="CD7" s="1057"/>
      <c r="CE7" s="1057"/>
      <c r="CF7" s="1057" t="s">
        <v>5876</v>
      </c>
      <c r="CG7" s="1057" t="s">
        <v>5910</v>
      </c>
      <c r="CH7" s="1057" t="s">
        <v>5877</v>
      </c>
      <c r="CI7" s="1057" t="s">
        <v>5878</v>
      </c>
      <c r="CJ7" s="1057" t="s">
        <v>5879</v>
      </c>
      <c r="CK7" s="1057" t="s">
        <v>5880</v>
      </c>
      <c r="CL7" s="1057" t="s">
        <v>5881</v>
      </c>
      <c r="CM7" s="1368">
        <v>10969162</v>
      </c>
      <c r="CN7" s="1368">
        <v>10969164</v>
      </c>
      <c r="CO7" s="1368">
        <v>10969166</v>
      </c>
      <c r="CP7" s="1368"/>
    </row>
    <row r="8" spans="1:94" s="1051" customFormat="1" ht="51" customHeight="1">
      <c r="A8" s="1058" t="s">
        <v>5838</v>
      </c>
      <c r="B8" s="1058" t="s">
        <v>9842</v>
      </c>
      <c r="C8" s="1059" t="s">
        <v>5953</v>
      </c>
      <c r="D8" s="1059" t="s">
        <v>9643</v>
      </c>
      <c r="E8" s="1059">
        <v>11252946</v>
      </c>
      <c r="F8" s="1059" t="s">
        <v>6096</v>
      </c>
      <c r="G8" s="1059" t="s">
        <v>5954</v>
      </c>
      <c r="H8" s="1055">
        <v>884116130680</v>
      </c>
      <c r="I8" s="1059" t="s">
        <v>6039</v>
      </c>
      <c r="J8" s="1059"/>
      <c r="K8" s="1059"/>
      <c r="L8" s="1059" t="s">
        <v>5955</v>
      </c>
      <c r="M8" s="1059" t="s">
        <v>5886</v>
      </c>
      <c r="N8" s="1062" t="s">
        <v>5941</v>
      </c>
      <c r="O8" s="1062" t="s">
        <v>5846</v>
      </c>
      <c r="P8" s="1062" t="s">
        <v>5847</v>
      </c>
      <c r="Q8" s="1059" t="s">
        <v>5942</v>
      </c>
      <c r="R8" s="1059"/>
      <c r="S8" s="1059" t="s">
        <v>5889</v>
      </c>
      <c r="T8" s="1059" t="s">
        <v>5889</v>
      </c>
      <c r="U8" s="1062" t="s">
        <v>5943</v>
      </c>
      <c r="V8" s="1062" t="s">
        <v>5890</v>
      </c>
      <c r="W8" s="1062" t="s">
        <v>5944</v>
      </c>
      <c r="X8" s="1062" t="s">
        <v>5850</v>
      </c>
      <c r="Y8" s="1059" t="s">
        <v>5853</v>
      </c>
      <c r="Z8" s="1059"/>
      <c r="AA8" s="1059" t="s">
        <v>2589</v>
      </c>
      <c r="AB8" s="1059" t="s">
        <v>2589</v>
      </c>
      <c r="AC8" s="1059"/>
      <c r="AD8" s="1059"/>
      <c r="AE8" s="1062" t="s">
        <v>2589</v>
      </c>
      <c r="AF8" s="1059" t="s">
        <v>5893</v>
      </c>
      <c r="AG8" s="1059" t="s">
        <v>5945</v>
      </c>
      <c r="AH8" s="1062" t="s">
        <v>5856</v>
      </c>
      <c r="AI8" s="1062" t="s">
        <v>2589</v>
      </c>
      <c r="AJ8" s="1062"/>
      <c r="AK8" s="1059" t="s">
        <v>5946</v>
      </c>
      <c r="AL8" s="1059" t="s">
        <v>5947</v>
      </c>
      <c r="AM8" s="1057" t="s">
        <v>5859</v>
      </c>
      <c r="AN8" s="1368"/>
      <c r="AO8" s="1368"/>
      <c r="AP8" s="1368" t="s">
        <v>5861</v>
      </c>
      <c r="AQ8" s="1368" t="s">
        <v>5862</v>
      </c>
      <c r="AR8" s="1368" t="s">
        <v>5948</v>
      </c>
      <c r="AS8" s="1368"/>
      <c r="AT8" s="1368" t="s">
        <v>5949</v>
      </c>
      <c r="AU8" s="1368" t="s">
        <v>5950</v>
      </c>
      <c r="AV8" s="1368"/>
      <c r="AW8" s="1368" t="s">
        <v>5951</v>
      </c>
      <c r="AX8" s="1057"/>
      <c r="AY8" s="1057"/>
      <c r="AZ8" s="1057"/>
      <c r="BA8" s="1057" t="s">
        <v>5864</v>
      </c>
      <c r="BB8" s="1057"/>
      <c r="BC8" s="1057"/>
      <c r="BD8" s="1057"/>
      <c r="BE8" s="1057" t="s">
        <v>5865</v>
      </c>
      <c r="BF8" s="1057" t="s">
        <v>5866</v>
      </c>
      <c r="BG8" s="1057" t="s">
        <v>5867</v>
      </c>
      <c r="BH8" s="1057" t="s">
        <v>5868</v>
      </c>
      <c r="BI8" s="1057" t="s">
        <v>5869</v>
      </c>
      <c r="BJ8" s="1057" t="s">
        <v>5870</v>
      </c>
      <c r="BK8" s="1057" t="s">
        <v>5871</v>
      </c>
      <c r="BL8" s="1057" t="s">
        <v>5872</v>
      </c>
      <c r="BM8" s="1057" t="s">
        <v>5906</v>
      </c>
      <c r="BN8" s="1057" t="s">
        <v>5907</v>
      </c>
      <c r="BO8" s="1057"/>
      <c r="BP8" s="1057" t="s">
        <v>5908</v>
      </c>
      <c r="BQ8" s="1057"/>
      <c r="BR8" s="1057"/>
      <c r="BS8" s="1057"/>
      <c r="BT8" s="1057"/>
      <c r="BU8" s="1057"/>
      <c r="BV8" s="1057"/>
      <c r="BW8" s="1057" t="s">
        <v>5952</v>
      </c>
      <c r="BX8" s="1057"/>
      <c r="BY8" s="1057"/>
      <c r="BZ8" s="1057"/>
      <c r="CA8" s="1057"/>
      <c r="CB8" s="1057"/>
      <c r="CC8" s="1057"/>
      <c r="CD8" s="1057"/>
      <c r="CE8" s="1057"/>
      <c r="CF8" s="1057" t="s">
        <v>5876</v>
      </c>
      <c r="CG8" s="1057" t="s">
        <v>5910</v>
      </c>
      <c r="CH8" s="1057" t="s">
        <v>5877</v>
      </c>
      <c r="CI8" s="1057" t="s">
        <v>5878</v>
      </c>
      <c r="CJ8" s="1057" t="s">
        <v>5879</v>
      </c>
      <c r="CK8" s="1057" t="s">
        <v>5880</v>
      </c>
      <c r="CL8" s="1057" t="s">
        <v>5881</v>
      </c>
      <c r="CM8" s="1368">
        <v>10969162</v>
      </c>
      <c r="CN8" s="1368">
        <v>10969164</v>
      </c>
      <c r="CO8" s="1368">
        <v>10969166</v>
      </c>
      <c r="CP8" s="1368"/>
    </row>
    <row r="9" spans="1:94" s="1051" customFormat="1" ht="51" customHeight="1">
      <c r="A9" s="1058" t="s">
        <v>5838</v>
      </c>
      <c r="B9" s="1058" t="s">
        <v>9845</v>
      </c>
      <c r="C9" s="1059" t="s">
        <v>6011</v>
      </c>
      <c r="D9" s="1059" t="s">
        <v>9643</v>
      </c>
      <c r="E9" s="1059">
        <v>11252947</v>
      </c>
      <c r="F9" s="1059" t="s">
        <v>6096</v>
      </c>
      <c r="G9" s="1059" t="s">
        <v>6012</v>
      </c>
      <c r="H9" s="1055">
        <v>884116130697</v>
      </c>
      <c r="I9" s="1058" t="s">
        <v>6039</v>
      </c>
      <c r="J9" s="1059"/>
      <c r="K9" s="1059"/>
      <c r="L9" s="1059" t="s">
        <v>5940</v>
      </c>
      <c r="M9" s="1059" t="s">
        <v>5886</v>
      </c>
      <c r="N9" s="1062" t="s">
        <v>5941</v>
      </c>
      <c r="O9" s="1062" t="s">
        <v>5846</v>
      </c>
      <c r="P9" s="1062" t="s">
        <v>6013</v>
      </c>
      <c r="Q9" s="1059" t="s">
        <v>6014</v>
      </c>
      <c r="R9" s="1059"/>
      <c r="S9" s="1059" t="s">
        <v>5889</v>
      </c>
      <c r="T9" s="1059" t="s">
        <v>5889</v>
      </c>
      <c r="U9" s="1062" t="s">
        <v>5943</v>
      </c>
      <c r="V9" s="1062" t="s">
        <v>5890</v>
      </c>
      <c r="W9" s="1062" t="s">
        <v>5944</v>
      </c>
      <c r="X9" s="1062" t="s">
        <v>5850</v>
      </c>
      <c r="Y9" s="1059" t="s">
        <v>5853</v>
      </c>
      <c r="Z9" s="1059"/>
      <c r="AA9" s="1059" t="s">
        <v>2589</v>
      </c>
      <c r="AB9" s="1059" t="s">
        <v>2589</v>
      </c>
      <c r="AC9" s="1059"/>
      <c r="AD9" s="1059"/>
      <c r="AE9" s="1059" t="s">
        <v>2589</v>
      </c>
      <c r="AF9" s="1059" t="s">
        <v>5893</v>
      </c>
      <c r="AG9" s="1059" t="s">
        <v>6015</v>
      </c>
      <c r="AH9" s="1062" t="s">
        <v>5856</v>
      </c>
      <c r="AI9" s="1062" t="s">
        <v>2589</v>
      </c>
      <c r="AJ9" s="1062" t="s">
        <v>6016</v>
      </c>
      <c r="AK9" s="1059" t="s">
        <v>6017</v>
      </c>
      <c r="AL9" s="1059" t="s">
        <v>6018</v>
      </c>
      <c r="AM9" s="1057" t="s">
        <v>5859</v>
      </c>
      <c r="AN9" s="1368"/>
      <c r="AO9" s="1368"/>
      <c r="AP9" s="1368" t="s">
        <v>5861</v>
      </c>
      <c r="AQ9" s="1368" t="s">
        <v>5862</v>
      </c>
      <c r="AR9" s="1368" t="s">
        <v>5948</v>
      </c>
      <c r="AS9" s="1368"/>
      <c r="AT9" s="1368" t="s">
        <v>5949</v>
      </c>
      <c r="AU9" s="1368" t="s">
        <v>5950</v>
      </c>
      <c r="AV9" s="1368"/>
      <c r="AW9" s="1368" t="s">
        <v>5951</v>
      </c>
      <c r="AX9" s="1057"/>
      <c r="AY9" s="1057"/>
      <c r="AZ9" s="1057"/>
      <c r="BA9" s="1057" t="s">
        <v>5864</v>
      </c>
      <c r="BB9" s="1057"/>
      <c r="BC9" s="1057"/>
      <c r="BD9" s="1057"/>
      <c r="BE9" s="1057" t="s">
        <v>5865</v>
      </c>
      <c r="BF9" s="1057" t="s">
        <v>5866</v>
      </c>
      <c r="BG9" s="1057" t="s">
        <v>5867</v>
      </c>
      <c r="BH9" s="1057" t="s">
        <v>5868</v>
      </c>
      <c r="BI9" s="1057" t="s">
        <v>5869</v>
      </c>
      <c r="BJ9" s="1057" t="s">
        <v>5870</v>
      </c>
      <c r="BK9" s="1057" t="s">
        <v>5871</v>
      </c>
      <c r="BL9" s="1057" t="s">
        <v>5872</v>
      </c>
      <c r="BM9" s="1057" t="s">
        <v>5906</v>
      </c>
      <c r="BN9" s="1057" t="s">
        <v>5907</v>
      </c>
      <c r="BO9" s="1057"/>
      <c r="BP9" s="1057" t="s">
        <v>5908</v>
      </c>
      <c r="BQ9" s="1057" t="s">
        <v>5873</v>
      </c>
      <c r="BR9" s="1057"/>
      <c r="BS9" s="1057"/>
      <c r="BT9" s="1057"/>
      <c r="BU9" s="1057"/>
      <c r="BV9" s="1057"/>
      <c r="BW9" s="1057" t="s">
        <v>5952</v>
      </c>
      <c r="BX9" s="1057"/>
      <c r="BY9" s="1057"/>
      <c r="BZ9" s="1057"/>
      <c r="CA9" s="1057"/>
      <c r="CB9" s="1057"/>
      <c r="CC9" s="1057" t="s">
        <v>5969</v>
      </c>
      <c r="CD9" s="1057"/>
      <c r="CE9" s="1057"/>
      <c r="CF9" s="1057" t="s">
        <v>5876</v>
      </c>
      <c r="CG9" s="1057" t="s">
        <v>5910</v>
      </c>
      <c r="CH9" s="1057" t="s">
        <v>5877</v>
      </c>
      <c r="CI9" s="1057" t="s">
        <v>5878</v>
      </c>
      <c r="CJ9" s="1057" t="s">
        <v>5879</v>
      </c>
      <c r="CK9" s="1057" t="s">
        <v>5880</v>
      </c>
      <c r="CL9" s="1057" t="s">
        <v>5881</v>
      </c>
      <c r="CM9" s="1368">
        <v>10969162</v>
      </c>
      <c r="CN9" s="1368">
        <v>10969164</v>
      </c>
      <c r="CO9" s="1368">
        <v>10969166</v>
      </c>
      <c r="CP9" s="1368"/>
    </row>
    <row r="10" spans="1:94" s="1051" customFormat="1" ht="51" customHeight="1">
      <c r="A10" s="1052" t="s">
        <v>5838</v>
      </c>
      <c r="B10" s="1362" t="s">
        <v>9845</v>
      </c>
      <c r="C10" s="1368" t="s">
        <v>6019</v>
      </c>
      <c r="D10" s="1368" t="s">
        <v>9643</v>
      </c>
      <c r="E10" s="1368">
        <v>11252948</v>
      </c>
      <c r="F10" s="1368" t="s">
        <v>6096</v>
      </c>
      <c r="G10" s="1368" t="s">
        <v>6020</v>
      </c>
      <c r="H10" s="1055">
        <v>884116130703</v>
      </c>
      <c r="I10" s="1368" t="s">
        <v>5841</v>
      </c>
      <c r="J10" s="1368"/>
      <c r="K10" s="1368"/>
      <c r="L10" s="1368" t="s">
        <v>5955</v>
      </c>
      <c r="M10" s="1368" t="s">
        <v>5886</v>
      </c>
      <c r="N10" s="1057" t="s">
        <v>5941</v>
      </c>
      <c r="O10" s="1057" t="s">
        <v>5846</v>
      </c>
      <c r="P10" s="1057" t="s">
        <v>5847</v>
      </c>
      <c r="Q10" s="1368" t="s">
        <v>6021</v>
      </c>
      <c r="R10" s="1368"/>
      <c r="S10" s="1368" t="s">
        <v>5889</v>
      </c>
      <c r="T10" s="1368" t="s">
        <v>5889</v>
      </c>
      <c r="U10" s="1057" t="s">
        <v>5943</v>
      </c>
      <c r="V10" s="1057" t="s">
        <v>6022</v>
      </c>
      <c r="W10" s="1057" t="s">
        <v>5944</v>
      </c>
      <c r="X10" s="1057" t="s">
        <v>5850</v>
      </c>
      <c r="Y10" s="1368" t="s">
        <v>5853</v>
      </c>
      <c r="Z10" s="1368"/>
      <c r="AA10" s="1368" t="s">
        <v>2589</v>
      </c>
      <c r="AB10" s="1368" t="s">
        <v>2589</v>
      </c>
      <c r="AC10" s="1368"/>
      <c r="AD10" s="1368"/>
      <c r="AE10" s="1057" t="s">
        <v>2589</v>
      </c>
      <c r="AF10" s="1368" t="s">
        <v>5893</v>
      </c>
      <c r="AG10" s="1368" t="s">
        <v>6023</v>
      </c>
      <c r="AH10" s="1057" t="s">
        <v>5856</v>
      </c>
      <c r="AI10" s="1057" t="s">
        <v>2589</v>
      </c>
      <c r="AJ10" s="1057"/>
      <c r="AK10" s="1368" t="s">
        <v>6017</v>
      </c>
      <c r="AL10" s="1368" t="s">
        <v>6018</v>
      </c>
      <c r="AM10" s="1057" t="s">
        <v>5859</v>
      </c>
      <c r="AN10" s="1368"/>
      <c r="AO10" s="1368"/>
      <c r="AP10" s="1368" t="s">
        <v>5861</v>
      </c>
      <c r="AQ10" s="1368" t="s">
        <v>5862</v>
      </c>
      <c r="AR10" s="1368" t="s">
        <v>5948</v>
      </c>
      <c r="AS10" s="1368"/>
      <c r="AT10" s="1368" t="s">
        <v>5949</v>
      </c>
      <c r="AU10" s="1368" t="s">
        <v>5950</v>
      </c>
      <c r="AV10" s="1368"/>
      <c r="AW10" s="1368" t="s">
        <v>5951</v>
      </c>
      <c r="AX10" s="1057"/>
      <c r="AY10" s="1057"/>
      <c r="AZ10" s="1057"/>
      <c r="BA10" s="1057" t="s">
        <v>5864</v>
      </c>
      <c r="BB10" s="1057"/>
      <c r="BC10" s="1057"/>
      <c r="BD10" s="1057"/>
      <c r="BE10" s="1057" t="s">
        <v>5865</v>
      </c>
      <c r="BF10" s="1057" t="s">
        <v>5866</v>
      </c>
      <c r="BG10" s="1057" t="s">
        <v>5867</v>
      </c>
      <c r="BH10" s="1057" t="s">
        <v>5868</v>
      </c>
      <c r="BI10" s="1057" t="s">
        <v>5869</v>
      </c>
      <c r="BJ10" s="1057" t="s">
        <v>5870</v>
      </c>
      <c r="BK10" s="1057" t="s">
        <v>5871</v>
      </c>
      <c r="BL10" s="1057" t="s">
        <v>5872</v>
      </c>
      <c r="BM10" s="1057" t="s">
        <v>5906</v>
      </c>
      <c r="BN10" s="1057" t="s">
        <v>5907</v>
      </c>
      <c r="BO10" s="1057"/>
      <c r="BP10" s="1057" t="s">
        <v>5908</v>
      </c>
      <c r="BQ10" s="1057" t="s">
        <v>5873</v>
      </c>
      <c r="BR10" s="1057"/>
      <c r="BS10" s="1057"/>
      <c r="BT10" s="1057"/>
      <c r="BU10" s="1057"/>
      <c r="BV10" s="1057"/>
      <c r="BW10" s="1057" t="s">
        <v>5952</v>
      </c>
      <c r="BX10" s="1057"/>
      <c r="BY10" s="1057"/>
      <c r="BZ10" s="1057"/>
      <c r="CA10" s="1057"/>
      <c r="CB10" s="1057"/>
      <c r="CC10" s="1057" t="s">
        <v>5969</v>
      </c>
      <c r="CD10" s="1057"/>
      <c r="CE10" s="1057"/>
      <c r="CF10" s="1057" t="s">
        <v>5876</v>
      </c>
      <c r="CG10" s="1057" t="s">
        <v>5910</v>
      </c>
      <c r="CH10" s="1057" t="s">
        <v>5877</v>
      </c>
      <c r="CI10" s="1057" t="s">
        <v>5878</v>
      </c>
      <c r="CJ10" s="1057" t="s">
        <v>5879</v>
      </c>
      <c r="CK10" s="1057" t="s">
        <v>5880</v>
      </c>
      <c r="CL10" s="1057" t="s">
        <v>5881</v>
      </c>
      <c r="CM10" s="1368">
        <v>10969162</v>
      </c>
      <c r="CN10" s="1368">
        <v>10969164</v>
      </c>
      <c r="CO10" s="1368">
        <v>10969166</v>
      </c>
      <c r="CP10" s="1368"/>
    </row>
    <row r="11" spans="1:94" s="1051" customFormat="1" ht="51" customHeight="1">
      <c r="A11" s="1058" t="s">
        <v>5838</v>
      </c>
      <c r="B11" s="1058" t="s">
        <v>9843</v>
      </c>
      <c r="C11" s="1059" t="s">
        <v>5953</v>
      </c>
      <c r="D11" s="1059" t="s">
        <v>9643</v>
      </c>
      <c r="E11" s="1059">
        <v>11272648</v>
      </c>
      <c r="F11" s="1059" t="s">
        <v>5956</v>
      </c>
      <c r="G11" s="1059" t="s">
        <v>5957</v>
      </c>
      <c r="H11" s="1060">
        <v>884116138440</v>
      </c>
      <c r="I11" s="1058" t="s">
        <v>6039</v>
      </c>
      <c r="J11" s="1059"/>
      <c r="K11" s="1059" t="s">
        <v>5958</v>
      </c>
      <c r="L11" s="1059" t="s">
        <v>5940</v>
      </c>
      <c r="M11" s="1059" t="s">
        <v>5959</v>
      </c>
      <c r="N11" s="1062" t="s">
        <v>5960</v>
      </c>
      <c r="O11" s="1062" t="s">
        <v>5846</v>
      </c>
      <c r="P11" s="1062" t="s">
        <v>5847</v>
      </c>
      <c r="Q11" s="1059" t="s">
        <v>5942</v>
      </c>
      <c r="R11" s="1059"/>
      <c r="S11" s="1059" t="s">
        <v>5889</v>
      </c>
      <c r="T11" s="1059" t="s">
        <v>5961</v>
      </c>
      <c r="U11" s="1062" t="s">
        <v>5943</v>
      </c>
      <c r="V11" s="1062" t="s">
        <v>5962</v>
      </c>
      <c r="W11" s="1062" t="s">
        <v>5963</v>
      </c>
      <c r="X11" s="1062" t="s">
        <v>5850</v>
      </c>
      <c r="Y11" s="1062" t="s">
        <v>5964</v>
      </c>
      <c r="Z11" s="1062"/>
      <c r="AA11" s="1059" t="s">
        <v>2589</v>
      </c>
      <c r="AB11" s="1059" t="s">
        <v>2589</v>
      </c>
      <c r="AC11" s="1059"/>
      <c r="AD11" s="1059"/>
      <c r="AE11" s="1059" t="s">
        <v>2589</v>
      </c>
      <c r="AF11" s="1059" t="s">
        <v>5893</v>
      </c>
      <c r="AG11" s="1059" t="s">
        <v>5965</v>
      </c>
      <c r="AH11" s="1062" t="s">
        <v>5966</v>
      </c>
      <c r="AI11" s="1062" t="s">
        <v>2589</v>
      </c>
      <c r="AJ11" s="1062"/>
      <c r="AK11" s="1059" t="s">
        <v>5967</v>
      </c>
      <c r="AL11" s="1059" t="s">
        <v>5968</v>
      </c>
      <c r="AM11" s="1057" t="s">
        <v>5859</v>
      </c>
      <c r="AN11" s="1368" t="s">
        <v>5860</v>
      </c>
      <c r="AO11" s="1368"/>
      <c r="AP11" s="1368" t="s">
        <v>5861</v>
      </c>
      <c r="AQ11" s="1368" t="s">
        <v>5862</v>
      </c>
      <c r="AR11" s="1368" t="s">
        <v>5948</v>
      </c>
      <c r="AS11" s="1368"/>
      <c r="AT11" s="1368" t="s">
        <v>5949</v>
      </c>
      <c r="AU11" s="1368" t="s">
        <v>5950</v>
      </c>
      <c r="AV11" s="1368"/>
      <c r="AW11" s="1368" t="s">
        <v>5951</v>
      </c>
      <c r="AX11" s="1057" t="s">
        <v>5902</v>
      </c>
      <c r="AY11" s="1057" t="s">
        <v>5903</v>
      </c>
      <c r="AZ11" s="1057"/>
      <c r="BA11" s="1057" t="s">
        <v>5864</v>
      </c>
      <c r="BB11" s="1057"/>
      <c r="BC11" s="1057"/>
      <c r="BD11" s="1057"/>
      <c r="BE11" s="1057" t="s">
        <v>5865</v>
      </c>
      <c r="BF11" s="1057" t="s">
        <v>5866</v>
      </c>
      <c r="BG11" s="1057" t="s">
        <v>5867</v>
      </c>
      <c r="BH11" s="1057" t="s">
        <v>5868</v>
      </c>
      <c r="BI11" s="1057" t="s">
        <v>5869</v>
      </c>
      <c r="BJ11" s="1057" t="s">
        <v>5870</v>
      </c>
      <c r="BK11" s="1057" t="s">
        <v>5871</v>
      </c>
      <c r="BL11" s="1057" t="s">
        <v>5872</v>
      </c>
      <c r="BM11" s="1057" t="s">
        <v>5906</v>
      </c>
      <c r="BN11" s="1057" t="s">
        <v>5907</v>
      </c>
      <c r="BO11" s="1057"/>
      <c r="BP11" s="1057" t="s">
        <v>5908</v>
      </c>
      <c r="BQ11" s="1057" t="s">
        <v>5873</v>
      </c>
      <c r="BR11" s="1057"/>
      <c r="BS11" s="1057"/>
      <c r="BT11" s="1057"/>
      <c r="BU11" s="1057"/>
      <c r="BV11" s="1057"/>
      <c r="BW11" s="1057"/>
      <c r="BX11" s="1057"/>
      <c r="BY11" s="1368"/>
      <c r="BZ11" s="1057"/>
      <c r="CA11" s="1057" t="s">
        <v>5875</v>
      </c>
      <c r="CB11" s="1057" t="s">
        <v>5875</v>
      </c>
      <c r="CC11" s="1057" t="s">
        <v>5969</v>
      </c>
      <c r="CD11" s="1057"/>
      <c r="CE11" s="1057"/>
      <c r="CF11" s="1057" t="s">
        <v>5876</v>
      </c>
      <c r="CG11" s="1057" t="s">
        <v>5910</v>
      </c>
      <c r="CH11" s="1057" t="s">
        <v>5877</v>
      </c>
      <c r="CI11" s="1057" t="s">
        <v>5878</v>
      </c>
      <c r="CJ11" s="1057" t="s">
        <v>5879</v>
      </c>
      <c r="CK11" s="1057" t="s">
        <v>5880</v>
      </c>
      <c r="CL11" s="1057" t="s">
        <v>5881</v>
      </c>
      <c r="CM11" s="1368">
        <v>10969162</v>
      </c>
      <c r="CN11" s="1368">
        <v>10969164</v>
      </c>
      <c r="CO11" s="1368">
        <v>10969166</v>
      </c>
      <c r="CP11" s="1368"/>
    </row>
    <row r="12" spans="1:94" s="1051" customFormat="1" ht="51" customHeight="1">
      <c r="A12" s="1052" t="s">
        <v>5838</v>
      </c>
      <c r="B12" s="1362" t="s">
        <v>9843</v>
      </c>
      <c r="C12" s="1368" t="s">
        <v>5953</v>
      </c>
      <c r="D12" s="1368" t="s">
        <v>9643</v>
      </c>
      <c r="E12" s="1368">
        <v>11272649</v>
      </c>
      <c r="F12" s="1368" t="s">
        <v>5970</v>
      </c>
      <c r="G12" s="1368" t="s">
        <v>5971</v>
      </c>
      <c r="H12" s="1055">
        <v>884116138389</v>
      </c>
      <c r="I12" s="1368" t="s">
        <v>5841</v>
      </c>
      <c r="J12" s="1368"/>
      <c r="K12" s="1368" t="s">
        <v>5972</v>
      </c>
      <c r="L12" s="1368" t="s">
        <v>5955</v>
      </c>
      <c r="M12" s="1368" t="s">
        <v>5959</v>
      </c>
      <c r="N12" s="1057" t="s">
        <v>5960</v>
      </c>
      <c r="O12" s="1057" t="s">
        <v>5846</v>
      </c>
      <c r="P12" s="1057" t="s">
        <v>5847</v>
      </c>
      <c r="Q12" s="1368" t="s">
        <v>5973</v>
      </c>
      <c r="R12" s="1368"/>
      <c r="S12" s="1368" t="s">
        <v>5889</v>
      </c>
      <c r="T12" s="1368" t="s">
        <v>5961</v>
      </c>
      <c r="U12" s="1057" t="s">
        <v>5943</v>
      </c>
      <c r="V12" s="1057" t="s">
        <v>5851</v>
      </c>
      <c r="W12" s="1057" t="s">
        <v>5891</v>
      </c>
      <c r="X12" s="1057" t="s">
        <v>5850</v>
      </c>
      <c r="Y12" s="1368" t="s">
        <v>5974</v>
      </c>
      <c r="Z12" s="1368"/>
      <c r="AA12" s="1368" t="s">
        <v>2589</v>
      </c>
      <c r="AB12" s="1368" t="s">
        <v>2589</v>
      </c>
      <c r="AC12" s="1368"/>
      <c r="AD12" s="1368"/>
      <c r="AE12" s="1368" t="s">
        <v>2589</v>
      </c>
      <c r="AF12" s="1368" t="s">
        <v>5893</v>
      </c>
      <c r="AG12" s="1368" t="s">
        <v>5965</v>
      </c>
      <c r="AH12" s="1057" t="s">
        <v>5966</v>
      </c>
      <c r="AI12" s="1057" t="s">
        <v>2589</v>
      </c>
      <c r="AJ12" s="1057"/>
      <c r="AK12" s="1368" t="s">
        <v>5967</v>
      </c>
      <c r="AL12" s="1368" t="s">
        <v>5968</v>
      </c>
      <c r="AM12" s="1057" t="s">
        <v>5859</v>
      </c>
      <c r="AN12" s="1368" t="s">
        <v>5860</v>
      </c>
      <c r="AO12" s="1368"/>
      <c r="AP12" s="1368" t="s">
        <v>5861</v>
      </c>
      <c r="AQ12" s="1368" t="s">
        <v>5862</v>
      </c>
      <c r="AR12" s="1368" t="s">
        <v>5948</v>
      </c>
      <c r="AS12" s="1368"/>
      <c r="AT12" s="1368" t="s">
        <v>5949</v>
      </c>
      <c r="AU12" s="1368" t="s">
        <v>5950</v>
      </c>
      <c r="AV12" s="1368"/>
      <c r="AW12" s="1368" t="s">
        <v>5951</v>
      </c>
      <c r="AX12" s="1057" t="s">
        <v>5902</v>
      </c>
      <c r="AY12" s="1057" t="s">
        <v>5903</v>
      </c>
      <c r="AZ12" s="1057"/>
      <c r="BA12" s="1057" t="s">
        <v>5864</v>
      </c>
      <c r="BB12" s="1057"/>
      <c r="BC12" s="1057"/>
      <c r="BD12" s="1057"/>
      <c r="BE12" s="1057" t="s">
        <v>5865</v>
      </c>
      <c r="BF12" s="1057" t="s">
        <v>5866</v>
      </c>
      <c r="BG12" s="1057" t="s">
        <v>5867</v>
      </c>
      <c r="BH12" s="1057" t="s">
        <v>5868</v>
      </c>
      <c r="BI12" s="1057" t="s">
        <v>5869</v>
      </c>
      <c r="BJ12" s="1057" t="s">
        <v>5870</v>
      </c>
      <c r="BK12" s="1057" t="s">
        <v>5871</v>
      </c>
      <c r="BL12" s="1057" t="s">
        <v>5872</v>
      </c>
      <c r="BM12" s="1057" t="s">
        <v>5906</v>
      </c>
      <c r="BN12" s="1057" t="s">
        <v>5907</v>
      </c>
      <c r="BO12" s="1057"/>
      <c r="BP12" s="1057" t="s">
        <v>5908</v>
      </c>
      <c r="BQ12" s="1057" t="s">
        <v>5873</v>
      </c>
      <c r="BR12" s="1057"/>
      <c r="BS12" s="1057"/>
      <c r="BT12" s="1057"/>
      <c r="BU12" s="1057"/>
      <c r="BV12" s="1057"/>
      <c r="BW12" s="1057"/>
      <c r="BX12" s="1057"/>
      <c r="BY12" s="1368"/>
      <c r="BZ12" s="1057"/>
      <c r="CA12" s="1057" t="s">
        <v>5875</v>
      </c>
      <c r="CB12" s="1057" t="s">
        <v>5875</v>
      </c>
      <c r="CC12" s="1057" t="s">
        <v>5969</v>
      </c>
      <c r="CD12" s="1057"/>
      <c r="CE12" s="1057"/>
      <c r="CF12" s="1057" t="s">
        <v>5876</v>
      </c>
      <c r="CG12" s="1057" t="s">
        <v>5910</v>
      </c>
      <c r="CH12" s="1057" t="s">
        <v>5877</v>
      </c>
      <c r="CI12" s="1057" t="s">
        <v>5878</v>
      </c>
      <c r="CJ12" s="1057" t="s">
        <v>5879</v>
      </c>
      <c r="CK12" s="1057" t="s">
        <v>5880</v>
      </c>
      <c r="CL12" s="1057" t="s">
        <v>5881</v>
      </c>
      <c r="CM12" s="1368">
        <v>10969162</v>
      </c>
      <c r="CN12" s="1368">
        <v>10969164</v>
      </c>
      <c r="CO12" s="1368">
        <v>10969166</v>
      </c>
      <c r="CP12" s="1368"/>
    </row>
    <row r="13" spans="1:94" s="1051" customFormat="1" ht="51" customHeight="1">
      <c r="A13" s="1052" t="s">
        <v>5838</v>
      </c>
      <c r="B13" s="1362" t="s">
        <v>9843</v>
      </c>
      <c r="C13" s="1368" t="s">
        <v>5953</v>
      </c>
      <c r="D13" s="1368" t="s">
        <v>9643</v>
      </c>
      <c r="E13" s="1368">
        <v>11446298</v>
      </c>
      <c r="F13" s="1368" t="s">
        <v>5911</v>
      </c>
      <c r="G13" s="1368" t="s">
        <v>5975</v>
      </c>
      <c r="H13" s="1055">
        <v>884116150381</v>
      </c>
      <c r="I13" s="1368" t="s">
        <v>5913</v>
      </c>
      <c r="J13" s="1368"/>
      <c r="K13" s="1368"/>
      <c r="L13" s="1368" t="s">
        <v>5976</v>
      </c>
      <c r="M13" s="1368" t="s">
        <v>5977</v>
      </c>
      <c r="N13" s="1057" t="s">
        <v>5960</v>
      </c>
      <c r="O13" s="1057" t="s">
        <v>5846</v>
      </c>
      <c r="P13" s="1057" t="s">
        <v>5847</v>
      </c>
      <c r="Q13" s="1368" t="s">
        <v>5927</v>
      </c>
      <c r="R13" s="1368"/>
      <c r="S13" s="1368" t="s">
        <v>5889</v>
      </c>
      <c r="T13" s="1368" t="s">
        <v>5961</v>
      </c>
      <c r="U13" s="1057" t="s">
        <v>5943</v>
      </c>
      <c r="V13" s="1057" t="s">
        <v>5978</v>
      </c>
      <c r="W13" s="1057" t="s">
        <v>5979</v>
      </c>
      <c r="X13" s="1057" t="s">
        <v>5850</v>
      </c>
      <c r="Y13" s="1057" t="s">
        <v>5964</v>
      </c>
      <c r="Z13" s="1057"/>
      <c r="AA13" s="1368" t="s">
        <v>2589</v>
      </c>
      <c r="AB13" s="1368" t="s">
        <v>2589</v>
      </c>
      <c r="AC13" s="1368"/>
      <c r="AD13" s="1368"/>
      <c r="AE13" s="1368" t="s">
        <v>2589</v>
      </c>
      <c r="AF13" s="1368" t="s">
        <v>5893</v>
      </c>
      <c r="AG13" s="1368" t="s">
        <v>5980</v>
      </c>
      <c r="AH13" s="1057" t="s">
        <v>5894</v>
      </c>
      <c r="AI13" s="1057" t="s">
        <v>2589</v>
      </c>
      <c r="AJ13" s="1057"/>
      <c r="AK13" s="1368" t="s">
        <v>5967</v>
      </c>
      <c r="AL13" s="1368" t="s">
        <v>5968</v>
      </c>
      <c r="AM13" s="1057" t="s">
        <v>5859</v>
      </c>
      <c r="AN13" s="1368" t="s">
        <v>5860</v>
      </c>
      <c r="AO13" s="1368"/>
      <c r="AP13" s="1368" t="s">
        <v>5861</v>
      </c>
      <c r="AQ13" s="1368" t="s">
        <v>5862</v>
      </c>
      <c r="AR13" s="1368" t="s">
        <v>5948</v>
      </c>
      <c r="AS13" s="1368"/>
      <c r="AT13" s="1368" t="s">
        <v>5949</v>
      </c>
      <c r="AU13" s="1368" t="s">
        <v>5950</v>
      </c>
      <c r="AV13" s="1368"/>
      <c r="AW13" s="1368" t="s">
        <v>5951</v>
      </c>
      <c r="AX13" s="1057" t="s">
        <v>5902</v>
      </c>
      <c r="AY13" s="1057" t="s">
        <v>5903</v>
      </c>
      <c r="AZ13" s="1057"/>
      <c r="BA13" s="1057" t="s">
        <v>5864</v>
      </c>
      <c r="BB13" s="1057"/>
      <c r="BC13" s="1057"/>
      <c r="BD13" s="1057"/>
      <c r="BE13" s="1057" t="s">
        <v>5865</v>
      </c>
      <c r="BF13" s="1057" t="s">
        <v>5866</v>
      </c>
      <c r="BG13" s="1057" t="s">
        <v>5867</v>
      </c>
      <c r="BH13" s="1057" t="s">
        <v>5868</v>
      </c>
      <c r="BI13" s="1057" t="s">
        <v>5869</v>
      </c>
      <c r="BJ13" s="1057" t="s">
        <v>5870</v>
      </c>
      <c r="BK13" s="1057" t="s">
        <v>5871</v>
      </c>
      <c r="BL13" s="1057" t="s">
        <v>5872</v>
      </c>
      <c r="BM13" s="1057"/>
      <c r="BN13" s="1057"/>
      <c r="BO13" s="1057"/>
      <c r="BP13" s="1057"/>
      <c r="BQ13" s="1057" t="s">
        <v>5873</v>
      </c>
      <c r="BR13" s="1057"/>
      <c r="BS13" s="1057"/>
      <c r="BT13" s="1368"/>
      <c r="BU13" s="1368"/>
      <c r="BV13" s="1368"/>
      <c r="BW13" s="1368"/>
      <c r="BX13" s="1368"/>
      <c r="BY13" s="1368"/>
      <c r="BZ13" s="1368"/>
      <c r="CA13" s="1368"/>
      <c r="CB13" s="1368"/>
      <c r="CC13" s="1057" t="s">
        <v>5969</v>
      </c>
      <c r="CD13" s="1057"/>
      <c r="CE13" s="1057"/>
      <c r="CF13" s="1057" t="s">
        <v>5876</v>
      </c>
      <c r="CG13" s="1057" t="s">
        <v>5910</v>
      </c>
      <c r="CH13" s="1057" t="s">
        <v>5877</v>
      </c>
      <c r="CI13" s="1057" t="s">
        <v>5878</v>
      </c>
      <c r="CJ13" s="1057" t="s">
        <v>5879</v>
      </c>
      <c r="CK13" s="1057"/>
      <c r="CL13" s="1057"/>
      <c r="CM13" s="1368">
        <v>10969162</v>
      </c>
      <c r="CN13" s="1368">
        <v>10969164</v>
      </c>
      <c r="CO13" s="1368">
        <v>10969166</v>
      </c>
      <c r="CP13" s="1368"/>
    </row>
    <row r="14" spans="1:94" s="1051" customFormat="1" ht="51" customHeight="1">
      <c r="A14" s="1058" t="s">
        <v>5838</v>
      </c>
      <c r="B14" s="1058" t="s">
        <v>9843</v>
      </c>
      <c r="C14" s="1059" t="s">
        <v>5953</v>
      </c>
      <c r="D14" s="1059" t="s">
        <v>9643</v>
      </c>
      <c r="E14" s="1059">
        <v>11274820</v>
      </c>
      <c r="F14" s="1059" t="s">
        <v>5981</v>
      </c>
      <c r="G14" s="1059" t="s">
        <v>5982</v>
      </c>
      <c r="H14" s="1060">
        <v>884116138396</v>
      </c>
      <c r="I14" s="1058" t="s">
        <v>6039</v>
      </c>
      <c r="J14" s="1059" t="s">
        <v>5983</v>
      </c>
      <c r="K14" s="1059"/>
      <c r="L14" s="1059" t="s">
        <v>5885</v>
      </c>
      <c r="M14" s="1059" t="s">
        <v>5886</v>
      </c>
      <c r="N14" s="1062" t="s">
        <v>5960</v>
      </c>
      <c r="O14" s="1062" t="s">
        <v>5846</v>
      </c>
      <c r="P14" s="1062" t="s">
        <v>5847</v>
      </c>
      <c r="Q14" s="1059" t="s">
        <v>5973</v>
      </c>
      <c r="R14" s="1059"/>
      <c r="S14" s="1059" t="s">
        <v>5889</v>
      </c>
      <c r="T14" s="1059" t="s">
        <v>5961</v>
      </c>
      <c r="U14" s="1062" t="s">
        <v>5943</v>
      </c>
      <c r="V14" s="1062" t="s">
        <v>5851</v>
      </c>
      <c r="W14" s="1062" t="s">
        <v>5979</v>
      </c>
      <c r="X14" s="1062" t="s">
        <v>5850</v>
      </c>
      <c r="Y14" s="1059" t="s">
        <v>5974</v>
      </c>
      <c r="Z14" s="1059"/>
      <c r="AA14" s="1059" t="s">
        <v>2589</v>
      </c>
      <c r="AB14" s="1059" t="s">
        <v>2589</v>
      </c>
      <c r="AC14" s="1059"/>
      <c r="AD14" s="1059"/>
      <c r="AE14" s="1059" t="s">
        <v>2589</v>
      </c>
      <c r="AF14" s="1059" t="s">
        <v>5893</v>
      </c>
      <c r="AG14" s="1059" t="s">
        <v>5965</v>
      </c>
      <c r="AH14" s="1062" t="s">
        <v>5966</v>
      </c>
      <c r="AI14" s="1062" t="s">
        <v>2589</v>
      </c>
      <c r="AJ14" s="1062"/>
      <c r="AK14" s="1059" t="s">
        <v>5967</v>
      </c>
      <c r="AL14" s="1059" t="s">
        <v>5968</v>
      </c>
      <c r="AM14" s="1057" t="s">
        <v>5859</v>
      </c>
      <c r="AN14" s="1368" t="s">
        <v>5860</v>
      </c>
      <c r="AO14" s="1368"/>
      <c r="AP14" s="1368" t="s">
        <v>5861</v>
      </c>
      <c r="AQ14" s="1368" t="s">
        <v>5862</v>
      </c>
      <c r="AR14" s="1368" t="s">
        <v>5948</v>
      </c>
      <c r="AS14" s="1368"/>
      <c r="AT14" s="1368" t="s">
        <v>5949</v>
      </c>
      <c r="AU14" s="1368" t="s">
        <v>5950</v>
      </c>
      <c r="AV14" s="1368"/>
      <c r="AW14" s="1368" t="s">
        <v>5951</v>
      </c>
      <c r="AX14" s="1057" t="s">
        <v>5902</v>
      </c>
      <c r="AY14" s="1057" t="s">
        <v>5903</v>
      </c>
      <c r="AZ14" s="1057"/>
      <c r="BA14" s="1057" t="s">
        <v>5864</v>
      </c>
      <c r="BB14" s="1057"/>
      <c r="BC14" s="1057"/>
      <c r="BD14" s="1057"/>
      <c r="BE14" s="1057" t="s">
        <v>5865</v>
      </c>
      <c r="BF14" s="1057" t="s">
        <v>5866</v>
      </c>
      <c r="BG14" s="1057" t="s">
        <v>5867</v>
      </c>
      <c r="BH14" s="1057" t="s">
        <v>5868</v>
      </c>
      <c r="BI14" s="1057" t="s">
        <v>5869</v>
      </c>
      <c r="BJ14" s="1057" t="s">
        <v>5870</v>
      </c>
      <c r="BK14" s="1057" t="s">
        <v>5871</v>
      </c>
      <c r="BL14" s="1057" t="s">
        <v>5872</v>
      </c>
      <c r="BM14" s="1057" t="s">
        <v>5906</v>
      </c>
      <c r="BN14" s="1057" t="s">
        <v>5907</v>
      </c>
      <c r="BO14" s="1057"/>
      <c r="BP14" s="1057" t="s">
        <v>5908</v>
      </c>
      <c r="BQ14" s="1057" t="s">
        <v>5873</v>
      </c>
      <c r="BR14" s="1057"/>
      <c r="BS14" s="1057"/>
      <c r="BT14" s="1057"/>
      <c r="BU14" s="1057"/>
      <c r="BV14" s="1057"/>
      <c r="BW14" s="1057"/>
      <c r="BX14" s="1057"/>
      <c r="BY14" s="1368"/>
      <c r="BZ14" s="1057"/>
      <c r="CA14" s="1057" t="s">
        <v>5875</v>
      </c>
      <c r="CB14" s="1057" t="s">
        <v>5875</v>
      </c>
      <c r="CC14" s="1057" t="s">
        <v>5969</v>
      </c>
      <c r="CD14" s="1057"/>
      <c r="CE14" s="1057"/>
      <c r="CF14" s="1057" t="s">
        <v>5876</v>
      </c>
      <c r="CG14" s="1057" t="s">
        <v>5910</v>
      </c>
      <c r="CH14" s="1057" t="s">
        <v>5877</v>
      </c>
      <c r="CI14" s="1057" t="s">
        <v>5878</v>
      </c>
      <c r="CJ14" s="1057" t="s">
        <v>5879</v>
      </c>
      <c r="CK14" s="1057" t="s">
        <v>5880</v>
      </c>
      <c r="CL14" s="1057" t="s">
        <v>5881</v>
      </c>
      <c r="CM14" s="1368">
        <v>10969162</v>
      </c>
      <c r="CN14" s="1368">
        <v>10969164</v>
      </c>
      <c r="CO14" s="1368">
        <v>10969166</v>
      </c>
      <c r="CP14" s="1368"/>
    </row>
    <row r="15" spans="1:94" s="1051" customFormat="1" ht="51" customHeight="1">
      <c r="A15" s="1052" t="s">
        <v>5838</v>
      </c>
      <c r="B15" s="1362" t="s">
        <v>9843</v>
      </c>
      <c r="C15" s="1368" t="s">
        <v>5953</v>
      </c>
      <c r="D15" s="1368" t="s">
        <v>9643</v>
      </c>
      <c r="E15" s="1368">
        <v>11446299</v>
      </c>
      <c r="F15" s="1368" t="s">
        <v>5911</v>
      </c>
      <c r="G15" s="1368" t="s">
        <v>5983</v>
      </c>
      <c r="H15" s="1055">
        <v>884116150398</v>
      </c>
      <c r="I15" s="1368" t="s">
        <v>5913</v>
      </c>
      <c r="J15" s="1368"/>
      <c r="K15" s="1368"/>
      <c r="L15" s="1368" t="s">
        <v>5914</v>
      </c>
      <c r="M15" s="1368" t="s">
        <v>5977</v>
      </c>
      <c r="N15" s="1057" t="s">
        <v>5960</v>
      </c>
      <c r="O15" s="1057" t="s">
        <v>5846</v>
      </c>
      <c r="P15" s="1057" t="s">
        <v>5847</v>
      </c>
      <c r="Q15" s="1368" t="s">
        <v>5973</v>
      </c>
      <c r="R15" s="1368"/>
      <c r="S15" s="1368" t="s">
        <v>5889</v>
      </c>
      <c r="T15" s="1368" t="s">
        <v>5961</v>
      </c>
      <c r="U15" s="1057" t="s">
        <v>5943</v>
      </c>
      <c r="V15" s="1057" t="s">
        <v>5978</v>
      </c>
      <c r="W15" s="1057" t="s">
        <v>5979</v>
      </c>
      <c r="X15" s="1057" t="s">
        <v>5850</v>
      </c>
      <c r="Y15" s="1057" t="s">
        <v>5964</v>
      </c>
      <c r="Z15" s="1057"/>
      <c r="AA15" s="1368" t="s">
        <v>2589</v>
      </c>
      <c r="AB15" s="1368" t="s">
        <v>2589</v>
      </c>
      <c r="AC15" s="1368"/>
      <c r="AD15" s="1368"/>
      <c r="AE15" s="1368" t="s">
        <v>5889</v>
      </c>
      <c r="AF15" s="1368" t="s">
        <v>5893</v>
      </c>
      <c r="AG15" s="1368" t="s">
        <v>5980</v>
      </c>
      <c r="AH15" s="1057" t="s">
        <v>5894</v>
      </c>
      <c r="AI15" s="1057" t="s">
        <v>2589</v>
      </c>
      <c r="AJ15" s="1057"/>
      <c r="AK15" s="1368" t="s">
        <v>5967</v>
      </c>
      <c r="AL15" s="1368" t="s">
        <v>5968</v>
      </c>
      <c r="AM15" s="1057" t="s">
        <v>5859</v>
      </c>
      <c r="AN15" s="1368" t="s">
        <v>5860</v>
      </c>
      <c r="AO15" s="1368"/>
      <c r="AP15" s="1368" t="s">
        <v>5861</v>
      </c>
      <c r="AQ15" s="1368" t="s">
        <v>5862</v>
      </c>
      <c r="AR15" s="1368" t="s">
        <v>5948</v>
      </c>
      <c r="AS15" s="1368"/>
      <c r="AT15" s="1368" t="s">
        <v>5949</v>
      </c>
      <c r="AU15" s="1368" t="s">
        <v>5950</v>
      </c>
      <c r="AV15" s="1368"/>
      <c r="AW15" s="1368" t="s">
        <v>5951</v>
      </c>
      <c r="AX15" s="1057" t="s">
        <v>5902</v>
      </c>
      <c r="AY15" s="1057" t="s">
        <v>5903</v>
      </c>
      <c r="AZ15" s="1057"/>
      <c r="BA15" s="1057" t="s">
        <v>5864</v>
      </c>
      <c r="BB15" s="1057"/>
      <c r="BC15" s="1057"/>
      <c r="BD15" s="1057"/>
      <c r="BE15" s="1057" t="s">
        <v>5865</v>
      </c>
      <c r="BF15" s="1057" t="s">
        <v>5866</v>
      </c>
      <c r="BG15" s="1057" t="s">
        <v>5867</v>
      </c>
      <c r="BH15" s="1057" t="s">
        <v>5868</v>
      </c>
      <c r="BI15" s="1057" t="s">
        <v>5869</v>
      </c>
      <c r="BJ15" s="1057" t="s">
        <v>5870</v>
      </c>
      <c r="BK15" s="1057" t="s">
        <v>5871</v>
      </c>
      <c r="BL15" s="1057" t="s">
        <v>5872</v>
      </c>
      <c r="BM15" s="1057"/>
      <c r="BN15" s="1057"/>
      <c r="BO15" s="1057"/>
      <c r="BP15" s="1057"/>
      <c r="BQ15" s="1057" t="s">
        <v>5873</v>
      </c>
      <c r="BR15" s="1057"/>
      <c r="BS15" s="1057"/>
      <c r="BT15" s="1368"/>
      <c r="BU15" s="1368"/>
      <c r="BV15" s="1368"/>
      <c r="BW15" s="1368"/>
      <c r="BX15" s="1368"/>
      <c r="BY15" s="1368"/>
      <c r="BZ15" s="1368"/>
      <c r="CA15" s="1368"/>
      <c r="CB15" s="1368"/>
      <c r="CC15" s="1057" t="s">
        <v>5969</v>
      </c>
      <c r="CD15" s="1057"/>
      <c r="CE15" s="1057"/>
      <c r="CF15" s="1057" t="s">
        <v>5876</v>
      </c>
      <c r="CG15" s="1057" t="s">
        <v>5910</v>
      </c>
      <c r="CH15" s="1057" t="s">
        <v>5877</v>
      </c>
      <c r="CI15" s="1057" t="s">
        <v>5878</v>
      </c>
      <c r="CJ15" s="1057" t="s">
        <v>5879</v>
      </c>
      <c r="CK15" s="1057"/>
      <c r="CL15" s="1057"/>
      <c r="CM15" s="1368">
        <v>10969162</v>
      </c>
      <c r="CN15" s="1368">
        <v>10969164</v>
      </c>
      <c r="CO15" s="1368">
        <v>10969166</v>
      </c>
      <c r="CP15" s="1368"/>
    </row>
    <row r="16" spans="1:94" s="1051" customFormat="1" ht="51" customHeight="1">
      <c r="A16" s="1052" t="s">
        <v>5838</v>
      </c>
      <c r="B16" s="1362" t="s">
        <v>9843</v>
      </c>
      <c r="C16" s="1368" t="s">
        <v>5984</v>
      </c>
      <c r="D16" s="1368" t="s">
        <v>9643</v>
      </c>
      <c r="E16" s="1368">
        <v>11274822</v>
      </c>
      <c r="F16" s="1368" t="s">
        <v>5985</v>
      </c>
      <c r="G16" s="1368" t="s">
        <v>5986</v>
      </c>
      <c r="H16" s="1055">
        <v>884116138402</v>
      </c>
      <c r="I16" s="1368" t="s">
        <v>5841</v>
      </c>
      <c r="J16" s="1368"/>
      <c r="K16" s="1368"/>
      <c r="L16" s="1368" t="s">
        <v>5885</v>
      </c>
      <c r="M16" s="1368" t="s">
        <v>5959</v>
      </c>
      <c r="N16" s="1057" t="s">
        <v>5960</v>
      </c>
      <c r="O16" s="1057" t="s">
        <v>5846</v>
      </c>
      <c r="P16" s="1057" t="s">
        <v>5847</v>
      </c>
      <c r="Q16" s="1368" t="s">
        <v>5987</v>
      </c>
      <c r="R16" s="1368"/>
      <c r="S16" s="1368" t="s">
        <v>5889</v>
      </c>
      <c r="T16" s="1368" t="s">
        <v>5961</v>
      </c>
      <c r="U16" s="1057" t="s">
        <v>5943</v>
      </c>
      <c r="V16" s="1057" t="s">
        <v>5851</v>
      </c>
      <c r="W16" s="1057" t="s">
        <v>5979</v>
      </c>
      <c r="X16" s="1057" t="s">
        <v>5850</v>
      </c>
      <c r="Y16" s="1368" t="s">
        <v>5988</v>
      </c>
      <c r="Z16" s="1368"/>
      <c r="AA16" s="1368" t="s">
        <v>2589</v>
      </c>
      <c r="AB16" s="1368" t="s">
        <v>2589</v>
      </c>
      <c r="AC16" s="1368"/>
      <c r="AD16" s="1368"/>
      <c r="AE16" s="1368" t="s">
        <v>2589</v>
      </c>
      <c r="AF16" s="1368" t="s">
        <v>5893</v>
      </c>
      <c r="AG16" s="1368" t="s">
        <v>5965</v>
      </c>
      <c r="AH16" s="1057" t="s">
        <v>5966</v>
      </c>
      <c r="AI16" s="1057" t="s">
        <v>2589</v>
      </c>
      <c r="AJ16" s="1057"/>
      <c r="AK16" s="1368" t="s">
        <v>5967</v>
      </c>
      <c r="AL16" s="1368" t="s">
        <v>5968</v>
      </c>
      <c r="AM16" s="1057" t="s">
        <v>5859</v>
      </c>
      <c r="AN16" s="1368" t="s">
        <v>5860</v>
      </c>
      <c r="AO16" s="1368"/>
      <c r="AP16" s="1368" t="s">
        <v>5861</v>
      </c>
      <c r="AQ16" s="1368" t="s">
        <v>5862</v>
      </c>
      <c r="AR16" s="1368" t="s">
        <v>5948</v>
      </c>
      <c r="AS16" s="1368"/>
      <c r="AT16" s="1368" t="s">
        <v>5949</v>
      </c>
      <c r="AU16" s="1368" t="s">
        <v>5950</v>
      </c>
      <c r="AV16" s="1368"/>
      <c r="AW16" s="1368" t="s">
        <v>5951</v>
      </c>
      <c r="AX16" s="1057" t="s">
        <v>5902</v>
      </c>
      <c r="AY16" s="1057" t="s">
        <v>5903</v>
      </c>
      <c r="AZ16" s="1057"/>
      <c r="BA16" s="1057" t="s">
        <v>5864</v>
      </c>
      <c r="BB16" s="1057"/>
      <c r="BC16" s="1057"/>
      <c r="BD16" s="1057"/>
      <c r="BE16" s="1057" t="s">
        <v>5865</v>
      </c>
      <c r="BF16" s="1057" t="s">
        <v>5866</v>
      </c>
      <c r="BG16" s="1057" t="s">
        <v>5867</v>
      </c>
      <c r="BH16" s="1057" t="s">
        <v>5868</v>
      </c>
      <c r="BI16" s="1057" t="s">
        <v>5869</v>
      </c>
      <c r="BJ16" s="1057" t="s">
        <v>5870</v>
      </c>
      <c r="BK16" s="1057" t="s">
        <v>5871</v>
      </c>
      <c r="BL16" s="1057" t="s">
        <v>5872</v>
      </c>
      <c r="BM16" s="1057" t="s">
        <v>5906</v>
      </c>
      <c r="BN16" s="1057" t="s">
        <v>5907</v>
      </c>
      <c r="BO16" s="1057"/>
      <c r="BP16" s="1057" t="s">
        <v>5908</v>
      </c>
      <c r="BQ16" s="1057" t="s">
        <v>5873</v>
      </c>
      <c r="BR16" s="1057"/>
      <c r="BS16" s="1057"/>
      <c r="BT16" s="1057"/>
      <c r="BU16" s="1057"/>
      <c r="BV16" s="1057"/>
      <c r="BW16" s="1057"/>
      <c r="BX16" s="1057"/>
      <c r="BY16" s="1368"/>
      <c r="BZ16" s="1057"/>
      <c r="CA16" s="1057" t="s">
        <v>5875</v>
      </c>
      <c r="CB16" s="1057" t="s">
        <v>5875</v>
      </c>
      <c r="CC16" s="1057" t="s">
        <v>5969</v>
      </c>
      <c r="CD16" s="1057"/>
      <c r="CE16" s="1057"/>
      <c r="CF16" s="1057" t="s">
        <v>5876</v>
      </c>
      <c r="CG16" s="1057" t="s">
        <v>5910</v>
      </c>
      <c r="CH16" s="1057" t="s">
        <v>5877</v>
      </c>
      <c r="CI16" s="1057" t="s">
        <v>5878</v>
      </c>
      <c r="CJ16" s="1057" t="s">
        <v>5879</v>
      </c>
      <c r="CK16" s="1057" t="s">
        <v>5880</v>
      </c>
      <c r="CL16" s="1057" t="s">
        <v>5881</v>
      </c>
      <c r="CM16" s="1368">
        <v>10969162</v>
      </c>
      <c r="CN16" s="1368">
        <v>10969164</v>
      </c>
      <c r="CO16" s="1368">
        <v>10969166</v>
      </c>
      <c r="CP16" s="1368"/>
    </row>
    <row r="17" spans="1:94" s="1051" customFormat="1" ht="51" customHeight="1">
      <c r="A17" s="1052" t="s">
        <v>5838</v>
      </c>
      <c r="B17" s="1362" t="s">
        <v>9843</v>
      </c>
      <c r="C17" s="1057" t="s">
        <v>9635</v>
      </c>
      <c r="D17" s="1368" t="s">
        <v>9643</v>
      </c>
      <c r="E17" s="1368">
        <v>11274823</v>
      </c>
      <c r="F17" s="1368" t="s">
        <v>5989</v>
      </c>
      <c r="G17" s="1368" t="s">
        <v>5990</v>
      </c>
      <c r="H17" s="1055">
        <v>884116138426</v>
      </c>
      <c r="I17" s="1368" t="s">
        <v>5841</v>
      </c>
      <c r="J17" s="1368"/>
      <c r="K17" s="1368"/>
      <c r="L17" s="1368" t="s">
        <v>5885</v>
      </c>
      <c r="M17" s="1368" t="s">
        <v>5959</v>
      </c>
      <c r="N17" s="1057" t="s">
        <v>5960</v>
      </c>
      <c r="O17" s="1057" t="s">
        <v>5991</v>
      </c>
      <c r="P17" s="1057" t="s">
        <v>5847</v>
      </c>
      <c r="Q17" s="1368" t="s">
        <v>5987</v>
      </c>
      <c r="R17" s="1368"/>
      <c r="S17" s="1368" t="s">
        <v>5889</v>
      </c>
      <c r="T17" s="1368" t="s">
        <v>5961</v>
      </c>
      <c r="U17" s="1057" t="s">
        <v>5943</v>
      </c>
      <c r="V17" s="1057" t="s">
        <v>5978</v>
      </c>
      <c r="W17" s="1057" t="s">
        <v>9634</v>
      </c>
      <c r="X17" s="1057" t="s">
        <v>5850</v>
      </c>
      <c r="Y17" s="1057" t="s">
        <v>9631</v>
      </c>
      <c r="Z17" s="1057"/>
      <c r="AA17" s="1368" t="s">
        <v>5889</v>
      </c>
      <c r="AB17" s="1368" t="s">
        <v>2589</v>
      </c>
      <c r="AC17" s="1368"/>
      <c r="AD17" s="1368"/>
      <c r="AE17" s="1368" t="s">
        <v>2589</v>
      </c>
      <c r="AF17" s="1368" t="s">
        <v>5893</v>
      </c>
      <c r="AG17" s="1368" t="s">
        <v>9637</v>
      </c>
      <c r="AH17" s="1057" t="s">
        <v>5966</v>
      </c>
      <c r="AI17" s="1057" t="s">
        <v>2589</v>
      </c>
      <c r="AJ17" s="1057"/>
      <c r="AK17" s="1368" t="s">
        <v>5967</v>
      </c>
      <c r="AL17" s="1368" t="s">
        <v>5968</v>
      </c>
      <c r="AM17" s="1057" t="s">
        <v>5859</v>
      </c>
      <c r="AN17" s="1368" t="s">
        <v>5860</v>
      </c>
      <c r="AO17" s="1368"/>
      <c r="AP17" s="1368" t="s">
        <v>5861</v>
      </c>
      <c r="AQ17" s="1368" t="s">
        <v>5862</v>
      </c>
      <c r="AR17" s="1368" t="s">
        <v>5948</v>
      </c>
      <c r="AS17" s="1368"/>
      <c r="AT17" s="1368" t="s">
        <v>5949</v>
      </c>
      <c r="AU17" s="1368" t="s">
        <v>5950</v>
      </c>
      <c r="AV17" s="1368"/>
      <c r="AW17" s="1368" t="s">
        <v>5951</v>
      </c>
      <c r="AX17" s="1057" t="s">
        <v>5902</v>
      </c>
      <c r="AY17" s="1057" t="s">
        <v>5903</v>
      </c>
      <c r="AZ17" s="1057"/>
      <c r="BA17" s="1057" t="s">
        <v>5864</v>
      </c>
      <c r="BB17" s="1057"/>
      <c r="BC17" s="1057"/>
      <c r="BD17" s="1057"/>
      <c r="BE17" s="1057" t="s">
        <v>5865</v>
      </c>
      <c r="BF17" s="1057" t="s">
        <v>5866</v>
      </c>
      <c r="BG17" s="1057" t="s">
        <v>5867</v>
      </c>
      <c r="BH17" s="1057" t="s">
        <v>5868</v>
      </c>
      <c r="BI17" s="1057" t="s">
        <v>5869</v>
      </c>
      <c r="BJ17" s="1057" t="s">
        <v>5870</v>
      </c>
      <c r="BK17" s="1057" t="s">
        <v>5871</v>
      </c>
      <c r="BL17" s="1057" t="s">
        <v>5872</v>
      </c>
      <c r="BM17" s="1057" t="s">
        <v>5906</v>
      </c>
      <c r="BN17" s="1057" t="s">
        <v>5907</v>
      </c>
      <c r="BO17" s="1057"/>
      <c r="BP17" s="1057" t="s">
        <v>5908</v>
      </c>
      <c r="BQ17" s="1057" t="s">
        <v>5873</v>
      </c>
      <c r="BR17" s="1057"/>
      <c r="BS17" s="1057"/>
      <c r="BT17" s="1057"/>
      <c r="BU17" s="1057"/>
      <c r="BV17" s="1057"/>
      <c r="BW17" s="1057"/>
      <c r="BX17" s="1057"/>
      <c r="BY17" s="1368"/>
      <c r="BZ17" s="1057"/>
      <c r="CA17" s="1057" t="s">
        <v>5875</v>
      </c>
      <c r="CB17" s="1057" t="s">
        <v>5875</v>
      </c>
      <c r="CC17" s="1057" t="s">
        <v>5969</v>
      </c>
      <c r="CD17" s="1057"/>
      <c r="CE17" s="1057"/>
      <c r="CF17" s="1057" t="s">
        <v>5876</v>
      </c>
      <c r="CG17" s="1057" t="s">
        <v>5910</v>
      </c>
      <c r="CH17" s="1057" t="s">
        <v>5877</v>
      </c>
      <c r="CI17" s="1057" t="s">
        <v>5878</v>
      </c>
      <c r="CJ17" s="1057" t="s">
        <v>5879</v>
      </c>
      <c r="CK17" s="1057" t="s">
        <v>5880</v>
      </c>
      <c r="CL17" s="1057" t="s">
        <v>5881</v>
      </c>
      <c r="CM17" s="1368">
        <v>10969162</v>
      </c>
      <c r="CN17" s="1368">
        <v>10969164</v>
      </c>
      <c r="CO17" s="1368">
        <v>10969166</v>
      </c>
      <c r="CP17" s="1368"/>
    </row>
    <row r="18" spans="1:94" s="1051" customFormat="1" ht="51" customHeight="1">
      <c r="A18" s="1052" t="s">
        <v>5838</v>
      </c>
      <c r="B18" s="1362" t="s">
        <v>9843</v>
      </c>
      <c r="C18" s="1368" t="s">
        <v>5993</v>
      </c>
      <c r="D18" s="1368" t="s">
        <v>9643</v>
      </c>
      <c r="E18" s="1368">
        <v>11446300</v>
      </c>
      <c r="F18" s="1368" t="s">
        <v>5911</v>
      </c>
      <c r="G18" s="1368" t="s">
        <v>5994</v>
      </c>
      <c r="H18" s="1055">
        <v>884116150404</v>
      </c>
      <c r="I18" s="1368" t="s">
        <v>5913</v>
      </c>
      <c r="J18" s="1368"/>
      <c r="K18" s="1368"/>
      <c r="L18" s="1368" t="s">
        <v>5914</v>
      </c>
      <c r="M18" s="1368" t="s">
        <v>6034</v>
      </c>
      <c r="N18" s="1057" t="s">
        <v>5960</v>
      </c>
      <c r="O18" s="1057" t="s">
        <v>5846</v>
      </c>
      <c r="P18" s="1057" t="s">
        <v>5847</v>
      </c>
      <c r="Q18" s="1368" t="s">
        <v>5987</v>
      </c>
      <c r="R18" s="1368"/>
      <c r="S18" s="1368" t="s">
        <v>5889</v>
      </c>
      <c r="T18" s="1368" t="s">
        <v>5961</v>
      </c>
      <c r="U18" s="1057" t="s">
        <v>5943</v>
      </c>
      <c r="V18" s="1057" t="s">
        <v>5978</v>
      </c>
      <c r="W18" s="1057" t="s">
        <v>9634</v>
      </c>
      <c r="X18" s="1057" t="s">
        <v>5850</v>
      </c>
      <c r="Y18" s="1057" t="s">
        <v>9631</v>
      </c>
      <c r="Z18" s="1057"/>
      <c r="AA18" s="1368" t="s">
        <v>2589</v>
      </c>
      <c r="AB18" s="1368" t="s">
        <v>2589</v>
      </c>
      <c r="AC18" s="1368"/>
      <c r="AD18" s="1368"/>
      <c r="AE18" s="1368" t="s">
        <v>5889</v>
      </c>
      <c r="AF18" s="1368" t="s">
        <v>5893</v>
      </c>
      <c r="AG18" s="1368" t="s">
        <v>9637</v>
      </c>
      <c r="AH18" s="1057" t="s">
        <v>5894</v>
      </c>
      <c r="AI18" s="1057" t="s">
        <v>2589</v>
      </c>
      <c r="AJ18" s="1057"/>
      <c r="AK18" s="1368" t="s">
        <v>5967</v>
      </c>
      <c r="AL18" s="1368" t="s">
        <v>5968</v>
      </c>
      <c r="AM18" s="1057" t="s">
        <v>5859</v>
      </c>
      <c r="AN18" s="1368" t="s">
        <v>5860</v>
      </c>
      <c r="AO18" s="1368"/>
      <c r="AP18" s="1368" t="s">
        <v>5861</v>
      </c>
      <c r="AQ18" s="1368" t="s">
        <v>5862</v>
      </c>
      <c r="AR18" s="1368" t="s">
        <v>5948</v>
      </c>
      <c r="AS18" s="1368"/>
      <c r="AT18" s="1368" t="s">
        <v>5949</v>
      </c>
      <c r="AU18" s="1368" t="s">
        <v>5950</v>
      </c>
      <c r="AV18" s="1368"/>
      <c r="AW18" s="1368" t="s">
        <v>5951</v>
      </c>
      <c r="AX18" s="1057" t="s">
        <v>5902</v>
      </c>
      <c r="AY18" s="1057" t="s">
        <v>5903</v>
      </c>
      <c r="AZ18" s="1057"/>
      <c r="BA18" s="1057" t="s">
        <v>5864</v>
      </c>
      <c r="BB18" s="1057"/>
      <c r="BC18" s="1057"/>
      <c r="BD18" s="1057"/>
      <c r="BE18" s="1057" t="s">
        <v>5865</v>
      </c>
      <c r="BF18" s="1057" t="s">
        <v>5866</v>
      </c>
      <c r="BG18" s="1057" t="s">
        <v>5867</v>
      </c>
      <c r="BH18" s="1057" t="s">
        <v>5868</v>
      </c>
      <c r="BI18" s="1057" t="s">
        <v>5869</v>
      </c>
      <c r="BJ18" s="1057" t="s">
        <v>5870</v>
      </c>
      <c r="BK18" s="1057" t="s">
        <v>5871</v>
      </c>
      <c r="BL18" s="1057" t="s">
        <v>5872</v>
      </c>
      <c r="BM18" s="1057"/>
      <c r="BN18" s="1057"/>
      <c r="BO18" s="1057"/>
      <c r="BP18" s="1057"/>
      <c r="BQ18" s="1057" t="s">
        <v>5873</v>
      </c>
      <c r="BR18" s="1057"/>
      <c r="BS18" s="1057"/>
      <c r="BT18" s="1368"/>
      <c r="BU18" s="1368"/>
      <c r="BV18" s="1368"/>
      <c r="BW18" s="1368"/>
      <c r="BX18" s="1368"/>
      <c r="BY18" s="1368"/>
      <c r="BZ18" s="1368"/>
      <c r="CA18" s="1368"/>
      <c r="CB18" s="1368"/>
      <c r="CC18" s="1057" t="s">
        <v>5969</v>
      </c>
      <c r="CD18" s="1057"/>
      <c r="CE18" s="1057"/>
      <c r="CF18" s="1057" t="s">
        <v>5876</v>
      </c>
      <c r="CG18" s="1057" t="s">
        <v>5910</v>
      </c>
      <c r="CH18" s="1057" t="s">
        <v>5877</v>
      </c>
      <c r="CI18" s="1057" t="s">
        <v>5878</v>
      </c>
      <c r="CJ18" s="1057" t="s">
        <v>5879</v>
      </c>
      <c r="CK18" s="1057"/>
      <c r="CL18" s="1057"/>
      <c r="CM18" s="1368">
        <v>10969162</v>
      </c>
      <c r="CN18" s="1368">
        <v>10969164</v>
      </c>
      <c r="CO18" s="1368">
        <v>10969166</v>
      </c>
      <c r="CP18" s="1368"/>
    </row>
    <row r="19" spans="1:94" s="1051" customFormat="1" ht="51" customHeight="1">
      <c r="A19" s="1052" t="s">
        <v>5838</v>
      </c>
      <c r="B19" s="1362" t="s">
        <v>9843</v>
      </c>
      <c r="C19" s="1057" t="s">
        <v>9640</v>
      </c>
      <c r="D19" s="1057" t="s">
        <v>9642</v>
      </c>
      <c r="E19" s="1057">
        <v>11453243</v>
      </c>
      <c r="F19" s="1368" t="s">
        <v>5911</v>
      </c>
      <c r="G19" s="1368" t="s">
        <v>9582</v>
      </c>
      <c r="H19" s="1055">
        <v>884116161462</v>
      </c>
      <c r="I19" s="1368" t="s">
        <v>5913</v>
      </c>
      <c r="J19" s="1057"/>
      <c r="K19" s="1057"/>
      <c r="L19" s="1368" t="s">
        <v>5914</v>
      </c>
      <c r="M19" s="1368" t="s">
        <v>9636</v>
      </c>
      <c r="N19" s="1368" t="s">
        <v>9632</v>
      </c>
      <c r="O19" s="1057" t="s">
        <v>5846</v>
      </c>
      <c r="P19" s="1057" t="s">
        <v>5847</v>
      </c>
      <c r="Q19" s="1368" t="s">
        <v>5973</v>
      </c>
      <c r="R19" s="1368"/>
      <c r="S19" s="1368" t="s">
        <v>5889</v>
      </c>
      <c r="T19" s="1368" t="s">
        <v>5961</v>
      </c>
      <c r="U19" s="1057" t="s">
        <v>9633</v>
      </c>
      <c r="V19" s="1057" t="s">
        <v>5978</v>
      </c>
      <c r="W19" s="1057" t="s">
        <v>9634</v>
      </c>
      <c r="X19" s="1057" t="s">
        <v>5850</v>
      </c>
      <c r="Y19" s="1057" t="s">
        <v>9631</v>
      </c>
      <c r="Z19" s="1057"/>
      <c r="AA19" s="1057" t="s">
        <v>2589</v>
      </c>
      <c r="AB19" s="1057" t="s">
        <v>2589</v>
      </c>
      <c r="AC19" s="1057"/>
      <c r="AD19" s="1057" t="s">
        <v>5889</v>
      </c>
      <c r="AE19" s="1057" t="s">
        <v>5889</v>
      </c>
      <c r="AF19" s="1368" t="s">
        <v>5893</v>
      </c>
      <c r="AG19" s="1368" t="s">
        <v>9638</v>
      </c>
      <c r="AH19" s="1057" t="s">
        <v>9629</v>
      </c>
      <c r="AI19" s="1057" t="s">
        <v>2589</v>
      </c>
      <c r="AJ19" s="1368"/>
      <c r="AK19" s="1368" t="s">
        <v>5967</v>
      </c>
      <c r="AL19" s="1368" t="s">
        <v>5968</v>
      </c>
      <c r="AM19" s="1057" t="s">
        <v>5859</v>
      </c>
      <c r="AN19" s="1368" t="s">
        <v>5860</v>
      </c>
      <c r="AO19" s="1368"/>
      <c r="AP19" s="1368" t="s">
        <v>5861</v>
      </c>
      <c r="AQ19" s="1368" t="s">
        <v>5862</v>
      </c>
      <c r="AR19" s="1368" t="s">
        <v>5948</v>
      </c>
      <c r="AS19" s="1368"/>
      <c r="AT19" s="1368" t="s">
        <v>5949</v>
      </c>
      <c r="AU19" s="1368" t="s">
        <v>5950</v>
      </c>
      <c r="AV19" s="1368"/>
      <c r="AW19" s="1368" t="s">
        <v>5951</v>
      </c>
      <c r="AX19" s="1057" t="s">
        <v>5902</v>
      </c>
      <c r="AY19" s="1057" t="s">
        <v>5903</v>
      </c>
      <c r="AZ19" s="1057"/>
      <c r="BA19" s="1057" t="s">
        <v>5864</v>
      </c>
      <c r="BB19" s="1057"/>
      <c r="BC19" s="1057"/>
      <c r="BD19" s="1057"/>
      <c r="BE19" s="1057" t="s">
        <v>5865</v>
      </c>
      <c r="BF19" s="1057" t="s">
        <v>5866</v>
      </c>
      <c r="BG19" s="1057" t="s">
        <v>5867</v>
      </c>
      <c r="BH19" s="1057" t="s">
        <v>5868</v>
      </c>
      <c r="BI19" s="1057" t="s">
        <v>5869</v>
      </c>
      <c r="BJ19" s="1057" t="s">
        <v>5870</v>
      </c>
      <c r="BK19" s="1057" t="s">
        <v>5871</v>
      </c>
      <c r="BL19" s="1057" t="s">
        <v>5872</v>
      </c>
      <c r="BM19" s="1057" t="s">
        <v>5906</v>
      </c>
      <c r="BN19" s="1057" t="s">
        <v>5907</v>
      </c>
      <c r="BO19" s="1057"/>
      <c r="BP19" s="1057" t="s">
        <v>5908</v>
      </c>
      <c r="BQ19" s="1057" t="s">
        <v>5873</v>
      </c>
      <c r="BR19" s="1057"/>
      <c r="BS19" s="1057"/>
      <c r="BT19" s="1057"/>
      <c r="BU19" s="1057"/>
      <c r="BV19" s="1057"/>
      <c r="BW19" s="1057"/>
      <c r="BX19" s="1057"/>
      <c r="BY19" s="1368"/>
      <c r="BZ19" s="1057"/>
      <c r="CA19" s="1057" t="s">
        <v>5875</v>
      </c>
      <c r="CB19" s="1057" t="s">
        <v>5875</v>
      </c>
      <c r="CC19" s="1057" t="s">
        <v>5969</v>
      </c>
      <c r="CD19" s="1057"/>
      <c r="CE19" s="1057"/>
      <c r="CF19" s="1057" t="s">
        <v>5876</v>
      </c>
      <c r="CG19" s="1057" t="s">
        <v>5910</v>
      </c>
      <c r="CH19" s="1057" t="s">
        <v>5877</v>
      </c>
      <c r="CI19" s="1057" t="s">
        <v>5878</v>
      </c>
      <c r="CJ19" s="1057" t="s">
        <v>5879</v>
      </c>
      <c r="CK19" s="1057" t="s">
        <v>5880</v>
      </c>
      <c r="CL19" s="1057" t="s">
        <v>5881</v>
      </c>
      <c r="CM19" s="1368">
        <v>10969162</v>
      </c>
      <c r="CN19" s="1368">
        <v>10969164</v>
      </c>
      <c r="CO19" s="1368">
        <v>10969166</v>
      </c>
      <c r="CP19" s="1368"/>
    </row>
    <row r="20" spans="1:94" s="1051" customFormat="1" ht="51" customHeight="1">
      <c r="A20" s="1052" t="s">
        <v>5838</v>
      </c>
      <c r="B20" s="1362" t="s">
        <v>9843</v>
      </c>
      <c r="C20" s="1057" t="s">
        <v>9635</v>
      </c>
      <c r="D20" s="1368" t="s">
        <v>9643</v>
      </c>
      <c r="E20" s="1368">
        <v>11274824</v>
      </c>
      <c r="F20" s="1368" t="s">
        <v>5995</v>
      </c>
      <c r="G20" s="1368" t="s">
        <v>5996</v>
      </c>
      <c r="H20" s="1055">
        <v>884116138419</v>
      </c>
      <c r="I20" s="1368" t="s">
        <v>5841</v>
      </c>
      <c r="J20" s="1368"/>
      <c r="K20" s="1368"/>
      <c r="L20" s="1368" t="s">
        <v>5920</v>
      </c>
      <c r="M20" s="1368" t="s">
        <v>5959</v>
      </c>
      <c r="N20" s="1057" t="s">
        <v>5960</v>
      </c>
      <c r="O20" s="1057" t="s">
        <v>5991</v>
      </c>
      <c r="P20" s="1057" t="s">
        <v>5847</v>
      </c>
      <c r="Q20" s="1368" t="s">
        <v>5987</v>
      </c>
      <c r="R20" s="1368"/>
      <c r="S20" s="1368" t="s">
        <v>5889</v>
      </c>
      <c r="T20" s="1368" t="s">
        <v>5961</v>
      </c>
      <c r="U20" s="1057" t="s">
        <v>5943</v>
      </c>
      <c r="V20" s="1057" t="s">
        <v>6092</v>
      </c>
      <c r="W20" s="1057" t="s">
        <v>9634</v>
      </c>
      <c r="X20" s="1057" t="s">
        <v>5850</v>
      </c>
      <c r="Y20" s="1057" t="s">
        <v>9631</v>
      </c>
      <c r="Z20" s="1057"/>
      <c r="AA20" s="1368" t="s">
        <v>5889</v>
      </c>
      <c r="AB20" s="1368" t="s">
        <v>2589</v>
      </c>
      <c r="AC20" s="1368"/>
      <c r="AD20" s="1368"/>
      <c r="AE20" s="1368" t="s">
        <v>5889</v>
      </c>
      <c r="AF20" s="1368" t="s">
        <v>5893</v>
      </c>
      <c r="AG20" s="1368" t="s">
        <v>9637</v>
      </c>
      <c r="AH20" s="1057" t="s">
        <v>5966</v>
      </c>
      <c r="AI20" s="1057" t="s">
        <v>2589</v>
      </c>
      <c r="AJ20" s="1057"/>
      <c r="AK20" s="1368" t="s">
        <v>5967</v>
      </c>
      <c r="AL20" s="1368" t="s">
        <v>5968</v>
      </c>
      <c r="AM20" s="1057" t="s">
        <v>5859</v>
      </c>
      <c r="AN20" s="1368" t="s">
        <v>5860</v>
      </c>
      <c r="AO20" s="1368"/>
      <c r="AP20" s="1368" t="s">
        <v>5861</v>
      </c>
      <c r="AQ20" s="1368" t="s">
        <v>5862</v>
      </c>
      <c r="AR20" s="1368" t="s">
        <v>5948</v>
      </c>
      <c r="AS20" s="1368"/>
      <c r="AT20" s="1368" t="s">
        <v>5949</v>
      </c>
      <c r="AU20" s="1368" t="s">
        <v>5950</v>
      </c>
      <c r="AV20" s="1368"/>
      <c r="AW20" s="1368" t="s">
        <v>5951</v>
      </c>
      <c r="AX20" s="1057" t="s">
        <v>5902</v>
      </c>
      <c r="AY20" s="1057" t="s">
        <v>5903</v>
      </c>
      <c r="AZ20" s="1057"/>
      <c r="BA20" s="1057" t="s">
        <v>5864</v>
      </c>
      <c r="BB20" s="1057"/>
      <c r="BC20" s="1057"/>
      <c r="BD20" s="1057"/>
      <c r="BE20" s="1057" t="s">
        <v>5865</v>
      </c>
      <c r="BF20" s="1057" t="s">
        <v>5866</v>
      </c>
      <c r="BG20" s="1057" t="s">
        <v>5867</v>
      </c>
      <c r="BH20" s="1057" t="s">
        <v>5868</v>
      </c>
      <c r="BI20" s="1057" t="s">
        <v>5869</v>
      </c>
      <c r="BJ20" s="1057" t="s">
        <v>5870</v>
      </c>
      <c r="BK20" s="1057" t="s">
        <v>5871</v>
      </c>
      <c r="BL20" s="1057" t="s">
        <v>5872</v>
      </c>
      <c r="BM20" s="1057" t="s">
        <v>5906</v>
      </c>
      <c r="BN20" s="1057" t="s">
        <v>5907</v>
      </c>
      <c r="BO20" s="1057"/>
      <c r="BP20" s="1057" t="s">
        <v>5908</v>
      </c>
      <c r="BQ20" s="1057" t="s">
        <v>5873</v>
      </c>
      <c r="BR20" s="1057"/>
      <c r="BS20" s="1057"/>
      <c r="BT20" s="1057"/>
      <c r="BU20" s="1057"/>
      <c r="BV20" s="1057"/>
      <c r="BW20" s="1057"/>
      <c r="BX20" s="1057"/>
      <c r="BY20" s="1368"/>
      <c r="BZ20" s="1057"/>
      <c r="CA20" s="1057" t="s">
        <v>5875</v>
      </c>
      <c r="CB20" s="1057" t="s">
        <v>5875</v>
      </c>
      <c r="CC20" s="1057" t="s">
        <v>5969</v>
      </c>
      <c r="CD20" s="1057"/>
      <c r="CE20" s="1057"/>
      <c r="CF20" s="1057" t="s">
        <v>5876</v>
      </c>
      <c r="CG20" s="1057" t="s">
        <v>5910</v>
      </c>
      <c r="CH20" s="1057" t="s">
        <v>5877</v>
      </c>
      <c r="CI20" s="1057" t="s">
        <v>5878</v>
      </c>
      <c r="CJ20" s="1057" t="s">
        <v>5879</v>
      </c>
      <c r="CK20" s="1057" t="s">
        <v>5880</v>
      </c>
      <c r="CL20" s="1057" t="s">
        <v>5881</v>
      </c>
      <c r="CM20" s="1368">
        <v>10969162</v>
      </c>
      <c r="CN20" s="1368">
        <v>10969164</v>
      </c>
      <c r="CO20" s="1368">
        <v>10969166</v>
      </c>
      <c r="CP20" s="1368"/>
    </row>
    <row r="21" spans="1:94" s="1051" customFormat="1" ht="51.75" customHeight="1">
      <c r="A21" s="1052" t="s">
        <v>5838</v>
      </c>
      <c r="B21" s="1362" t="s">
        <v>9843</v>
      </c>
      <c r="C21" s="1057" t="s">
        <v>9635</v>
      </c>
      <c r="D21" s="1368" t="s">
        <v>9643</v>
      </c>
      <c r="E21" s="1057">
        <v>11453242</v>
      </c>
      <c r="F21" s="1368" t="s">
        <v>5911</v>
      </c>
      <c r="G21" s="1368" t="s">
        <v>9581</v>
      </c>
      <c r="H21" s="1055">
        <v>884116161455</v>
      </c>
      <c r="I21" s="1368" t="s">
        <v>5913</v>
      </c>
      <c r="J21" s="1057"/>
      <c r="K21" s="1057"/>
      <c r="L21" s="1368" t="s">
        <v>5920</v>
      </c>
      <c r="M21" s="1368" t="s">
        <v>6034</v>
      </c>
      <c r="N21" s="1368" t="s">
        <v>9632</v>
      </c>
      <c r="O21" s="1057" t="s">
        <v>5991</v>
      </c>
      <c r="P21" s="1057" t="s">
        <v>5847</v>
      </c>
      <c r="Q21" s="1057" t="s">
        <v>5987</v>
      </c>
      <c r="R21" s="1057"/>
      <c r="S21" s="1368" t="s">
        <v>5889</v>
      </c>
      <c r="T21" s="1368" t="s">
        <v>5961</v>
      </c>
      <c r="U21" s="1057" t="s">
        <v>9633</v>
      </c>
      <c r="V21" s="1057" t="s">
        <v>6092</v>
      </c>
      <c r="W21" s="1057" t="s">
        <v>9634</v>
      </c>
      <c r="X21" s="1057" t="s">
        <v>5850</v>
      </c>
      <c r="Y21" s="1057" t="s">
        <v>9631</v>
      </c>
      <c r="Z21" s="1057"/>
      <c r="AA21" s="1057" t="s">
        <v>5889</v>
      </c>
      <c r="AB21" s="1057" t="s">
        <v>5889</v>
      </c>
      <c r="AC21" s="1057"/>
      <c r="AD21" s="1057"/>
      <c r="AE21" s="1057" t="s">
        <v>5889</v>
      </c>
      <c r="AF21" s="1368" t="s">
        <v>5893</v>
      </c>
      <c r="AG21" s="1368" t="s">
        <v>9637</v>
      </c>
      <c r="AH21" s="1057" t="s">
        <v>9629</v>
      </c>
      <c r="AI21" s="1057" t="s">
        <v>2589</v>
      </c>
      <c r="AJ21" s="1368"/>
      <c r="AK21" s="1368" t="s">
        <v>5967</v>
      </c>
      <c r="AL21" s="1368" t="s">
        <v>5968</v>
      </c>
      <c r="AM21" s="1057" t="s">
        <v>5859</v>
      </c>
      <c r="AN21" s="1368" t="s">
        <v>5860</v>
      </c>
      <c r="AO21" s="1368"/>
      <c r="AP21" s="1368" t="s">
        <v>5861</v>
      </c>
      <c r="AQ21" s="1368" t="s">
        <v>5862</v>
      </c>
      <c r="AR21" s="1368" t="s">
        <v>5948</v>
      </c>
      <c r="AS21" s="1368"/>
      <c r="AT21" s="1368" t="s">
        <v>5949</v>
      </c>
      <c r="AU21" s="1368" t="s">
        <v>5950</v>
      </c>
      <c r="AV21" s="1368"/>
      <c r="AW21" s="1368" t="s">
        <v>5951</v>
      </c>
      <c r="AX21" s="1057" t="s">
        <v>5902</v>
      </c>
      <c r="AY21" s="1057" t="s">
        <v>5903</v>
      </c>
      <c r="AZ21" s="1057"/>
      <c r="BA21" s="1057" t="s">
        <v>5864</v>
      </c>
      <c r="BB21" s="1057"/>
      <c r="BC21" s="1057"/>
      <c r="BD21" s="1057"/>
      <c r="BE21" s="1057" t="s">
        <v>5865</v>
      </c>
      <c r="BF21" s="1057" t="s">
        <v>5866</v>
      </c>
      <c r="BG21" s="1057" t="s">
        <v>5867</v>
      </c>
      <c r="BH21" s="1057" t="s">
        <v>5868</v>
      </c>
      <c r="BI21" s="1057" t="s">
        <v>5869</v>
      </c>
      <c r="BJ21" s="1057" t="s">
        <v>5870</v>
      </c>
      <c r="BK21" s="1057" t="s">
        <v>5871</v>
      </c>
      <c r="BL21" s="1057" t="s">
        <v>5872</v>
      </c>
      <c r="BM21" s="1057" t="s">
        <v>5906</v>
      </c>
      <c r="BN21" s="1057" t="s">
        <v>5907</v>
      </c>
      <c r="BO21" s="1057"/>
      <c r="BP21" s="1057" t="s">
        <v>5908</v>
      </c>
      <c r="BQ21" s="1057" t="s">
        <v>5873</v>
      </c>
      <c r="BR21" s="1057"/>
      <c r="BS21" s="1057"/>
      <c r="BT21" s="1057"/>
      <c r="BU21" s="1057"/>
      <c r="BV21" s="1057"/>
      <c r="BW21" s="1057"/>
      <c r="BX21" s="1057"/>
      <c r="BY21" s="1368"/>
      <c r="BZ21" s="1057"/>
      <c r="CA21" s="1057" t="s">
        <v>5875</v>
      </c>
      <c r="CB21" s="1057" t="s">
        <v>5875</v>
      </c>
      <c r="CC21" s="1057" t="s">
        <v>5969</v>
      </c>
      <c r="CD21" s="1057"/>
      <c r="CE21" s="1057"/>
      <c r="CF21" s="1057" t="s">
        <v>5876</v>
      </c>
      <c r="CG21" s="1057" t="s">
        <v>5910</v>
      </c>
      <c r="CH21" s="1057" t="s">
        <v>5877</v>
      </c>
      <c r="CI21" s="1057" t="s">
        <v>5878</v>
      </c>
      <c r="CJ21" s="1057" t="s">
        <v>5879</v>
      </c>
      <c r="CK21" s="1057" t="s">
        <v>5880</v>
      </c>
      <c r="CL21" s="1057" t="s">
        <v>5881</v>
      </c>
      <c r="CM21" s="1368">
        <v>10969162</v>
      </c>
      <c r="CN21" s="1368">
        <v>10969164</v>
      </c>
      <c r="CO21" s="1368">
        <v>10969166</v>
      </c>
      <c r="CP21" s="1368"/>
    </row>
    <row r="22" spans="1:94" s="1051" customFormat="1" ht="51" customHeight="1">
      <c r="A22" s="1058" t="s">
        <v>5838</v>
      </c>
      <c r="B22" s="1058" t="s">
        <v>9846</v>
      </c>
      <c r="C22" s="1059" t="s">
        <v>6024</v>
      </c>
      <c r="D22" s="1059" t="s">
        <v>9643</v>
      </c>
      <c r="E22" s="1059">
        <v>11282955</v>
      </c>
      <c r="F22" s="1059" t="s">
        <v>9655</v>
      </c>
      <c r="G22" s="1059" t="s">
        <v>6025</v>
      </c>
      <c r="H22" s="1055">
        <v>884116138549</v>
      </c>
      <c r="I22" s="1058" t="s">
        <v>6039</v>
      </c>
      <c r="J22" s="1059" t="s">
        <v>6033</v>
      </c>
      <c r="K22" s="1059" t="s">
        <v>6026</v>
      </c>
      <c r="L22" s="1059" t="s">
        <v>5940</v>
      </c>
      <c r="M22" s="1059" t="s">
        <v>5959</v>
      </c>
      <c r="N22" s="1062" t="s">
        <v>5941</v>
      </c>
      <c r="O22" s="1062" t="s">
        <v>5846</v>
      </c>
      <c r="P22" s="1062" t="s">
        <v>5847</v>
      </c>
      <c r="Q22" s="1059" t="s">
        <v>5942</v>
      </c>
      <c r="R22" s="1059"/>
      <c r="S22" s="1059" t="s">
        <v>5889</v>
      </c>
      <c r="T22" s="1059" t="s">
        <v>5961</v>
      </c>
      <c r="U22" s="1062" t="s">
        <v>5943</v>
      </c>
      <c r="V22" s="1062" t="s">
        <v>5962</v>
      </c>
      <c r="W22" s="1062" t="s">
        <v>6027</v>
      </c>
      <c r="X22" s="1062" t="s">
        <v>5850</v>
      </c>
      <c r="Y22" s="1062" t="s">
        <v>5964</v>
      </c>
      <c r="Z22" s="1062"/>
      <c r="AA22" s="1059" t="s">
        <v>2589</v>
      </c>
      <c r="AB22" s="1059" t="s">
        <v>2589</v>
      </c>
      <c r="AC22" s="1059"/>
      <c r="AD22" s="1059"/>
      <c r="AE22" s="1059" t="s">
        <v>2589</v>
      </c>
      <c r="AF22" s="1059" t="s">
        <v>5893</v>
      </c>
      <c r="AG22" s="1059" t="s">
        <v>5980</v>
      </c>
      <c r="AH22" s="1062" t="s">
        <v>5894</v>
      </c>
      <c r="AI22" s="1062" t="s">
        <v>2589</v>
      </c>
      <c r="AJ22" s="1062"/>
      <c r="AK22" s="1059" t="s">
        <v>6028</v>
      </c>
      <c r="AL22" s="1059" t="s">
        <v>6029</v>
      </c>
      <c r="AM22" s="1057" t="s">
        <v>5859</v>
      </c>
      <c r="AN22" s="1368" t="s">
        <v>5860</v>
      </c>
      <c r="AO22" s="1368"/>
      <c r="AP22" s="1368" t="s">
        <v>5861</v>
      </c>
      <c r="AQ22" s="1368" t="s">
        <v>5862</v>
      </c>
      <c r="AR22" s="1368" t="s">
        <v>5948</v>
      </c>
      <c r="AS22" s="1368"/>
      <c r="AT22" s="1368" t="s">
        <v>5949</v>
      </c>
      <c r="AU22" s="1368" t="s">
        <v>5950</v>
      </c>
      <c r="AV22" s="1368"/>
      <c r="AW22" s="1368" t="s">
        <v>5951</v>
      </c>
      <c r="AX22" s="1057" t="s">
        <v>5902</v>
      </c>
      <c r="AY22" s="1057" t="s">
        <v>5903</v>
      </c>
      <c r="AZ22" s="1057"/>
      <c r="BA22" s="1057" t="s">
        <v>5864</v>
      </c>
      <c r="BB22" s="1057"/>
      <c r="BC22" s="1057"/>
      <c r="BD22" s="1057"/>
      <c r="BE22" s="1057" t="s">
        <v>5865</v>
      </c>
      <c r="BF22" s="1057" t="s">
        <v>5866</v>
      </c>
      <c r="BG22" s="1057" t="s">
        <v>5867</v>
      </c>
      <c r="BH22" s="1057" t="s">
        <v>5868</v>
      </c>
      <c r="BI22" s="1057" t="s">
        <v>5869</v>
      </c>
      <c r="BJ22" s="1057" t="s">
        <v>5870</v>
      </c>
      <c r="BK22" s="1057" t="s">
        <v>5871</v>
      </c>
      <c r="BL22" s="1057" t="s">
        <v>5872</v>
      </c>
      <c r="BM22" s="1057"/>
      <c r="BN22" s="1057"/>
      <c r="BO22" s="1057"/>
      <c r="BP22" s="1057"/>
      <c r="BQ22" s="1057" t="s">
        <v>5873</v>
      </c>
      <c r="BR22" s="1057"/>
      <c r="BS22" s="1057"/>
      <c r="BT22" s="1368"/>
      <c r="BU22" s="1368"/>
      <c r="BV22" s="1368"/>
      <c r="BW22" s="1368"/>
      <c r="BX22" s="1368"/>
      <c r="BY22" s="1368"/>
      <c r="BZ22" s="1368"/>
      <c r="CA22" s="1368"/>
      <c r="CB22" s="1368"/>
      <c r="CC22" s="1057" t="s">
        <v>5969</v>
      </c>
      <c r="CD22" s="1057"/>
      <c r="CE22" s="1057"/>
      <c r="CF22" s="1057" t="s">
        <v>5876</v>
      </c>
      <c r="CG22" s="1057" t="s">
        <v>5910</v>
      </c>
      <c r="CH22" s="1057" t="s">
        <v>5877</v>
      </c>
      <c r="CI22" s="1057" t="s">
        <v>5878</v>
      </c>
      <c r="CJ22" s="1057" t="s">
        <v>5879</v>
      </c>
      <c r="CK22" s="1057"/>
      <c r="CL22" s="1057"/>
      <c r="CM22" s="1368">
        <v>10969162</v>
      </c>
      <c r="CN22" s="1368">
        <v>10969164</v>
      </c>
      <c r="CO22" s="1368">
        <v>10969166</v>
      </c>
      <c r="CP22" s="1368"/>
    </row>
    <row r="23" spans="1:94" s="1051" customFormat="1" ht="51" customHeight="1">
      <c r="A23" s="1058" t="s">
        <v>5838</v>
      </c>
      <c r="B23" s="1058" t="s">
        <v>9846</v>
      </c>
      <c r="C23" s="1059" t="s">
        <v>6024</v>
      </c>
      <c r="D23" s="1059" t="s">
        <v>9643</v>
      </c>
      <c r="E23" s="1059">
        <v>11269158</v>
      </c>
      <c r="F23" s="1059" t="s">
        <v>6030</v>
      </c>
      <c r="G23" s="1059" t="s">
        <v>6031</v>
      </c>
      <c r="H23" s="1055">
        <v>884116138365</v>
      </c>
      <c r="I23" s="1058" t="s">
        <v>6039</v>
      </c>
      <c r="J23" s="1059" t="s">
        <v>6033</v>
      </c>
      <c r="K23" s="1059" t="s">
        <v>6032</v>
      </c>
      <c r="L23" s="1059" t="s">
        <v>5955</v>
      </c>
      <c r="M23" s="1059" t="s">
        <v>5959</v>
      </c>
      <c r="N23" s="1062" t="s">
        <v>5960</v>
      </c>
      <c r="O23" s="1062" t="s">
        <v>5846</v>
      </c>
      <c r="P23" s="1062" t="s">
        <v>5847</v>
      </c>
      <c r="Q23" s="1059" t="s">
        <v>5927</v>
      </c>
      <c r="R23" s="1059"/>
      <c r="S23" s="1059" t="s">
        <v>5889</v>
      </c>
      <c r="T23" s="1059" t="s">
        <v>5961</v>
      </c>
      <c r="U23" s="1062" t="s">
        <v>5943</v>
      </c>
      <c r="V23" s="1062" t="s">
        <v>5978</v>
      </c>
      <c r="W23" s="1062" t="s">
        <v>5979</v>
      </c>
      <c r="X23" s="1062" t="s">
        <v>5850</v>
      </c>
      <c r="Y23" s="1062" t="s">
        <v>5974</v>
      </c>
      <c r="Z23" s="1062"/>
      <c r="AA23" s="1059" t="s">
        <v>2589</v>
      </c>
      <c r="AB23" s="1059" t="s">
        <v>2589</v>
      </c>
      <c r="AC23" s="1059"/>
      <c r="AD23" s="1059"/>
      <c r="AE23" s="1059" t="s">
        <v>2589</v>
      </c>
      <c r="AF23" s="1059" t="s">
        <v>5893</v>
      </c>
      <c r="AG23" s="1059" t="s">
        <v>5980</v>
      </c>
      <c r="AH23" s="1062" t="s">
        <v>5894</v>
      </c>
      <c r="AI23" s="1062" t="s">
        <v>2589</v>
      </c>
      <c r="AJ23" s="1062"/>
      <c r="AK23" s="1059" t="s">
        <v>6028</v>
      </c>
      <c r="AL23" s="1059" t="s">
        <v>6029</v>
      </c>
      <c r="AM23" s="1057" t="s">
        <v>5859</v>
      </c>
      <c r="AN23" s="1368" t="s">
        <v>5860</v>
      </c>
      <c r="AO23" s="1368"/>
      <c r="AP23" s="1368" t="s">
        <v>5861</v>
      </c>
      <c r="AQ23" s="1368" t="s">
        <v>5862</v>
      </c>
      <c r="AR23" s="1368" t="s">
        <v>5948</v>
      </c>
      <c r="AS23" s="1368"/>
      <c r="AT23" s="1368" t="s">
        <v>5949</v>
      </c>
      <c r="AU23" s="1368" t="s">
        <v>5950</v>
      </c>
      <c r="AV23" s="1368"/>
      <c r="AW23" s="1368" t="s">
        <v>5951</v>
      </c>
      <c r="AX23" s="1057" t="s">
        <v>5902</v>
      </c>
      <c r="AY23" s="1057" t="s">
        <v>5903</v>
      </c>
      <c r="AZ23" s="1057"/>
      <c r="BA23" s="1057" t="s">
        <v>5864</v>
      </c>
      <c r="BB23" s="1057"/>
      <c r="BC23" s="1057"/>
      <c r="BD23" s="1057"/>
      <c r="BE23" s="1057" t="s">
        <v>5865</v>
      </c>
      <c r="BF23" s="1057" t="s">
        <v>5866</v>
      </c>
      <c r="BG23" s="1057" t="s">
        <v>5867</v>
      </c>
      <c r="BH23" s="1057" t="s">
        <v>5868</v>
      </c>
      <c r="BI23" s="1057" t="s">
        <v>5869</v>
      </c>
      <c r="BJ23" s="1057" t="s">
        <v>5870</v>
      </c>
      <c r="BK23" s="1057" t="s">
        <v>5871</v>
      </c>
      <c r="BL23" s="1057" t="s">
        <v>5872</v>
      </c>
      <c r="BM23" s="1057"/>
      <c r="BN23" s="1057"/>
      <c r="BO23" s="1057"/>
      <c r="BP23" s="1057"/>
      <c r="BQ23" s="1057" t="s">
        <v>5873</v>
      </c>
      <c r="BR23" s="1057"/>
      <c r="BS23" s="1057"/>
      <c r="BT23" s="1368"/>
      <c r="BU23" s="1368"/>
      <c r="BV23" s="1368"/>
      <c r="BW23" s="1368"/>
      <c r="BX23" s="1368"/>
      <c r="BY23" s="1368"/>
      <c r="BZ23" s="1368"/>
      <c r="CA23" s="1368"/>
      <c r="CB23" s="1368"/>
      <c r="CC23" s="1057" t="s">
        <v>5969</v>
      </c>
      <c r="CD23" s="1057"/>
      <c r="CE23" s="1057"/>
      <c r="CF23" s="1057" t="s">
        <v>5876</v>
      </c>
      <c r="CG23" s="1057" t="s">
        <v>5910</v>
      </c>
      <c r="CH23" s="1057" t="s">
        <v>5877</v>
      </c>
      <c r="CI23" s="1057" t="s">
        <v>5878</v>
      </c>
      <c r="CJ23" s="1057" t="s">
        <v>5879</v>
      </c>
      <c r="CK23" s="1057"/>
      <c r="CL23" s="1057"/>
      <c r="CM23" s="1368">
        <v>10969162</v>
      </c>
      <c r="CN23" s="1368">
        <v>10969164</v>
      </c>
      <c r="CO23" s="1368">
        <v>10969166</v>
      </c>
      <c r="CP23" s="1368"/>
    </row>
    <row r="24" spans="1:94" s="1051" customFormat="1" ht="51" customHeight="1">
      <c r="A24" s="1052" t="s">
        <v>5838</v>
      </c>
      <c r="B24" s="1362" t="s">
        <v>9846</v>
      </c>
      <c r="C24" s="1368" t="s">
        <v>6024</v>
      </c>
      <c r="D24" s="1368" t="s">
        <v>9643</v>
      </c>
      <c r="E24" s="1368">
        <v>11446301</v>
      </c>
      <c r="F24" s="1368" t="s">
        <v>5911</v>
      </c>
      <c r="G24" s="1368" t="s">
        <v>6033</v>
      </c>
      <c r="H24" s="1055">
        <v>884116150442</v>
      </c>
      <c r="I24" s="1368" t="s">
        <v>5913</v>
      </c>
      <c r="J24" s="1368"/>
      <c r="K24" s="1368" t="s">
        <v>6031</v>
      </c>
      <c r="L24" s="1368" t="s">
        <v>5914</v>
      </c>
      <c r="M24" s="1368" t="s">
        <v>6034</v>
      </c>
      <c r="N24" s="1057" t="s">
        <v>5960</v>
      </c>
      <c r="O24" s="1057" t="s">
        <v>5846</v>
      </c>
      <c r="P24" s="1057" t="s">
        <v>5847</v>
      </c>
      <c r="Q24" s="1368" t="s">
        <v>5927</v>
      </c>
      <c r="R24" s="1368"/>
      <c r="S24" s="1368" t="s">
        <v>5889</v>
      </c>
      <c r="T24" s="1368" t="s">
        <v>5961</v>
      </c>
      <c r="U24" s="1057" t="s">
        <v>5943</v>
      </c>
      <c r="V24" s="1057" t="s">
        <v>5978</v>
      </c>
      <c r="W24" s="1057" t="s">
        <v>5979</v>
      </c>
      <c r="X24" s="1057" t="s">
        <v>5850</v>
      </c>
      <c r="Y24" s="1057" t="s">
        <v>5974</v>
      </c>
      <c r="Z24" s="1057"/>
      <c r="AA24" s="1368" t="s">
        <v>2589</v>
      </c>
      <c r="AB24" s="1368" t="s">
        <v>2589</v>
      </c>
      <c r="AC24" s="1368"/>
      <c r="AD24" s="1368"/>
      <c r="AE24" s="1368" t="s">
        <v>5889</v>
      </c>
      <c r="AF24" s="1368" t="s">
        <v>5893</v>
      </c>
      <c r="AG24" s="1368" t="s">
        <v>5980</v>
      </c>
      <c r="AH24" s="1057" t="s">
        <v>5894</v>
      </c>
      <c r="AI24" s="1057" t="s">
        <v>2589</v>
      </c>
      <c r="AJ24" s="1057"/>
      <c r="AK24" s="1368" t="s">
        <v>6028</v>
      </c>
      <c r="AL24" s="1368" t="s">
        <v>6029</v>
      </c>
      <c r="AM24" s="1057" t="s">
        <v>5859</v>
      </c>
      <c r="AN24" s="1368" t="s">
        <v>5860</v>
      </c>
      <c r="AO24" s="1368"/>
      <c r="AP24" s="1368" t="s">
        <v>5861</v>
      </c>
      <c r="AQ24" s="1368" t="s">
        <v>5862</v>
      </c>
      <c r="AR24" s="1368" t="s">
        <v>5948</v>
      </c>
      <c r="AS24" s="1368"/>
      <c r="AT24" s="1368" t="s">
        <v>5949</v>
      </c>
      <c r="AU24" s="1368" t="s">
        <v>5950</v>
      </c>
      <c r="AV24" s="1368"/>
      <c r="AW24" s="1368" t="s">
        <v>5951</v>
      </c>
      <c r="AX24" s="1057" t="s">
        <v>5902</v>
      </c>
      <c r="AY24" s="1057" t="s">
        <v>5903</v>
      </c>
      <c r="AZ24" s="1057"/>
      <c r="BA24" s="1057" t="s">
        <v>5864</v>
      </c>
      <c r="BB24" s="1057"/>
      <c r="BC24" s="1057"/>
      <c r="BD24" s="1057"/>
      <c r="BE24" s="1057" t="s">
        <v>5865</v>
      </c>
      <c r="BF24" s="1057" t="s">
        <v>5866</v>
      </c>
      <c r="BG24" s="1057" t="s">
        <v>5867</v>
      </c>
      <c r="BH24" s="1057" t="s">
        <v>5868</v>
      </c>
      <c r="BI24" s="1057" t="s">
        <v>5869</v>
      </c>
      <c r="BJ24" s="1057" t="s">
        <v>5870</v>
      </c>
      <c r="BK24" s="1057" t="s">
        <v>5871</v>
      </c>
      <c r="BL24" s="1057" t="s">
        <v>5872</v>
      </c>
      <c r="BM24" s="1057"/>
      <c r="BN24" s="1057"/>
      <c r="BO24" s="1057"/>
      <c r="BP24" s="1057"/>
      <c r="BQ24" s="1057" t="s">
        <v>5873</v>
      </c>
      <c r="BR24" s="1057"/>
      <c r="BS24" s="1057"/>
      <c r="BT24" s="1368"/>
      <c r="BU24" s="1368"/>
      <c r="BV24" s="1368"/>
      <c r="BW24" s="1368"/>
      <c r="BX24" s="1368"/>
      <c r="BY24" s="1368"/>
      <c r="BZ24" s="1368"/>
      <c r="CA24" s="1368"/>
      <c r="CB24" s="1368"/>
      <c r="CC24" s="1057" t="s">
        <v>5969</v>
      </c>
      <c r="CD24" s="1057"/>
      <c r="CE24" s="1057"/>
      <c r="CF24" s="1057" t="s">
        <v>5876</v>
      </c>
      <c r="CG24" s="1057" t="s">
        <v>5910</v>
      </c>
      <c r="CH24" s="1057" t="s">
        <v>5877</v>
      </c>
      <c r="CI24" s="1057" t="s">
        <v>5878</v>
      </c>
      <c r="CJ24" s="1057" t="s">
        <v>5879</v>
      </c>
      <c r="CK24" s="1057"/>
      <c r="CL24" s="1057"/>
      <c r="CM24" s="1368">
        <v>10969162</v>
      </c>
      <c r="CN24" s="1368">
        <v>10969164</v>
      </c>
      <c r="CO24" s="1368">
        <v>10969166</v>
      </c>
      <c r="CP24" s="1368"/>
    </row>
    <row r="25" spans="1:94" s="1051" customFormat="1" ht="51" customHeight="1">
      <c r="A25" s="1052" t="s">
        <v>5838</v>
      </c>
      <c r="B25" s="1362" t="s">
        <v>9846</v>
      </c>
      <c r="C25" s="1368" t="s">
        <v>6019</v>
      </c>
      <c r="D25" s="1368" t="s">
        <v>9643</v>
      </c>
      <c r="E25" s="1368">
        <v>11269155</v>
      </c>
      <c r="F25" s="1368" t="s">
        <v>6035</v>
      </c>
      <c r="G25" s="1368" t="s">
        <v>6036</v>
      </c>
      <c r="H25" s="1055">
        <v>884116138518</v>
      </c>
      <c r="I25" s="1368" t="s">
        <v>5841</v>
      </c>
      <c r="J25" s="1368"/>
      <c r="K25" s="1368"/>
      <c r="L25" s="1368" t="s">
        <v>5955</v>
      </c>
      <c r="M25" s="1368" t="s">
        <v>5959</v>
      </c>
      <c r="N25" s="1057" t="s">
        <v>5960</v>
      </c>
      <c r="O25" s="1057" t="s">
        <v>5846</v>
      </c>
      <c r="P25" s="1057" t="s">
        <v>5847</v>
      </c>
      <c r="Q25" s="1368" t="s">
        <v>5927</v>
      </c>
      <c r="R25" s="1368"/>
      <c r="S25" s="1368" t="s">
        <v>5889</v>
      </c>
      <c r="T25" s="1368" t="s">
        <v>5961</v>
      </c>
      <c r="U25" s="1057" t="s">
        <v>5943</v>
      </c>
      <c r="V25" s="1057" t="s">
        <v>5978</v>
      </c>
      <c r="W25" s="1057" t="s">
        <v>5979</v>
      </c>
      <c r="X25" s="1057" t="s">
        <v>5850</v>
      </c>
      <c r="Y25" s="1057" t="s">
        <v>5974</v>
      </c>
      <c r="Z25" s="1057"/>
      <c r="AA25" s="1368" t="s">
        <v>2589</v>
      </c>
      <c r="AB25" s="1368" t="s">
        <v>2589</v>
      </c>
      <c r="AC25" s="1368"/>
      <c r="AD25" s="1368"/>
      <c r="AE25" s="1368" t="s">
        <v>2589</v>
      </c>
      <c r="AF25" s="1368" t="s">
        <v>5893</v>
      </c>
      <c r="AG25" s="1368" t="s">
        <v>5980</v>
      </c>
      <c r="AH25" s="1057" t="s">
        <v>5894</v>
      </c>
      <c r="AI25" s="1057" t="s">
        <v>2589</v>
      </c>
      <c r="AJ25" s="1057"/>
      <c r="AK25" s="1368" t="s">
        <v>6028</v>
      </c>
      <c r="AL25" s="1368" t="s">
        <v>6029</v>
      </c>
      <c r="AM25" s="1057" t="s">
        <v>5859</v>
      </c>
      <c r="AN25" s="1368" t="s">
        <v>5860</v>
      </c>
      <c r="AO25" s="1368"/>
      <c r="AP25" s="1368" t="s">
        <v>5861</v>
      </c>
      <c r="AQ25" s="1368" t="s">
        <v>5862</v>
      </c>
      <c r="AR25" s="1368" t="s">
        <v>5948</v>
      </c>
      <c r="AS25" s="1368"/>
      <c r="AT25" s="1368" t="s">
        <v>5949</v>
      </c>
      <c r="AU25" s="1368" t="s">
        <v>5950</v>
      </c>
      <c r="AV25" s="1368"/>
      <c r="AW25" s="1368" t="s">
        <v>5951</v>
      </c>
      <c r="AX25" s="1057" t="s">
        <v>5902</v>
      </c>
      <c r="AY25" s="1057" t="s">
        <v>5903</v>
      </c>
      <c r="AZ25" s="1057"/>
      <c r="BA25" s="1057" t="s">
        <v>5864</v>
      </c>
      <c r="BB25" s="1057"/>
      <c r="BC25" s="1057"/>
      <c r="BD25" s="1057"/>
      <c r="BE25" s="1057" t="s">
        <v>5865</v>
      </c>
      <c r="BF25" s="1057" t="s">
        <v>5866</v>
      </c>
      <c r="BG25" s="1057" t="s">
        <v>5867</v>
      </c>
      <c r="BH25" s="1057" t="s">
        <v>5868</v>
      </c>
      <c r="BI25" s="1057" t="s">
        <v>5869</v>
      </c>
      <c r="BJ25" s="1057" t="s">
        <v>5870</v>
      </c>
      <c r="BK25" s="1057" t="s">
        <v>5871</v>
      </c>
      <c r="BL25" s="1057" t="s">
        <v>5872</v>
      </c>
      <c r="BM25" s="1057"/>
      <c r="BN25" s="1057"/>
      <c r="BO25" s="1057"/>
      <c r="BP25" s="1057"/>
      <c r="BQ25" s="1057" t="s">
        <v>5873</v>
      </c>
      <c r="BR25" s="1057"/>
      <c r="BS25" s="1057"/>
      <c r="BT25" s="1368"/>
      <c r="BU25" s="1368"/>
      <c r="BV25" s="1368"/>
      <c r="BW25" s="1368"/>
      <c r="BX25" s="1368"/>
      <c r="BY25" s="1368"/>
      <c r="BZ25" s="1368"/>
      <c r="CA25" s="1368"/>
      <c r="CB25" s="1368"/>
      <c r="CC25" s="1057" t="s">
        <v>5969</v>
      </c>
      <c r="CD25" s="1057"/>
      <c r="CE25" s="1057"/>
      <c r="CF25" s="1057" t="s">
        <v>5876</v>
      </c>
      <c r="CG25" s="1057" t="s">
        <v>5910</v>
      </c>
      <c r="CH25" s="1057" t="s">
        <v>5877</v>
      </c>
      <c r="CI25" s="1057" t="s">
        <v>5878</v>
      </c>
      <c r="CJ25" s="1057" t="s">
        <v>5879</v>
      </c>
      <c r="CK25" s="1057"/>
      <c r="CL25" s="1057"/>
      <c r="CM25" s="1368">
        <v>10969162</v>
      </c>
      <c r="CN25" s="1368">
        <v>10969164</v>
      </c>
      <c r="CO25" s="1368">
        <v>10969166</v>
      </c>
      <c r="CP25" s="1368"/>
    </row>
    <row r="26" spans="1:94" s="1051" customFormat="1" ht="79.5" customHeight="1">
      <c r="A26" s="1052" t="s">
        <v>5838</v>
      </c>
      <c r="B26" s="1362" t="s">
        <v>9846</v>
      </c>
      <c r="C26" s="1368" t="s">
        <v>6019</v>
      </c>
      <c r="D26" s="1368" t="s">
        <v>9643</v>
      </c>
      <c r="E26" s="1368">
        <v>11269156</v>
      </c>
      <c r="F26" s="1368" t="s">
        <v>6041</v>
      </c>
      <c r="G26" s="1368" t="s">
        <v>6042</v>
      </c>
      <c r="H26" s="1055">
        <v>884116138525</v>
      </c>
      <c r="I26" s="1368" t="s">
        <v>5841</v>
      </c>
      <c r="J26" s="1368"/>
      <c r="K26" s="1368"/>
      <c r="L26" s="1368" t="s">
        <v>5885</v>
      </c>
      <c r="M26" s="1368" t="s">
        <v>5886</v>
      </c>
      <c r="N26" s="1057" t="s">
        <v>5960</v>
      </c>
      <c r="O26" s="1057" t="s">
        <v>5991</v>
      </c>
      <c r="P26" s="1057" t="s">
        <v>5847</v>
      </c>
      <c r="Q26" s="1368" t="s">
        <v>5927</v>
      </c>
      <c r="R26" s="1368"/>
      <c r="S26" s="1368" t="s">
        <v>5889</v>
      </c>
      <c r="T26" s="1368" t="s">
        <v>5961</v>
      </c>
      <c r="U26" s="1057" t="s">
        <v>5943</v>
      </c>
      <c r="V26" s="1057" t="s">
        <v>5978</v>
      </c>
      <c r="W26" s="1057" t="s">
        <v>5979</v>
      </c>
      <c r="X26" s="1057" t="s">
        <v>5850</v>
      </c>
      <c r="Y26" s="1057" t="s">
        <v>5992</v>
      </c>
      <c r="Z26" s="1057"/>
      <c r="AA26" s="1368" t="s">
        <v>5889</v>
      </c>
      <c r="AB26" s="1368" t="s">
        <v>2589</v>
      </c>
      <c r="AC26" s="1368"/>
      <c r="AD26" s="1368"/>
      <c r="AE26" s="1368" t="s">
        <v>2589</v>
      </c>
      <c r="AF26" s="1368" t="s">
        <v>5893</v>
      </c>
      <c r="AG26" s="1368" t="s">
        <v>5980</v>
      </c>
      <c r="AH26" s="1057" t="s">
        <v>5894</v>
      </c>
      <c r="AI26" s="1057" t="s">
        <v>2589</v>
      </c>
      <c r="AJ26" s="1057"/>
      <c r="AK26" s="1368" t="s">
        <v>6028</v>
      </c>
      <c r="AL26" s="1368" t="s">
        <v>6029</v>
      </c>
      <c r="AM26" s="1057" t="s">
        <v>5859</v>
      </c>
      <c r="AN26" s="1368" t="s">
        <v>5860</v>
      </c>
      <c r="AO26" s="1368"/>
      <c r="AP26" s="1368" t="s">
        <v>5861</v>
      </c>
      <c r="AQ26" s="1368" t="s">
        <v>5862</v>
      </c>
      <c r="AR26" s="1368" t="s">
        <v>5948</v>
      </c>
      <c r="AS26" s="1368"/>
      <c r="AT26" s="1368" t="s">
        <v>5949</v>
      </c>
      <c r="AU26" s="1368" t="s">
        <v>5950</v>
      </c>
      <c r="AV26" s="1368"/>
      <c r="AW26" s="1368" t="s">
        <v>5951</v>
      </c>
      <c r="AX26" s="1057" t="s">
        <v>5902</v>
      </c>
      <c r="AY26" s="1057" t="s">
        <v>5903</v>
      </c>
      <c r="AZ26" s="1057"/>
      <c r="BA26" s="1057" t="s">
        <v>5864</v>
      </c>
      <c r="BB26" s="1057"/>
      <c r="BC26" s="1057"/>
      <c r="BD26" s="1057"/>
      <c r="BE26" s="1057" t="s">
        <v>5865</v>
      </c>
      <c r="BF26" s="1057" t="s">
        <v>5866</v>
      </c>
      <c r="BG26" s="1057" t="s">
        <v>5867</v>
      </c>
      <c r="BH26" s="1057" t="s">
        <v>5868</v>
      </c>
      <c r="BI26" s="1057" t="s">
        <v>5869</v>
      </c>
      <c r="BJ26" s="1057" t="s">
        <v>5870</v>
      </c>
      <c r="BK26" s="1057" t="s">
        <v>5871</v>
      </c>
      <c r="BL26" s="1057" t="s">
        <v>5872</v>
      </c>
      <c r="BM26" s="1057"/>
      <c r="BN26" s="1057"/>
      <c r="BO26" s="1057"/>
      <c r="BP26" s="1057"/>
      <c r="BQ26" s="1057" t="s">
        <v>5873</v>
      </c>
      <c r="BR26" s="1057"/>
      <c r="BS26" s="1057"/>
      <c r="BT26" s="1368"/>
      <c r="BU26" s="1368"/>
      <c r="BV26" s="1368"/>
      <c r="BW26" s="1368"/>
      <c r="BX26" s="1368"/>
      <c r="BY26" s="1368"/>
      <c r="BZ26" s="1368"/>
      <c r="CA26" s="1368"/>
      <c r="CB26" s="1368"/>
      <c r="CC26" s="1057" t="s">
        <v>5969</v>
      </c>
      <c r="CD26" s="1057"/>
      <c r="CE26" s="1057"/>
      <c r="CF26" s="1057" t="s">
        <v>5876</v>
      </c>
      <c r="CG26" s="1057" t="s">
        <v>5910</v>
      </c>
      <c r="CH26" s="1057" t="s">
        <v>5877</v>
      </c>
      <c r="CI26" s="1057" t="s">
        <v>5878</v>
      </c>
      <c r="CJ26" s="1057" t="s">
        <v>5879</v>
      </c>
      <c r="CK26" s="1057"/>
      <c r="CL26" s="1057"/>
      <c r="CM26" s="1368">
        <v>10969162</v>
      </c>
      <c r="CN26" s="1368">
        <v>10969164</v>
      </c>
      <c r="CO26" s="1368">
        <v>10969166</v>
      </c>
      <c r="CP26" s="1368"/>
    </row>
    <row r="27" spans="1:94" s="1051" customFormat="1" ht="75" customHeight="1">
      <c r="A27" s="1052" t="s">
        <v>5838</v>
      </c>
      <c r="B27" s="1362" t="s">
        <v>9846</v>
      </c>
      <c r="C27" s="1368" t="s">
        <v>6019</v>
      </c>
      <c r="D27" s="1368" t="s">
        <v>9643</v>
      </c>
      <c r="E27" s="1368">
        <v>11446302</v>
      </c>
      <c r="F27" s="1368" t="s">
        <v>5911</v>
      </c>
      <c r="G27" s="1368" t="s">
        <v>6040</v>
      </c>
      <c r="H27" s="1055">
        <v>884116150459</v>
      </c>
      <c r="I27" s="1368" t="s">
        <v>5913</v>
      </c>
      <c r="J27" s="1368"/>
      <c r="K27" s="1368" t="s">
        <v>6038</v>
      </c>
      <c r="L27" s="1368" t="s">
        <v>5914</v>
      </c>
      <c r="M27" s="1368" t="s">
        <v>6034</v>
      </c>
      <c r="N27" s="1057" t="s">
        <v>5960</v>
      </c>
      <c r="O27" s="1057" t="s">
        <v>5846</v>
      </c>
      <c r="P27" s="1057" t="s">
        <v>5847</v>
      </c>
      <c r="Q27" s="1368" t="s">
        <v>5987</v>
      </c>
      <c r="R27" s="1368"/>
      <c r="S27" s="1368" t="s">
        <v>5889</v>
      </c>
      <c r="T27" s="1368" t="s">
        <v>5961</v>
      </c>
      <c r="U27" s="1057" t="s">
        <v>5943</v>
      </c>
      <c r="V27" s="1057" t="s">
        <v>5978</v>
      </c>
      <c r="W27" s="1057" t="s">
        <v>5979</v>
      </c>
      <c r="X27" s="1057" t="s">
        <v>5850</v>
      </c>
      <c r="Y27" s="1057" t="s">
        <v>5974</v>
      </c>
      <c r="Z27" s="1057"/>
      <c r="AA27" s="1368" t="s">
        <v>2589</v>
      </c>
      <c r="AB27" s="1368" t="s">
        <v>2589</v>
      </c>
      <c r="AC27" s="1368"/>
      <c r="AD27" s="1368"/>
      <c r="AE27" s="1368" t="s">
        <v>5889</v>
      </c>
      <c r="AF27" s="1368" t="s">
        <v>5893</v>
      </c>
      <c r="AG27" s="1368" t="s">
        <v>5980</v>
      </c>
      <c r="AH27" s="1057" t="s">
        <v>5894</v>
      </c>
      <c r="AI27" s="1057" t="s">
        <v>2589</v>
      </c>
      <c r="AJ27" s="1057"/>
      <c r="AK27" s="1368" t="s">
        <v>6028</v>
      </c>
      <c r="AL27" s="1368" t="s">
        <v>6029</v>
      </c>
      <c r="AM27" s="1057" t="s">
        <v>5859</v>
      </c>
      <c r="AN27" s="1368" t="s">
        <v>5860</v>
      </c>
      <c r="AO27" s="1368"/>
      <c r="AP27" s="1368" t="s">
        <v>5861</v>
      </c>
      <c r="AQ27" s="1368" t="s">
        <v>5862</v>
      </c>
      <c r="AR27" s="1368" t="s">
        <v>5948</v>
      </c>
      <c r="AS27" s="1368"/>
      <c r="AT27" s="1368" t="s">
        <v>5949</v>
      </c>
      <c r="AU27" s="1368" t="s">
        <v>5950</v>
      </c>
      <c r="AV27" s="1368"/>
      <c r="AW27" s="1368" t="s">
        <v>5951</v>
      </c>
      <c r="AX27" s="1057" t="s">
        <v>5902</v>
      </c>
      <c r="AY27" s="1057" t="s">
        <v>5903</v>
      </c>
      <c r="AZ27" s="1057"/>
      <c r="BA27" s="1057" t="s">
        <v>5864</v>
      </c>
      <c r="BB27" s="1057"/>
      <c r="BC27" s="1057"/>
      <c r="BD27" s="1057"/>
      <c r="BE27" s="1057" t="s">
        <v>5865</v>
      </c>
      <c r="BF27" s="1057" t="s">
        <v>5866</v>
      </c>
      <c r="BG27" s="1057" t="s">
        <v>5867</v>
      </c>
      <c r="BH27" s="1057" t="s">
        <v>5868</v>
      </c>
      <c r="BI27" s="1057" t="s">
        <v>5869</v>
      </c>
      <c r="BJ27" s="1057" t="s">
        <v>5870</v>
      </c>
      <c r="BK27" s="1057" t="s">
        <v>5871</v>
      </c>
      <c r="BL27" s="1057" t="s">
        <v>5872</v>
      </c>
      <c r="BM27" s="1057"/>
      <c r="BN27" s="1057"/>
      <c r="BO27" s="1057"/>
      <c r="BP27" s="1057"/>
      <c r="BQ27" s="1057" t="s">
        <v>5873</v>
      </c>
      <c r="BR27" s="1057"/>
      <c r="BS27" s="1057"/>
      <c r="BT27" s="1368"/>
      <c r="BU27" s="1368"/>
      <c r="BV27" s="1368"/>
      <c r="BW27" s="1368"/>
      <c r="BX27" s="1368"/>
      <c r="BY27" s="1368"/>
      <c r="BZ27" s="1368"/>
      <c r="CA27" s="1368"/>
      <c r="CB27" s="1368"/>
      <c r="CC27" s="1057" t="s">
        <v>5969</v>
      </c>
      <c r="CD27" s="1057"/>
      <c r="CE27" s="1057"/>
      <c r="CF27" s="1057" t="s">
        <v>5876</v>
      </c>
      <c r="CG27" s="1057" t="s">
        <v>5910</v>
      </c>
      <c r="CH27" s="1057" t="s">
        <v>5877</v>
      </c>
      <c r="CI27" s="1057" t="s">
        <v>5878</v>
      </c>
      <c r="CJ27" s="1057" t="s">
        <v>5879</v>
      </c>
      <c r="CK27" s="1057"/>
      <c r="CL27" s="1057"/>
      <c r="CM27" s="1368">
        <v>10969162</v>
      </c>
      <c r="CN27" s="1368">
        <v>10969164</v>
      </c>
      <c r="CO27" s="1368">
        <v>10969166</v>
      </c>
      <c r="CP27" s="1368"/>
    </row>
    <row r="28" spans="1:94" s="1051" customFormat="1" ht="51" customHeight="1">
      <c r="A28" s="1052" t="s">
        <v>5838</v>
      </c>
      <c r="B28" s="1362" t="s">
        <v>9846</v>
      </c>
      <c r="C28" s="1057" t="s">
        <v>9650</v>
      </c>
      <c r="D28" s="1057" t="s">
        <v>9643</v>
      </c>
      <c r="E28" s="1057">
        <v>11453228</v>
      </c>
      <c r="F28" s="1056" t="s">
        <v>5911</v>
      </c>
      <c r="G28" s="1368" t="s">
        <v>9584</v>
      </c>
      <c r="H28" s="1055">
        <v>884116161486</v>
      </c>
      <c r="I28" s="1368" t="s">
        <v>5913</v>
      </c>
      <c r="J28" s="1057"/>
      <c r="K28" s="1057"/>
      <c r="L28" s="1368" t="s">
        <v>5914</v>
      </c>
      <c r="M28" s="1368" t="s">
        <v>6034</v>
      </c>
      <c r="N28" s="1368" t="s">
        <v>9648</v>
      </c>
      <c r="O28" s="1057" t="s">
        <v>5917</v>
      </c>
      <c r="P28" s="1057" t="s">
        <v>5847</v>
      </c>
      <c r="Q28" s="1368" t="s">
        <v>5927</v>
      </c>
      <c r="R28" s="1368"/>
      <c r="S28" s="1368" t="s">
        <v>5889</v>
      </c>
      <c r="T28" s="1368" t="s">
        <v>5961</v>
      </c>
      <c r="U28" s="1057" t="s">
        <v>5943</v>
      </c>
      <c r="V28" s="1057" t="s">
        <v>5978</v>
      </c>
      <c r="W28" s="1057" t="s">
        <v>5979</v>
      </c>
      <c r="X28" s="1057" t="s">
        <v>5850</v>
      </c>
      <c r="Y28" s="1057" t="s">
        <v>7118</v>
      </c>
      <c r="Z28" s="1057"/>
      <c r="AA28" s="1057" t="s">
        <v>5889</v>
      </c>
      <c r="AB28" s="1057" t="s">
        <v>2589</v>
      </c>
      <c r="AC28" s="1057"/>
      <c r="AD28" s="1057" t="s">
        <v>5889</v>
      </c>
      <c r="AE28" s="1057" t="s">
        <v>5889</v>
      </c>
      <c r="AF28" s="1368" t="s">
        <v>5893</v>
      </c>
      <c r="AG28" s="1368" t="s">
        <v>9653</v>
      </c>
      <c r="AH28" s="1057" t="s">
        <v>9629</v>
      </c>
      <c r="AI28" s="1057" t="s">
        <v>2589</v>
      </c>
      <c r="AJ28" s="1368"/>
      <c r="AK28" s="1368" t="s">
        <v>6028</v>
      </c>
      <c r="AL28" s="1368" t="s">
        <v>6029</v>
      </c>
      <c r="AM28" s="1057" t="s">
        <v>5859</v>
      </c>
      <c r="AN28" s="1368" t="s">
        <v>5860</v>
      </c>
      <c r="AO28" s="1368"/>
      <c r="AP28" s="1368" t="s">
        <v>5861</v>
      </c>
      <c r="AQ28" s="1368" t="s">
        <v>5862</v>
      </c>
      <c r="AR28" s="1368" t="s">
        <v>5948</v>
      </c>
      <c r="AS28" s="1368"/>
      <c r="AT28" s="1368" t="s">
        <v>5949</v>
      </c>
      <c r="AU28" s="1368" t="s">
        <v>5950</v>
      </c>
      <c r="AV28" s="1368"/>
      <c r="AW28" s="1368" t="s">
        <v>5951</v>
      </c>
      <c r="AX28" s="1057" t="s">
        <v>5902</v>
      </c>
      <c r="AY28" s="1057" t="s">
        <v>5903</v>
      </c>
      <c r="AZ28" s="1057"/>
      <c r="BA28" s="1057" t="s">
        <v>5864</v>
      </c>
      <c r="BB28" s="1057"/>
      <c r="BC28" s="1057"/>
      <c r="BD28" s="1057"/>
      <c r="BE28" s="1057" t="s">
        <v>5865</v>
      </c>
      <c r="BF28" s="1057" t="s">
        <v>5866</v>
      </c>
      <c r="BG28" s="1057" t="s">
        <v>5867</v>
      </c>
      <c r="BH28" s="1057" t="s">
        <v>5868</v>
      </c>
      <c r="BI28" s="1057" t="s">
        <v>5869</v>
      </c>
      <c r="BJ28" s="1057" t="s">
        <v>5870</v>
      </c>
      <c r="BK28" s="1057" t="s">
        <v>5871</v>
      </c>
      <c r="BL28" s="1057" t="s">
        <v>5872</v>
      </c>
      <c r="BM28" s="1057"/>
      <c r="BN28" s="1057"/>
      <c r="BO28" s="1057"/>
      <c r="BP28" s="1057"/>
      <c r="BQ28" s="1057" t="s">
        <v>5873</v>
      </c>
      <c r="BR28" s="1057"/>
      <c r="BS28" s="1057"/>
      <c r="BT28" s="1368"/>
      <c r="BU28" s="1368"/>
      <c r="BV28" s="1368"/>
      <c r="BW28" s="1368"/>
      <c r="BX28" s="1368"/>
      <c r="BY28" s="1368"/>
      <c r="BZ28" s="1368"/>
      <c r="CA28" s="1368"/>
      <c r="CB28" s="1368"/>
      <c r="CC28" s="1057" t="s">
        <v>5969</v>
      </c>
      <c r="CD28" s="1057"/>
      <c r="CE28" s="1057"/>
      <c r="CF28" s="1057" t="s">
        <v>5876</v>
      </c>
      <c r="CG28" s="1057" t="s">
        <v>5910</v>
      </c>
      <c r="CH28" s="1057" t="s">
        <v>5877</v>
      </c>
      <c r="CI28" s="1057" t="s">
        <v>5878</v>
      </c>
      <c r="CJ28" s="1057" t="s">
        <v>5879</v>
      </c>
      <c r="CK28" s="1057"/>
      <c r="CL28" s="1057"/>
      <c r="CM28" s="1368">
        <v>10969162</v>
      </c>
      <c r="CN28" s="1368">
        <v>10969164</v>
      </c>
      <c r="CO28" s="1368">
        <v>10969166</v>
      </c>
      <c r="CP28" s="1368"/>
    </row>
    <row r="29" spans="1:94" s="1051" customFormat="1" ht="51" customHeight="1">
      <c r="A29" s="1052" t="s">
        <v>5838</v>
      </c>
      <c r="B29" s="1362" t="s">
        <v>9846</v>
      </c>
      <c r="C29" s="1057" t="s">
        <v>9654</v>
      </c>
      <c r="D29" s="1057" t="s">
        <v>9643</v>
      </c>
      <c r="E29" s="1057">
        <v>11453229</v>
      </c>
      <c r="F29" s="1056" t="s">
        <v>5911</v>
      </c>
      <c r="G29" s="1368" t="s">
        <v>9585</v>
      </c>
      <c r="H29" s="1055">
        <v>884116161493</v>
      </c>
      <c r="I29" s="1368" t="s">
        <v>5913</v>
      </c>
      <c r="J29" s="1057"/>
      <c r="K29" s="1057"/>
      <c r="L29" s="1368" t="s">
        <v>5914</v>
      </c>
      <c r="M29" s="1368" t="s">
        <v>6034</v>
      </c>
      <c r="N29" s="1368" t="s">
        <v>9651</v>
      </c>
      <c r="O29" s="1057" t="s">
        <v>5846</v>
      </c>
      <c r="P29" s="1057" t="s">
        <v>5847</v>
      </c>
      <c r="Q29" s="1368" t="s">
        <v>5927</v>
      </c>
      <c r="R29" s="1368"/>
      <c r="S29" s="1368" t="s">
        <v>5889</v>
      </c>
      <c r="T29" s="1368" t="s">
        <v>5961</v>
      </c>
      <c r="U29" s="1057" t="s">
        <v>5943</v>
      </c>
      <c r="V29" s="1057" t="s">
        <v>5978</v>
      </c>
      <c r="W29" s="1057" t="s">
        <v>9652</v>
      </c>
      <c r="X29" s="1057" t="s">
        <v>5850</v>
      </c>
      <c r="Y29" s="1057" t="s">
        <v>7118</v>
      </c>
      <c r="Z29" s="1057"/>
      <c r="AA29" s="1057" t="s">
        <v>5889</v>
      </c>
      <c r="AB29" s="1057" t="s">
        <v>2589</v>
      </c>
      <c r="AC29" s="1057"/>
      <c r="AD29" s="1057" t="s">
        <v>5889</v>
      </c>
      <c r="AE29" s="1057" t="s">
        <v>2589</v>
      </c>
      <c r="AF29" s="1368" t="s">
        <v>5893</v>
      </c>
      <c r="AG29" s="1368" t="s">
        <v>9653</v>
      </c>
      <c r="AH29" s="1057" t="s">
        <v>9629</v>
      </c>
      <c r="AI29" s="1057" t="s">
        <v>2589</v>
      </c>
      <c r="AJ29" s="1368"/>
      <c r="AK29" s="1368" t="s">
        <v>6028</v>
      </c>
      <c r="AL29" s="1368" t="s">
        <v>6029</v>
      </c>
      <c r="AM29" s="1057" t="s">
        <v>5859</v>
      </c>
      <c r="AN29" s="1368" t="s">
        <v>5860</v>
      </c>
      <c r="AO29" s="1368"/>
      <c r="AP29" s="1368" t="s">
        <v>5861</v>
      </c>
      <c r="AQ29" s="1368" t="s">
        <v>5862</v>
      </c>
      <c r="AR29" s="1368" t="s">
        <v>5948</v>
      </c>
      <c r="AS29" s="1368"/>
      <c r="AT29" s="1368" t="s">
        <v>5949</v>
      </c>
      <c r="AU29" s="1368" t="s">
        <v>5950</v>
      </c>
      <c r="AV29" s="1368"/>
      <c r="AW29" s="1368" t="s">
        <v>5951</v>
      </c>
      <c r="AX29" s="1057" t="s">
        <v>5902</v>
      </c>
      <c r="AY29" s="1057" t="s">
        <v>5903</v>
      </c>
      <c r="AZ29" s="1057"/>
      <c r="BA29" s="1057" t="s">
        <v>5864</v>
      </c>
      <c r="BB29" s="1057"/>
      <c r="BC29" s="1057"/>
      <c r="BD29" s="1057"/>
      <c r="BE29" s="1057" t="s">
        <v>5865</v>
      </c>
      <c r="BF29" s="1057" t="s">
        <v>5866</v>
      </c>
      <c r="BG29" s="1057" t="s">
        <v>5867</v>
      </c>
      <c r="BH29" s="1057" t="s">
        <v>5868</v>
      </c>
      <c r="BI29" s="1057" t="s">
        <v>5869</v>
      </c>
      <c r="BJ29" s="1057" t="s">
        <v>5870</v>
      </c>
      <c r="BK29" s="1057" t="s">
        <v>5871</v>
      </c>
      <c r="BL29" s="1057" t="s">
        <v>5872</v>
      </c>
      <c r="BM29" s="1057"/>
      <c r="BN29" s="1057"/>
      <c r="BO29" s="1057"/>
      <c r="BP29" s="1057"/>
      <c r="BQ29" s="1057" t="s">
        <v>5873</v>
      </c>
      <c r="BR29" s="1057"/>
      <c r="BS29" s="1057"/>
      <c r="BT29" s="1368"/>
      <c r="BU29" s="1368"/>
      <c r="BV29" s="1368"/>
      <c r="BW29" s="1368"/>
      <c r="BX29" s="1368"/>
      <c r="BY29" s="1368"/>
      <c r="BZ29" s="1368"/>
      <c r="CA29" s="1368"/>
      <c r="CB29" s="1368"/>
      <c r="CC29" s="1057" t="s">
        <v>5969</v>
      </c>
      <c r="CD29" s="1057"/>
      <c r="CE29" s="1057"/>
      <c r="CF29" s="1057" t="s">
        <v>5876</v>
      </c>
      <c r="CG29" s="1057" t="s">
        <v>5910</v>
      </c>
      <c r="CH29" s="1057" t="s">
        <v>5877</v>
      </c>
      <c r="CI29" s="1057" t="s">
        <v>5878</v>
      </c>
      <c r="CJ29" s="1057" t="s">
        <v>5879</v>
      </c>
      <c r="CK29" s="1057"/>
      <c r="CL29" s="1057"/>
      <c r="CM29" s="1368">
        <v>10969162</v>
      </c>
      <c r="CN29" s="1368">
        <v>10969164</v>
      </c>
      <c r="CO29" s="1368">
        <v>10969166</v>
      </c>
      <c r="CP29" s="1368"/>
    </row>
    <row r="30" spans="1:94" s="1051" customFormat="1" ht="51" customHeight="1">
      <c r="A30" s="1052" t="s">
        <v>5838</v>
      </c>
      <c r="B30" s="1362" t="s">
        <v>9846</v>
      </c>
      <c r="C30" s="1057" t="s">
        <v>9650</v>
      </c>
      <c r="D30" s="1057" t="s">
        <v>9643</v>
      </c>
      <c r="E30" s="1057">
        <v>11453227</v>
      </c>
      <c r="F30" s="1056" t="s">
        <v>5911</v>
      </c>
      <c r="G30" s="1368" t="s">
        <v>9583</v>
      </c>
      <c r="H30" s="1055">
        <v>884116161479</v>
      </c>
      <c r="I30" s="1368" t="s">
        <v>5913</v>
      </c>
      <c r="J30" s="1057"/>
      <c r="K30" s="1057" t="s">
        <v>6043</v>
      </c>
      <c r="L30" s="1057" t="s">
        <v>9649</v>
      </c>
      <c r="M30" s="1368" t="s">
        <v>5925</v>
      </c>
      <c r="N30" s="1368" t="s">
        <v>9648</v>
      </c>
      <c r="O30" s="1057" t="s">
        <v>5917</v>
      </c>
      <c r="P30" s="1057" t="s">
        <v>5847</v>
      </c>
      <c r="Q30" s="1368" t="s">
        <v>5987</v>
      </c>
      <c r="R30" s="1368"/>
      <c r="S30" s="1368" t="s">
        <v>5889</v>
      </c>
      <c r="T30" s="1368" t="s">
        <v>5961</v>
      </c>
      <c r="U30" s="1057" t="s">
        <v>5943</v>
      </c>
      <c r="V30" s="1057" t="s">
        <v>6092</v>
      </c>
      <c r="W30" s="1057" t="s">
        <v>5979</v>
      </c>
      <c r="X30" s="1368" t="s">
        <v>5850</v>
      </c>
      <c r="Y30" s="1057" t="s">
        <v>7118</v>
      </c>
      <c r="Z30" s="1057"/>
      <c r="AA30" s="1057" t="s">
        <v>5889</v>
      </c>
      <c r="AB30" s="1057" t="s">
        <v>5889</v>
      </c>
      <c r="AC30" s="1057"/>
      <c r="AD30" s="1057" t="s">
        <v>2589</v>
      </c>
      <c r="AE30" s="1057" t="s">
        <v>5889</v>
      </c>
      <c r="AF30" s="1368" t="s">
        <v>5893</v>
      </c>
      <c r="AG30" s="1368" t="s">
        <v>5980</v>
      </c>
      <c r="AH30" s="1057" t="s">
        <v>9629</v>
      </c>
      <c r="AI30" s="1057" t="s">
        <v>2589</v>
      </c>
      <c r="AJ30" s="1368"/>
      <c r="AK30" s="1368" t="s">
        <v>6028</v>
      </c>
      <c r="AL30" s="1368" t="s">
        <v>6029</v>
      </c>
      <c r="AM30" s="1057" t="s">
        <v>5859</v>
      </c>
      <c r="AN30" s="1368" t="s">
        <v>5860</v>
      </c>
      <c r="AO30" s="1368"/>
      <c r="AP30" s="1368" t="s">
        <v>5861</v>
      </c>
      <c r="AQ30" s="1368" t="s">
        <v>5862</v>
      </c>
      <c r="AR30" s="1368" t="s">
        <v>5948</v>
      </c>
      <c r="AS30" s="1368"/>
      <c r="AT30" s="1368" t="s">
        <v>5949</v>
      </c>
      <c r="AU30" s="1368" t="s">
        <v>5950</v>
      </c>
      <c r="AV30" s="1368"/>
      <c r="AW30" s="1368" t="s">
        <v>5951</v>
      </c>
      <c r="AX30" s="1057" t="s">
        <v>5902</v>
      </c>
      <c r="AY30" s="1057" t="s">
        <v>5903</v>
      </c>
      <c r="AZ30" s="1057"/>
      <c r="BA30" s="1057" t="s">
        <v>5864</v>
      </c>
      <c r="BB30" s="1057"/>
      <c r="BC30" s="1057"/>
      <c r="BD30" s="1057"/>
      <c r="BE30" s="1057" t="s">
        <v>5865</v>
      </c>
      <c r="BF30" s="1057" t="s">
        <v>5866</v>
      </c>
      <c r="BG30" s="1057" t="s">
        <v>5867</v>
      </c>
      <c r="BH30" s="1057" t="s">
        <v>5868</v>
      </c>
      <c r="BI30" s="1057" t="s">
        <v>5869</v>
      </c>
      <c r="BJ30" s="1057" t="s">
        <v>5870</v>
      </c>
      <c r="BK30" s="1057" t="s">
        <v>5871</v>
      </c>
      <c r="BL30" s="1057" t="s">
        <v>5872</v>
      </c>
      <c r="BM30" s="1057"/>
      <c r="BN30" s="1057"/>
      <c r="BO30" s="1057"/>
      <c r="BP30" s="1057"/>
      <c r="BQ30" s="1057" t="s">
        <v>5873</v>
      </c>
      <c r="BR30" s="1057"/>
      <c r="BS30" s="1057"/>
      <c r="BT30" s="1368"/>
      <c r="BU30" s="1368"/>
      <c r="BV30" s="1368"/>
      <c r="BW30" s="1368"/>
      <c r="BX30" s="1368"/>
      <c r="BY30" s="1368"/>
      <c r="BZ30" s="1368"/>
      <c r="CA30" s="1368"/>
      <c r="CB30" s="1368"/>
      <c r="CC30" s="1057" t="s">
        <v>5969</v>
      </c>
      <c r="CD30" s="1057"/>
      <c r="CE30" s="1057"/>
      <c r="CF30" s="1057" t="s">
        <v>5876</v>
      </c>
      <c r="CG30" s="1057" t="s">
        <v>5910</v>
      </c>
      <c r="CH30" s="1057" t="s">
        <v>5877</v>
      </c>
      <c r="CI30" s="1057" t="s">
        <v>5878</v>
      </c>
      <c r="CJ30" s="1057" t="s">
        <v>5879</v>
      </c>
      <c r="CK30" s="1057"/>
      <c r="CL30" s="1057"/>
      <c r="CM30" s="1368">
        <v>10969162</v>
      </c>
      <c r="CN30" s="1368">
        <v>10969164</v>
      </c>
      <c r="CO30" s="1368">
        <v>10969166</v>
      </c>
      <c r="CP30" s="1368"/>
    </row>
    <row r="31" spans="1:94" s="1051" customFormat="1" ht="51" customHeight="1">
      <c r="A31" s="1058" t="s">
        <v>5838</v>
      </c>
      <c r="B31" s="1058" t="s">
        <v>9846</v>
      </c>
      <c r="C31" s="1059" t="s">
        <v>6024</v>
      </c>
      <c r="D31" s="1059" t="s">
        <v>9643</v>
      </c>
      <c r="E31" s="1059">
        <v>11402089</v>
      </c>
      <c r="F31" s="1059" t="s">
        <v>5911</v>
      </c>
      <c r="G31" s="1059" t="s">
        <v>6044</v>
      </c>
      <c r="H31" s="1060">
        <v>884116132011</v>
      </c>
      <c r="I31" s="1058" t="s">
        <v>6039</v>
      </c>
      <c r="J31" s="1059"/>
      <c r="K31" s="1059"/>
      <c r="L31" s="1059" t="s">
        <v>5885</v>
      </c>
      <c r="M31" s="1059" t="s">
        <v>5886</v>
      </c>
      <c r="N31" s="1062" t="s">
        <v>5960</v>
      </c>
      <c r="O31" s="1062" t="s">
        <v>5846</v>
      </c>
      <c r="P31" s="1062" t="s">
        <v>5847</v>
      </c>
      <c r="Q31" s="1059" t="s">
        <v>5927</v>
      </c>
      <c r="R31" s="1059"/>
      <c r="S31" s="1059" t="s">
        <v>5889</v>
      </c>
      <c r="T31" s="1059" t="s">
        <v>5961</v>
      </c>
      <c r="U31" s="1062" t="s">
        <v>5943</v>
      </c>
      <c r="V31" s="1062" t="s">
        <v>5978</v>
      </c>
      <c r="W31" s="1062" t="s">
        <v>5979</v>
      </c>
      <c r="X31" s="1062" t="s">
        <v>5850</v>
      </c>
      <c r="Y31" s="1062" t="s">
        <v>5974</v>
      </c>
      <c r="Z31" s="1062"/>
      <c r="AA31" s="1059" t="s">
        <v>2589</v>
      </c>
      <c r="AB31" s="1059" t="s">
        <v>2589</v>
      </c>
      <c r="AC31" s="1059"/>
      <c r="AD31" s="1059"/>
      <c r="AE31" s="1059" t="s">
        <v>5889</v>
      </c>
      <c r="AF31" s="1059" t="s">
        <v>5893</v>
      </c>
      <c r="AG31" s="1059" t="s">
        <v>5980</v>
      </c>
      <c r="AH31" s="1062" t="s">
        <v>5894</v>
      </c>
      <c r="AI31" s="1062" t="s">
        <v>6045</v>
      </c>
      <c r="AJ31" s="1062"/>
      <c r="AK31" s="1059" t="s">
        <v>6028</v>
      </c>
      <c r="AL31" s="1059" t="s">
        <v>6029</v>
      </c>
      <c r="AM31" s="1057" t="s">
        <v>5859</v>
      </c>
      <c r="AN31" s="1368" t="s">
        <v>5860</v>
      </c>
      <c r="AO31" s="1368"/>
      <c r="AP31" s="1368" t="s">
        <v>5861</v>
      </c>
      <c r="AQ31" s="1368" t="s">
        <v>5862</v>
      </c>
      <c r="AR31" s="1368" t="s">
        <v>5948</v>
      </c>
      <c r="AS31" s="1368"/>
      <c r="AT31" s="1368" t="s">
        <v>5949</v>
      </c>
      <c r="AU31" s="1368" t="s">
        <v>5950</v>
      </c>
      <c r="AV31" s="1368"/>
      <c r="AW31" s="1368" t="s">
        <v>5951</v>
      </c>
      <c r="AX31" s="1057" t="s">
        <v>5902</v>
      </c>
      <c r="AY31" s="1057" t="s">
        <v>5903</v>
      </c>
      <c r="AZ31" s="1057"/>
      <c r="BA31" s="1057" t="s">
        <v>5864</v>
      </c>
      <c r="BB31" s="1057"/>
      <c r="BC31" s="1057"/>
      <c r="BD31" s="1057"/>
      <c r="BE31" s="1057" t="s">
        <v>5865</v>
      </c>
      <c r="BF31" s="1057" t="s">
        <v>5866</v>
      </c>
      <c r="BG31" s="1057" t="s">
        <v>5867</v>
      </c>
      <c r="BH31" s="1057" t="s">
        <v>5868</v>
      </c>
      <c r="BI31" s="1057" t="s">
        <v>5869</v>
      </c>
      <c r="BJ31" s="1057" t="s">
        <v>5870</v>
      </c>
      <c r="BK31" s="1057" t="s">
        <v>5871</v>
      </c>
      <c r="BL31" s="1057" t="s">
        <v>5872</v>
      </c>
      <c r="BM31" s="1057"/>
      <c r="BN31" s="1057"/>
      <c r="BO31" s="1057"/>
      <c r="BP31" s="1057"/>
      <c r="BQ31" s="1057" t="s">
        <v>5873</v>
      </c>
      <c r="BR31" s="1057"/>
      <c r="BS31" s="1057"/>
      <c r="BT31" s="1368"/>
      <c r="BU31" s="1368"/>
      <c r="BV31" s="1368"/>
      <c r="BW31" s="1368"/>
      <c r="BX31" s="1368"/>
      <c r="BY31" s="1368"/>
      <c r="BZ31" s="1368"/>
      <c r="CA31" s="1368"/>
      <c r="CB31" s="1368"/>
      <c r="CC31" s="1057" t="s">
        <v>5969</v>
      </c>
      <c r="CD31" s="1057"/>
      <c r="CE31" s="1057"/>
      <c r="CF31" s="1057" t="s">
        <v>5876</v>
      </c>
      <c r="CG31" s="1057" t="s">
        <v>5910</v>
      </c>
      <c r="CH31" s="1057" t="s">
        <v>5877</v>
      </c>
      <c r="CI31" s="1057" t="s">
        <v>5878</v>
      </c>
      <c r="CJ31" s="1057" t="s">
        <v>5879</v>
      </c>
      <c r="CK31" s="1057"/>
      <c r="CL31" s="1057"/>
      <c r="CM31" s="1368">
        <v>10969162</v>
      </c>
      <c r="CN31" s="1368">
        <v>10969164</v>
      </c>
      <c r="CO31" s="1368">
        <v>10969166</v>
      </c>
      <c r="CP31" s="1368"/>
    </row>
    <row r="32" spans="1:94" s="1051" customFormat="1" ht="51" customHeight="1">
      <c r="A32" s="1058" t="s">
        <v>5838</v>
      </c>
      <c r="B32" s="1058" t="s">
        <v>9846</v>
      </c>
      <c r="C32" s="1059" t="s">
        <v>6019</v>
      </c>
      <c r="D32" s="1059" t="s">
        <v>9643</v>
      </c>
      <c r="E32" s="1059">
        <v>11269159</v>
      </c>
      <c r="F32" s="1059" t="s">
        <v>6037</v>
      </c>
      <c r="G32" s="1059" t="s">
        <v>6038</v>
      </c>
      <c r="H32" s="1060">
        <v>884116138372</v>
      </c>
      <c r="I32" s="1058" t="s">
        <v>6039</v>
      </c>
      <c r="J32" s="1059" t="s">
        <v>6040</v>
      </c>
      <c r="K32" s="1059"/>
      <c r="L32" s="1059" t="s">
        <v>5885</v>
      </c>
      <c r="M32" s="1059" t="s">
        <v>5959</v>
      </c>
      <c r="N32" s="1062" t="s">
        <v>5960</v>
      </c>
      <c r="O32" s="1062" t="s">
        <v>5846</v>
      </c>
      <c r="P32" s="1062" t="s">
        <v>5847</v>
      </c>
      <c r="Q32" s="1059" t="s">
        <v>5987</v>
      </c>
      <c r="R32" s="1059"/>
      <c r="S32" s="1059" t="s">
        <v>5889</v>
      </c>
      <c r="T32" s="1059" t="s">
        <v>5961</v>
      </c>
      <c r="U32" s="1062" t="s">
        <v>5943</v>
      </c>
      <c r="V32" s="1062" t="s">
        <v>5978</v>
      </c>
      <c r="W32" s="1062" t="s">
        <v>5979</v>
      </c>
      <c r="X32" s="1062" t="s">
        <v>5850</v>
      </c>
      <c r="Y32" s="1062" t="s">
        <v>5974</v>
      </c>
      <c r="Z32" s="1062"/>
      <c r="AA32" s="1059" t="s">
        <v>2589</v>
      </c>
      <c r="AB32" s="1059" t="s">
        <v>2589</v>
      </c>
      <c r="AC32" s="1059"/>
      <c r="AD32" s="1059"/>
      <c r="AE32" s="1059" t="s">
        <v>2589</v>
      </c>
      <c r="AF32" s="1059" t="s">
        <v>5893</v>
      </c>
      <c r="AG32" s="1059" t="s">
        <v>5980</v>
      </c>
      <c r="AH32" s="1062" t="s">
        <v>5894</v>
      </c>
      <c r="AI32" s="1062" t="s">
        <v>2589</v>
      </c>
      <c r="AJ32" s="1062"/>
      <c r="AK32" s="1059" t="s">
        <v>6028</v>
      </c>
      <c r="AL32" s="1059" t="s">
        <v>6029</v>
      </c>
      <c r="AM32" s="1057" t="s">
        <v>5859</v>
      </c>
      <c r="AN32" s="1368" t="s">
        <v>5860</v>
      </c>
      <c r="AO32" s="1368"/>
      <c r="AP32" s="1368" t="s">
        <v>5861</v>
      </c>
      <c r="AQ32" s="1368" t="s">
        <v>5862</v>
      </c>
      <c r="AR32" s="1368" t="s">
        <v>5948</v>
      </c>
      <c r="AS32" s="1368"/>
      <c r="AT32" s="1368" t="s">
        <v>5949</v>
      </c>
      <c r="AU32" s="1368" t="s">
        <v>5950</v>
      </c>
      <c r="AV32" s="1368"/>
      <c r="AW32" s="1368" t="s">
        <v>5951</v>
      </c>
      <c r="AX32" s="1057" t="s">
        <v>5902</v>
      </c>
      <c r="AY32" s="1057" t="s">
        <v>5903</v>
      </c>
      <c r="AZ32" s="1057"/>
      <c r="BA32" s="1057" t="s">
        <v>5864</v>
      </c>
      <c r="BB32" s="1057"/>
      <c r="BC32" s="1057"/>
      <c r="BD32" s="1057"/>
      <c r="BE32" s="1057" t="s">
        <v>5865</v>
      </c>
      <c r="BF32" s="1057" t="s">
        <v>5866</v>
      </c>
      <c r="BG32" s="1057" t="s">
        <v>5867</v>
      </c>
      <c r="BH32" s="1057" t="s">
        <v>5868</v>
      </c>
      <c r="BI32" s="1057" t="s">
        <v>5869</v>
      </c>
      <c r="BJ32" s="1057" t="s">
        <v>5870</v>
      </c>
      <c r="BK32" s="1057" t="s">
        <v>5871</v>
      </c>
      <c r="BL32" s="1057" t="s">
        <v>5872</v>
      </c>
      <c r="BM32" s="1057"/>
      <c r="BN32" s="1057"/>
      <c r="BO32" s="1057"/>
      <c r="BP32" s="1057"/>
      <c r="BQ32" s="1057" t="s">
        <v>5873</v>
      </c>
      <c r="BR32" s="1057"/>
      <c r="BS32" s="1057"/>
      <c r="BT32" s="1368"/>
      <c r="BU32" s="1368"/>
      <c r="BV32" s="1368"/>
      <c r="BW32" s="1368"/>
      <c r="BX32" s="1368"/>
      <c r="BY32" s="1368"/>
      <c r="BZ32" s="1368"/>
      <c r="CA32" s="1368"/>
      <c r="CB32" s="1368"/>
      <c r="CC32" s="1057" t="s">
        <v>5969</v>
      </c>
      <c r="CD32" s="1057"/>
      <c r="CE32" s="1057"/>
      <c r="CF32" s="1057" t="s">
        <v>5876</v>
      </c>
      <c r="CG32" s="1057" t="s">
        <v>5910</v>
      </c>
      <c r="CH32" s="1057" t="s">
        <v>5877</v>
      </c>
      <c r="CI32" s="1057" t="s">
        <v>5878</v>
      </c>
      <c r="CJ32" s="1057" t="s">
        <v>5879</v>
      </c>
      <c r="CK32" s="1057"/>
      <c r="CL32" s="1057"/>
      <c r="CM32" s="1368">
        <v>10969162</v>
      </c>
      <c r="CN32" s="1368">
        <v>10969164</v>
      </c>
      <c r="CO32" s="1368">
        <v>10969166</v>
      </c>
      <c r="CP32" s="1368"/>
    </row>
    <row r="33" spans="1:94" s="1051" customFormat="1" ht="51" customHeight="1">
      <c r="A33" s="1058" t="s">
        <v>5838</v>
      </c>
      <c r="B33" s="1063" t="s">
        <v>6048</v>
      </c>
      <c r="C33" s="1059" t="s">
        <v>5953</v>
      </c>
      <c r="D33" s="1059" t="s">
        <v>9643</v>
      </c>
      <c r="E33" s="1059">
        <v>11259900</v>
      </c>
      <c r="F33" s="1059" t="s">
        <v>6049</v>
      </c>
      <c r="G33" s="1325" t="s">
        <v>6050</v>
      </c>
      <c r="H33" s="1055">
        <v>884116130505</v>
      </c>
      <c r="I33" s="1058" t="s">
        <v>6039</v>
      </c>
      <c r="J33" s="1059" t="s">
        <v>9814</v>
      </c>
      <c r="K33" s="1059" t="s">
        <v>6051</v>
      </c>
      <c r="L33" s="1059" t="s">
        <v>6052</v>
      </c>
      <c r="M33" s="1059" t="s">
        <v>5959</v>
      </c>
      <c r="N33" s="1062" t="s">
        <v>6053</v>
      </c>
      <c r="O33" s="1062" t="s">
        <v>5846</v>
      </c>
      <c r="P33" s="1062" t="s">
        <v>5997</v>
      </c>
      <c r="Q33" s="1059" t="s">
        <v>6054</v>
      </c>
      <c r="R33" s="1059"/>
      <c r="S33" s="1059" t="s">
        <v>5889</v>
      </c>
      <c r="T33" s="1059" t="s">
        <v>6055</v>
      </c>
      <c r="U33" s="1062" t="s">
        <v>5943</v>
      </c>
      <c r="V33" s="1062" t="s">
        <v>6056</v>
      </c>
      <c r="W33" s="1059" t="s">
        <v>6057</v>
      </c>
      <c r="X33" s="1062" t="s">
        <v>5850</v>
      </c>
      <c r="Y33" s="1059" t="s">
        <v>5992</v>
      </c>
      <c r="Z33" s="1059"/>
      <c r="AA33" s="1059" t="s">
        <v>2589</v>
      </c>
      <c r="AB33" s="1059" t="s">
        <v>2589</v>
      </c>
      <c r="AC33" s="1059"/>
      <c r="AD33" s="1059"/>
      <c r="AE33" s="1062" t="s">
        <v>2589</v>
      </c>
      <c r="AF33" s="1062" t="s">
        <v>5893</v>
      </c>
      <c r="AG33" s="1059" t="s">
        <v>6058</v>
      </c>
      <c r="AH33" s="1062" t="s">
        <v>5894</v>
      </c>
      <c r="AI33" s="1062" t="s">
        <v>2589</v>
      </c>
      <c r="AJ33" s="1062"/>
      <c r="AK33" s="1059" t="s">
        <v>6059</v>
      </c>
      <c r="AL33" s="1059" t="s">
        <v>6060</v>
      </c>
      <c r="AM33" s="1057" t="s">
        <v>5859</v>
      </c>
      <c r="AN33" s="1368" t="s">
        <v>5860</v>
      </c>
      <c r="AO33" s="1368"/>
      <c r="AP33" s="1368" t="s">
        <v>6061</v>
      </c>
      <c r="AQ33" s="1368" t="s">
        <v>6062</v>
      </c>
      <c r="AR33" s="1368" t="s">
        <v>6063</v>
      </c>
      <c r="AS33" s="1368"/>
      <c r="AT33" s="1368" t="s">
        <v>6064</v>
      </c>
      <c r="AU33" s="1368" t="s">
        <v>6065</v>
      </c>
      <c r="AV33" s="1368"/>
      <c r="AW33" s="1368" t="s">
        <v>6066</v>
      </c>
      <c r="AX33" s="1057" t="s">
        <v>5902</v>
      </c>
      <c r="AY33" s="1057" t="s">
        <v>5903</v>
      </c>
      <c r="AZ33" s="1057"/>
      <c r="BA33" s="1057" t="s">
        <v>5864</v>
      </c>
      <c r="BB33" s="1057"/>
      <c r="BC33" s="1057" t="s">
        <v>6067</v>
      </c>
      <c r="BD33" s="1057" t="s">
        <v>6068</v>
      </c>
      <c r="BE33" s="1057" t="s">
        <v>5865</v>
      </c>
      <c r="BF33" s="1057" t="s">
        <v>5866</v>
      </c>
      <c r="BG33" s="1057" t="s">
        <v>5867</v>
      </c>
      <c r="BH33" s="1057" t="s">
        <v>5868</v>
      </c>
      <c r="BI33" s="1057" t="s">
        <v>5869</v>
      </c>
      <c r="BJ33" s="1057" t="s">
        <v>5870</v>
      </c>
      <c r="BK33" s="1057" t="s">
        <v>5871</v>
      </c>
      <c r="BL33" s="1057" t="s">
        <v>5872</v>
      </c>
      <c r="BM33" s="1368"/>
      <c r="BN33" s="1368"/>
      <c r="BO33" s="1368"/>
      <c r="BP33" s="1368"/>
      <c r="BQ33" s="1057"/>
      <c r="BR33" s="1368"/>
      <c r="BS33" s="1368"/>
      <c r="BT33" s="1368"/>
      <c r="BU33" s="1368" t="s">
        <v>6046</v>
      </c>
      <c r="BV33" s="1368" t="s">
        <v>6047</v>
      </c>
      <c r="BW33" s="1368"/>
      <c r="BX33" s="1368"/>
      <c r="BY33" s="1368"/>
      <c r="BZ33" s="1368"/>
      <c r="CA33" s="1368"/>
      <c r="CB33" s="1368"/>
      <c r="CC33" s="1057" t="s">
        <v>5969</v>
      </c>
      <c r="CD33" s="1057"/>
      <c r="CE33" s="1057"/>
      <c r="CF33" s="1057" t="s">
        <v>5876</v>
      </c>
      <c r="CG33" s="1057" t="s">
        <v>5910</v>
      </c>
      <c r="CH33" s="1057" t="s">
        <v>5877</v>
      </c>
      <c r="CI33" s="1057" t="s">
        <v>5878</v>
      </c>
      <c r="CJ33" s="1057" t="s">
        <v>5879</v>
      </c>
      <c r="CK33" s="1057"/>
      <c r="CL33" s="1057"/>
      <c r="CM33" s="1368">
        <v>10969162</v>
      </c>
      <c r="CN33" s="1368">
        <v>10969164</v>
      </c>
      <c r="CO33" s="1368">
        <v>10969166</v>
      </c>
      <c r="CP33" s="1368"/>
    </row>
    <row r="34" spans="1:94" s="1051" customFormat="1" ht="51.75" customHeight="1">
      <c r="A34" s="1052" t="s">
        <v>5838</v>
      </c>
      <c r="B34" s="1362" t="s">
        <v>6048</v>
      </c>
      <c r="C34" s="1368" t="s">
        <v>5953</v>
      </c>
      <c r="D34" s="1368" t="s">
        <v>9643</v>
      </c>
      <c r="E34" s="1368">
        <v>11488407</v>
      </c>
      <c r="F34" s="1368" t="s">
        <v>5911</v>
      </c>
      <c r="G34" s="1368" t="s">
        <v>9814</v>
      </c>
      <c r="H34" s="1055"/>
      <c r="I34" s="1368" t="s">
        <v>5913</v>
      </c>
      <c r="J34" s="1368"/>
      <c r="K34" s="1368" t="s">
        <v>6050</v>
      </c>
      <c r="L34" s="1368" t="s">
        <v>9825</v>
      </c>
      <c r="M34" s="1368" t="s">
        <v>5959</v>
      </c>
      <c r="N34" s="1057" t="s">
        <v>6053</v>
      </c>
      <c r="O34" s="1057" t="s">
        <v>5846</v>
      </c>
      <c r="P34" s="1057" t="s">
        <v>5997</v>
      </c>
      <c r="Q34" s="1368" t="s">
        <v>6054</v>
      </c>
      <c r="R34" s="1368"/>
      <c r="S34" s="1368" t="s">
        <v>5889</v>
      </c>
      <c r="T34" s="1368" t="s">
        <v>6055</v>
      </c>
      <c r="U34" s="1057" t="s">
        <v>5943</v>
      </c>
      <c r="V34" s="1057" t="s">
        <v>9813</v>
      </c>
      <c r="W34" s="1368" t="s">
        <v>6057</v>
      </c>
      <c r="X34" s="1057" t="s">
        <v>5850</v>
      </c>
      <c r="Y34" s="1368" t="s">
        <v>5992</v>
      </c>
      <c r="Z34" s="1368"/>
      <c r="AA34" s="1368" t="s">
        <v>2589</v>
      </c>
      <c r="AB34" s="1368" t="s">
        <v>2589</v>
      </c>
      <c r="AC34" s="1368"/>
      <c r="AD34" s="1368" t="s">
        <v>2589</v>
      </c>
      <c r="AE34" s="1057" t="s">
        <v>5889</v>
      </c>
      <c r="AF34" s="1057" t="s">
        <v>5893</v>
      </c>
      <c r="AG34" s="1368" t="s">
        <v>6058</v>
      </c>
      <c r="AH34" s="1057" t="s">
        <v>5894</v>
      </c>
      <c r="AI34" s="1057" t="s">
        <v>2589</v>
      </c>
      <c r="AJ34" s="1057"/>
      <c r="AK34" s="1368" t="s">
        <v>6059</v>
      </c>
      <c r="AL34" s="1368" t="s">
        <v>6060</v>
      </c>
      <c r="AM34" s="1057" t="s">
        <v>5859</v>
      </c>
      <c r="AN34" s="1368" t="s">
        <v>5860</v>
      </c>
      <c r="AO34" s="1368"/>
      <c r="AP34" s="1368" t="s">
        <v>6061</v>
      </c>
      <c r="AQ34" s="1368" t="s">
        <v>6062</v>
      </c>
      <c r="AR34" s="1368" t="s">
        <v>6063</v>
      </c>
      <c r="AS34" s="1368"/>
      <c r="AT34" s="1368" t="s">
        <v>6064</v>
      </c>
      <c r="AU34" s="1368" t="s">
        <v>6065</v>
      </c>
      <c r="AV34" s="1368"/>
      <c r="AW34" s="1368" t="s">
        <v>6066</v>
      </c>
      <c r="AX34" s="1057" t="s">
        <v>5902</v>
      </c>
      <c r="AY34" s="1057" t="s">
        <v>5903</v>
      </c>
      <c r="AZ34" s="1057"/>
      <c r="BA34" s="1057" t="s">
        <v>5864</v>
      </c>
      <c r="BB34" s="1057"/>
      <c r="BC34" s="1057" t="s">
        <v>6067</v>
      </c>
      <c r="BD34" s="1057" t="s">
        <v>6068</v>
      </c>
      <c r="BE34" s="1057" t="s">
        <v>5865</v>
      </c>
      <c r="BF34" s="1057" t="s">
        <v>5866</v>
      </c>
      <c r="BG34" s="1057" t="s">
        <v>5867</v>
      </c>
      <c r="BH34" s="1057" t="s">
        <v>5868</v>
      </c>
      <c r="BI34" s="1057" t="s">
        <v>5869</v>
      </c>
      <c r="BJ34" s="1057" t="s">
        <v>5870</v>
      </c>
      <c r="BK34" s="1057" t="s">
        <v>5871</v>
      </c>
      <c r="BL34" s="1057" t="s">
        <v>5872</v>
      </c>
      <c r="BM34" s="1368"/>
      <c r="BN34" s="1368"/>
      <c r="BO34" s="1368"/>
      <c r="BP34" s="1368"/>
      <c r="BQ34" s="1057"/>
      <c r="BR34" s="1368"/>
      <c r="BS34" s="1368"/>
      <c r="BT34" s="1368"/>
      <c r="BU34" s="1368" t="s">
        <v>6046</v>
      </c>
      <c r="BV34" s="1368" t="s">
        <v>6047</v>
      </c>
      <c r="BW34" s="1368"/>
      <c r="BX34" s="1368"/>
      <c r="BY34" s="1368"/>
      <c r="BZ34" s="1368"/>
      <c r="CA34" s="1368"/>
      <c r="CB34" s="1368"/>
      <c r="CC34" s="1057" t="s">
        <v>5969</v>
      </c>
      <c r="CD34" s="1057"/>
      <c r="CE34" s="1057"/>
      <c r="CF34" s="1057" t="s">
        <v>5876</v>
      </c>
      <c r="CG34" s="1057" t="s">
        <v>5910</v>
      </c>
      <c r="CH34" s="1057" t="s">
        <v>5877</v>
      </c>
      <c r="CI34" s="1057" t="s">
        <v>5878</v>
      </c>
      <c r="CJ34" s="1057" t="s">
        <v>5879</v>
      </c>
      <c r="CK34" s="1057"/>
      <c r="CL34" s="1057"/>
      <c r="CM34" s="1368">
        <v>10969162</v>
      </c>
      <c r="CN34" s="1368">
        <v>10969164</v>
      </c>
      <c r="CO34" s="1368">
        <v>10969166</v>
      </c>
      <c r="CP34" s="1368"/>
    </row>
    <row r="35" spans="1:94" s="1051" customFormat="1" ht="51" customHeight="1">
      <c r="A35" s="1058" t="s">
        <v>5838</v>
      </c>
      <c r="B35" s="1063" t="s">
        <v>6048</v>
      </c>
      <c r="C35" s="1059" t="s">
        <v>6069</v>
      </c>
      <c r="D35" s="1059" t="s">
        <v>9643</v>
      </c>
      <c r="E35" s="1059">
        <v>11259901</v>
      </c>
      <c r="F35" s="1059" t="s">
        <v>6070</v>
      </c>
      <c r="G35" s="1325" t="s">
        <v>6071</v>
      </c>
      <c r="H35" s="1055">
        <v>884116130512</v>
      </c>
      <c r="I35" s="1058" t="s">
        <v>6039</v>
      </c>
      <c r="J35" s="1059" t="s">
        <v>9816</v>
      </c>
      <c r="K35" s="1059" t="s">
        <v>6072</v>
      </c>
      <c r="L35" s="1059" t="s">
        <v>6052</v>
      </c>
      <c r="M35" s="1059" t="s">
        <v>5959</v>
      </c>
      <c r="N35" s="1062" t="s">
        <v>5960</v>
      </c>
      <c r="O35" s="1062" t="s">
        <v>5991</v>
      </c>
      <c r="P35" s="1062" t="s">
        <v>5997</v>
      </c>
      <c r="Q35" s="1059" t="s">
        <v>6054</v>
      </c>
      <c r="R35" s="1059"/>
      <c r="S35" s="1059" t="s">
        <v>5889</v>
      </c>
      <c r="T35" s="1059" t="s">
        <v>6055</v>
      </c>
      <c r="U35" s="1062" t="s">
        <v>5943</v>
      </c>
      <c r="V35" s="1062" t="s">
        <v>6056</v>
      </c>
      <c r="W35" s="1059" t="s">
        <v>6057</v>
      </c>
      <c r="X35" s="1062" t="s">
        <v>5850</v>
      </c>
      <c r="Y35" s="1059" t="s">
        <v>5992</v>
      </c>
      <c r="Z35" s="1059"/>
      <c r="AA35" s="1059" t="s">
        <v>2589</v>
      </c>
      <c r="AB35" s="1059" t="s">
        <v>2589</v>
      </c>
      <c r="AC35" s="1059"/>
      <c r="AD35" s="1059"/>
      <c r="AE35" s="1062" t="s">
        <v>2589</v>
      </c>
      <c r="AF35" s="1062" t="s">
        <v>5893</v>
      </c>
      <c r="AG35" s="1059" t="s">
        <v>6058</v>
      </c>
      <c r="AH35" s="1062" t="s">
        <v>5894</v>
      </c>
      <c r="AI35" s="1062" t="s">
        <v>2589</v>
      </c>
      <c r="AJ35" s="1062"/>
      <c r="AK35" s="1059" t="s">
        <v>6059</v>
      </c>
      <c r="AL35" s="1059" t="s">
        <v>6060</v>
      </c>
      <c r="AM35" s="1057" t="s">
        <v>5859</v>
      </c>
      <c r="AN35" s="1368" t="s">
        <v>5860</v>
      </c>
      <c r="AO35" s="1368"/>
      <c r="AP35" s="1368" t="s">
        <v>6061</v>
      </c>
      <c r="AQ35" s="1368" t="s">
        <v>6062</v>
      </c>
      <c r="AR35" s="1368" t="s">
        <v>6063</v>
      </c>
      <c r="AS35" s="1368"/>
      <c r="AT35" s="1368" t="s">
        <v>6064</v>
      </c>
      <c r="AU35" s="1368" t="s">
        <v>6065</v>
      </c>
      <c r="AV35" s="1368"/>
      <c r="AW35" s="1368" t="s">
        <v>6066</v>
      </c>
      <c r="AX35" s="1057" t="s">
        <v>5902</v>
      </c>
      <c r="AY35" s="1057" t="s">
        <v>5903</v>
      </c>
      <c r="AZ35" s="1057"/>
      <c r="BA35" s="1057" t="s">
        <v>5864</v>
      </c>
      <c r="BB35" s="1057"/>
      <c r="BC35" s="1057" t="s">
        <v>6067</v>
      </c>
      <c r="BD35" s="1057" t="s">
        <v>6068</v>
      </c>
      <c r="BE35" s="1057" t="s">
        <v>5865</v>
      </c>
      <c r="BF35" s="1057" t="s">
        <v>5866</v>
      </c>
      <c r="BG35" s="1057" t="s">
        <v>5867</v>
      </c>
      <c r="BH35" s="1057" t="s">
        <v>5868</v>
      </c>
      <c r="BI35" s="1057" t="s">
        <v>5869</v>
      </c>
      <c r="BJ35" s="1057" t="s">
        <v>5870</v>
      </c>
      <c r="BK35" s="1057" t="s">
        <v>5871</v>
      </c>
      <c r="BL35" s="1057" t="s">
        <v>5872</v>
      </c>
      <c r="BM35" s="1368"/>
      <c r="BN35" s="1368"/>
      <c r="BO35" s="1368"/>
      <c r="BP35" s="1368"/>
      <c r="BQ35" s="1057"/>
      <c r="BR35" s="1368"/>
      <c r="BS35" s="1368"/>
      <c r="BT35" s="1368"/>
      <c r="BU35" s="1368" t="s">
        <v>6046</v>
      </c>
      <c r="BV35" s="1368" t="s">
        <v>6047</v>
      </c>
      <c r="BW35" s="1368"/>
      <c r="BX35" s="1368"/>
      <c r="BY35" s="1368"/>
      <c r="BZ35" s="1368"/>
      <c r="CA35" s="1368"/>
      <c r="CB35" s="1368"/>
      <c r="CC35" s="1057" t="s">
        <v>5969</v>
      </c>
      <c r="CD35" s="1057"/>
      <c r="CE35" s="1057"/>
      <c r="CF35" s="1057" t="s">
        <v>5876</v>
      </c>
      <c r="CG35" s="1057" t="s">
        <v>5910</v>
      </c>
      <c r="CH35" s="1057" t="s">
        <v>5877</v>
      </c>
      <c r="CI35" s="1057" t="s">
        <v>5878</v>
      </c>
      <c r="CJ35" s="1057" t="s">
        <v>5879</v>
      </c>
      <c r="CK35" s="1057"/>
      <c r="CL35" s="1057"/>
      <c r="CM35" s="1368">
        <v>10969162</v>
      </c>
      <c r="CN35" s="1368">
        <v>10969164</v>
      </c>
      <c r="CO35" s="1368">
        <v>10969166</v>
      </c>
      <c r="CP35" s="1368"/>
    </row>
    <row r="36" spans="1:94" s="1051" customFormat="1" ht="51" customHeight="1">
      <c r="A36" s="1052" t="s">
        <v>5838</v>
      </c>
      <c r="B36" s="1362" t="s">
        <v>6048</v>
      </c>
      <c r="C36" s="1368" t="s">
        <v>6069</v>
      </c>
      <c r="D36" s="1368" t="s">
        <v>9643</v>
      </c>
      <c r="E36" s="1368">
        <v>11488409</v>
      </c>
      <c r="F36" s="1368" t="s">
        <v>5911</v>
      </c>
      <c r="G36" s="1368" t="s">
        <v>9816</v>
      </c>
      <c r="H36" s="1055"/>
      <c r="I36" s="1368" t="s">
        <v>5913</v>
      </c>
      <c r="J36" s="1368"/>
      <c r="K36" s="1368" t="s">
        <v>6071</v>
      </c>
      <c r="L36" s="1368" t="s">
        <v>9825</v>
      </c>
      <c r="M36" s="1368" t="s">
        <v>5959</v>
      </c>
      <c r="N36" s="1057" t="s">
        <v>5960</v>
      </c>
      <c r="O36" s="1057" t="s">
        <v>5991</v>
      </c>
      <c r="P36" s="1057" t="s">
        <v>5997</v>
      </c>
      <c r="Q36" s="1368" t="s">
        <v>6054</v>
      </c>
      <c r="R36" s="1368"/>
      <c r="S36" s="1368" t="s">
        <v>5889</v>
      </c>
      <c r="T36" s="1368" t="s">
        <v>6055</v>
      </c>
      <c r="U36" s="1057" t="s">
        <v>5943</v>
      </c>
      <c r="V36" s="1057" t="s">
        <v>9813</v>
      </c>
      <c r="W36" s="1368" t="s">
        <v>6057</v>
      </c>
      <c r="X36" s="1057" t="s">
        <v>5850</v>
      </c>
      <c r="Y36" s="1368" t="s">
        <v>5992</v>
      </c>
      <c r="Z36" s="1368"/>
      <c r="AA36" s="1368" t="s">
        <v>2589</v>
      </c>
      <c r="AB36" s="1368" t="s">
        <v>2589</v>
      </c>
      <c r="AC36" s="1368"/>
      <c r="AD36" s="1368" t="s">
        <v>2589</v>
      </c>
      <c r="AE36" s="1057" t="s">
        <v>5889</v>
      </c>
      <c r="AF36" s="1057" t="s">
        <v>5893</v>
      </c>
      <c r="AG36" s="1368" t="s">
        <v>6058</v>
      </c>
      <c r="AH36" s="1057" t="s">
        <v>5894</v>
      </c>
      <c r="AI36" s="1057" t="s">
        <v>2589</v>
      </c>
      <c r="AJ36" s="1057"/>
      <c r="AK36" s="1368" t="s">
        <v>6059</v>
      </c>
      <c r="AL36" s="1368" t="s">
        <v>6060</v>
      </c>
      <c r="AM36" s="1057" t="s">
        <v>5859</v>
      </c>
      <c r="AN36" s="1368" t="s">
        <v>5860</v>
      </c>
      <c r="AO36" s="1368"/>
      <c r="AP36" s="1368" t="s">
        <v>6061</v>
      </c>
      <c r="AQ36" s="1368" t="s">
        <v>6062</v>
      </c>
      <c r="AR36" s="1368" t="s">
        <v>6063</v>
      </c>
      <c r="AS36" s="1368"/>
      <c r="AT36" s="1368" t="s">
        <v>6064</v>
      </c>
      <c r="AU36" s="1368" t="s">
        <v>6065</v>
      </c>
      <c r="AV36" s="1368"/>
      <c r="AW36" s="1368" t="s">
        <v>6066</v>
      </c>
      <c r="AX36" s="1057" t="s">
        <v>5902</v>
      </c>
      <c r="AY36" s="1057" t="s">
        <v>5903</v>
      </c>
      <c r="AZ36" s="1057"/>
      <c r="BA36" s="1057" t="s">
        <v>5864</v>
      </c>
      <c r="BB36" s="1057"/>
      <c r="BC36" s="1057" t="s">
        <v>6067</v>
      </c>
      <c r="BD36" s="1057" t="s">
        <v>6068</v>
      </c>
      <c r="BE36" s="1057" t="s">
        <v>5865</v>
      </c>
      <c r="BF36" s="1057" t="s">
        <v>5866</v>
      </c>
      <c r="BG36" s="1057" t="s">
        <v>5867</v>
      </c>
      <c r="BH36" s="1057" t="s">
        <v>5868</v>
      </c>
      <c r="BI36" s="1057" t="s">
        <v>5869</v>
      </c>
      <c r="BJ36" s="1057" t="s">
        <v>5870</v>
      </c>
      <c r="BK36" s="1057" t="s">
        <v>5871</v>
      </c>
      <c r="BL36" s="1057" t="s">
        <v>5872</v>
      </c>
      <c r="BM36" s="1368"/>
      <c r="BN36" s="1368"/>
      <c r="BO36" s="1368"/>
      <c r="BP36" s="1368"/>
      <c r="BQ36" s="1057"/>
      <c r="BR36" s="1368"/>
      <c r="BS36" s="1368"/>
      <c r="BT36" s="1368"/>
      <c r="BU36" s="1368" t="s">
        <v>6046</v>
      </c>
      <c r="BV36" s="1368" t="s">
        <v>6047</v>
      </c>
      <c r="BW36" s="1368"/>
      <c r="BX36" s="1368"/>
      <c r="BY36" s="1368"/>
      <c r="BZ36" s="1368"/>
      <c r="CA36" s="1368"/>
      <c r="CB36" s="1368"/>
      <c r="CC36" s="1057" t="s">
        <v>5969</v>
      </c>
      <c r="CD36" s="1057"/>
      <c r="CE36" s="1057"/>
      <c r="CF36" s="1057" t="s">
        <v>5876</v>
      </c>
      <c r="CG36" s="1057" t="s">
        <v>5910</v>
      </c>
      <c r="CH36" s="1057" t="s">
        <v>5877</v>
      </c>
      <c r="CI36" s="1057" t="s">
        <v>5878</v>
      </c>
      <c r="CJ36" s="1057" t="s">
        <v>5879</v>
      </c>
      <c r="CK36" s="1057"/>
      <c r="CL36" s="1057"/>
      <c r="CM36" s="1368">
        <v>10969162</v>
      </c>
      <c r="CN36" s="1368">
        <v>10969164</v>
      </c>
      <c r="CO36" s="1368">
        <v>10969166</v>
      </c>
      <c r="CP36" s="1368"/>
    </row>
    <row r="37" spans="1:94" s="1051" customFormat="1" ht="51" customHeight="1">
      <c r="A37" s="1058" t="s">
        <v>5838</v>
      </c>
      <c r="B37" s="1063" t="s">
        <v>6048</v>
      </c>
      <c r="C37" s="1059" t="s">
        <v>6069</v>
      </c>
      <c r="D37" s="1059" t="s">
        <v>9643</v>
      </c>
      <c r="E37" s="1059">
        <v>11259902</v>
      </c>
      <c r="F37" s="1059" t="s">
        <v>6073</v>
      </c>
      <c r="G37" s="1325" t="s">
        <v>6074</v>
      </c>
      <c r="H37" s="1055">
        <v>884116130529</v>
      </c>
      <c r="I37" s="1058" t="s">
        <v>6039</v>
      </c>
      <c r="J37" s="1059" t="s">
        <v>9815</v>
      </c>
      <c r="K37" s="1059" t="s">
        <v>6075</v>
      </c>
      <c r="L37" s="1059" t="s">
        <v>6076</v>
      </c>
      <c r="M37" s="1059" t="s">
        <v>5959</v>
      </c>
      <c r="N37" s="1062" t="s">
        <v>5960</v>
      </c>
      <c r="O37" s="1062" t="s">
        <v>5991</v>
      </c>
      <c r="P37" s="1062" t="s">
        <v>5997</v>
      </c>
      <c r="Q37" s="1059" t="s">
        <v>6077</v>
      </c>
      <c r="R37" s="1059"/>
      <c r="S37" s="1059" t="s">
        <v>5889</v>
      </c>
      <c r="T37" s="1059" t="s">
        <v>6055</v>
      </c>
      <c r="U37" s="1062" t="s">
        <v>5943</v>
      </c>
      <c r="V37" s="1062" t="s">
        <v>6078</v>
      </c>
      <c r="W37" s="1059" t="s">
        <v>6057</v>
      </c>
      <c r="X37" s="1062" t="s">
        <v>5850</v>
      </c>
      <c r="Y37" s="1059" t="s">
        <v>5992</v>
      </c>
      <c r="Z37" s="1059"/>
      <c r="AA37" s="1059" t="s">
        <v>5889</v>
      </c>
      <c r="AB37" s="1059" t="s">
        <v>5889</v>
      </c>
      <c r="AC37" s="1059" t="s">
        <v>5889</v>
      </c>
      <c r="AD37" s="1059" t="s">
        <v>5889</v>
      </c>
      <c r="AE37" s="1062" t="s">
        <v>5889</v>
      </c>
      <c r="AF37" s="1062" t="s">
        <v>5893</v>
      </c>
      <c r="AG37" s="1059" t="s">
        <v>6079</v>
      </c>
      <c r="AH37" s="1062" t="s">
        <v>5894</v>
      </c>
      <c r="AI37" s="1062" t="s">
        <v>2589</v>
      </c>
      <c r="AJ37" s="1062"/>
      <c r="AK37" s="1059" t="s">
        <v>6059</v>
      </c>
      <c r="AL37" s="1059" t="s">
        <v>6060</v>
      </c>
      <c r="AM37" s="1057" t="s">
        <v>5859</v>
      </c>
      <c r="AN37" s="1368" t="s">
        <v>5860</v>
      </c>
      <c r="AO37" s="1368"/>
      <c r="AP37" s="1368" t="s">
        <v>6061</v>
      </c>
      <c r="AQ37" s="1368" t="s">
        <v>6062</v>
      </c>
      <c r="AR37" s="1368" t="s">
        <v>6063</v>
      </c>
      <c r="AS37" s="1368"/>
      <c r="AT37" s="1368" t="s">
        <v>6064</v>
      </c>
      <c r="AU37" s="1368" t="s">
        <v>6065</v>
      </c>
      <c r="AV37" s="1368"/>
      <c r="AW37" s="1368" t="s">
        <v>6066</v>
      </c>
      <c r="AX37" s="1057" t="s">
        <v>5902</v>
      </c>
      <c r="AY37" s="1057" t="s">
        <v>5903</v>
      </c>
      <c r="AZ37" s="1057"/>
      <c r="BA37" s="1057" t="s">
        <v>5864</v>
      </c>
      <c r="BB37" s="1057"/>
      <c r="BC37" s="1057" t="s">
        <v>6067</v>
      </c>
      <c r="BD37" s="1057" t="s">
        <v>6068</v>
      </c>
      <c r="BE37" s="1057" t="s">
        <v>5865</v>
      </c>
      <c r="BF37" s="1057" t="s">
        <v>5866</v>
      </c>
      <c r="BG37" s="1057" t="s">
        <v>5867</v>
      </c>
      <c r="BH37" s="1057" t="s">
        <v>5868</v>
      </c>
      <c r="BI37" s="1057" t="s">
        <v>5869</v>
      </c>
      <c r="BJ37" s="1057" t="s">
        <v>5870</v>
      </c>
      <c r="BK37" s="1057" t="s">
        <v>5871</v>
      </c>
      <c r="BL37" s="1057" t="s">
        <v>5872</v>
      </c>
      <c r="BM37" s="1368"/>
      <c r="BN37" s="1368"/>
      <c r="BO37" s="1368"/>
      <c r="BP37" s="1368"/>
      <c r="BQ37" s="1057"/>
      <c r="BR37" s="1368"/>
      <c r="BS37" s="1368"/>
      <c r="BT37" s="1368"/>
      <c r="BU37" s="1368" t="s">
        <v>6046</v>
      </c>
      <c r="BV37" s="1368" t="s">
        <v>6047</v>
      </c>
      <c r="BW37" s="1368"/>
      <c r="BX37" s="1368"/>
      <c r="BY37" s="1368"/>
      <c r="BZ37" s="1368"/>
      <c r="CA37" s="1368"/>
      <c r="CB37" s="1368"/>
      <c r="CC37" s="1057" t="s">
        <v>5969</v>
      </c>
      <c r="CD37" s="1057"/>
      <c r="CE37" s="1057"/>
      <c r="CF37" s="1057" t="s">
        <v>5876</v>
      </c>
      <c r="CG37" s="1057" t="s">
        <v>5910</v>
      </c>
      <c r="CH37" s="1057" t="s">
        <v>5877</v>
      </c>
      <c r="CI37" s="1057" t="s">
        <v>5878</v>
      </c>
      <c r="CJ37" s="1057" t="s">
        <v>5879</v>
      </c>
      <c r="CK37" s="1057"/>
      <c r="CL37" s="1057"/>
      <c r="CM37" s="1368">
        <v>10969162</v>
      </c>
      <c r="CN37" s="1368">
        <v>10969164</v>
      </c>
      <c r="CO37" s="1368">
        <v>10969166</v>
      </c>
      <c r="CP37" s="1368"/>
    </row>
    <row r="38" spans="1:94" s="1051" customFormat="1" ht="51" customHeight="1">
      <c r="A38" s="1052" t="s">
        <v>5838</v>
      </c>
      <c r="B38" s="1362" t="s">
        <v>6048</v>
      </c>
      <c r="C38" s="1368" t="s">
        <v>6069</v>
      </c>
      <c r="D38" s="1368" t="s">
        <v>9643</v>
      </c>
      <c r="E38" s="1368">
        <v>11485079</v>
      </c>
      <c r="F38" s="1368" t="s">
        <v>5911</v>
      </c>
      <c r="G38" s="1368" t="s">
        <v>9720</v>
      </c>
      <c r="H38" s="1055">
        <v>884116150695</v>
      </c>
      <c r="I38" s="1368" t="s">
        <v>5913</v>
      </c>
      <c r="J38" s="1368"/>
      <c r="K38" s="1368"/>
      <c r="L38" s="1368" t="s">
        <v>9825</v>
      </c>
      <c r="M38" s="1368" t="s">
        <v>5959</v>
      </c>
      <c r="N38" s="1057" t="s">
        <v>9830</v>
      </c>
      <c r="O38" s="1057" t="s">
        <v>5991</v>
      </c>
      <c r="P38" s="1057" t="s">
        <v>5997</v>
      </c>
      <c r="Q38" s="1368" t="s">
        <v>6077</v>
      </c>
      <c r="R38" s="1368"/>
      <c r="S38" s="1368" t="s">
        <v>5889</v>
      </c>
      <c r="T38" s="1368" t="s">
        <v>6055</v>
      </c>
      <c r="U38" s="1057" t="s">
        <v>5943</v>
      </c>
      <c r="V38" s="1057" t="s">
        <v>9813</v>
      </c>
      <c r="W38" s="1368" t="s">
        <v>6057</v>
      </c>
      <c r="X38" s="1057" t="s">
        <v>5850</v>
      </c>
      <c r="Y38" s="1368" t="s">
        <v>5992</v>
      </c>
      <c r="Z38" s="1368" t="s">
        <v>2589</v>
      </c>
      <c r="AA38" s="1368" t="s">
        <v>2589</v>
      </c>
      <c r="AB38" s="1368" t="s">
        <v>2589</v>
      </c>
      <c r="AC38" s="1368" t="s">
        <v>2589</v>
      </c>
      <c r="AD38" s="1368" t="s">
        <v>2589</v>
      </c>
      <c r="AE38" s="1057" t="s">
        <v>5889</v>
      </c>
      <c r="AF38" s="1057" t="s">
        <v>5893</v>
      </c>
      <c r="AG38" s="1368" t="s">
        <v>6058</v>
      </c>
      <c r="AH38" s="1057" t="s">
        <v>5894</v>
      </c>
      <c r="AI38" s="1057" t="s">
        <v>2589</v>
      </c>
      <c r="AJ38" s="1057"/>
      <c r="AK38" s="1368" t="s">
        <v>6059</v>
      </c>
      <c r="AL38" s="1368" t="s">
        <v>6060</v>
      </c>
      <c r="AM38" s="1057" t="s">
        <v>5859</v>
      </c>
      <c r="AN38" s="1368" t="s">
        <v>5860</v>
      </c>
      <c r="AO38" s="1368"/>
      <c r="AP38" s="1368" t="s">
        <v>6061</v>
      </c>
      <c r="AQ38" s="1368" t="s">
        <v>6062</v>
      </c>
      <c r="AR38" s="1368" t="s">
        <v>6063</v>
      </c>
      <c r="AS38" s="1368"/>
      <c r="AT38" s="1368" t="s">
        <v>6064</v>
      </c>
      <c r="AU38" s="1368" t="s">
        <v>6065</v>
      </c>
      <c r="AV38" s="1368"/>
      <c r="AW38" s="1368" t="s">
        <v>6066</v>
      </c>
      <c r="AX38" s="1057" t="s">
        <v>5902</v>
      </c>
      <c r="AY38" s="1057" t="s">
        <v>5903</v>
      </c>
      <c r="AZ38" s="1057"/>
      <c r="BA38" s="1057" t="s">
        <v>5864</v>
      </c>
      <c r="BB38" s="1057"/>
      <c r="BC38" s="1057" t="s">
        <v>6067</v>
      </c>
      <c r="BD38" s="1057" t="s">
        <v>6068</v>
      </c>
      <c r="BE38" s="1057" t="s">
        <v>5865</v>
      </c>
      <c r="BF38" s="1057" t="s">
        <v>5866</v>
      </c>
      <c r="BG38" s="1057" t="s">
        <v>5867</v>
      </c>
      <c r="BH38" s="1057" t="s">
        <v>5868</v>
      </c>
      <c r="BI38" s="1057" t="s">
        <v>5869</v>
      </c>
      <c r="BJ38" s="1057" t="s">
        <v>5870</v>
      </c>
      <c r="BK38" s="1057" t="s">
        <v>5871</v>
      </c>
      <c r="BL38" s="1057" t="s">
        <v>5872</v>
      </c>
      <c r="BM38" s="1368"/>
      <c r="BN38" s="1368"/>
      <c r="BO38" s="1368"/>
      <c r="BP38" s="1368"/>
      <c r="BQ38" s="1057"/>
      <c r="BR38" s="1368"/>
      <c r="BS38" s="1368"/>
      <c r="BT38" s="1368"/>
      <c r="BU38" s="1368" t="s">
        <v>6046</v>
      </c>
      <c r="BV38" s="1368" t="s">
        <v>6047</v>
      </c>
      <c r="BW38" s="1368"/>
      <c r="BX38" s="1368"/>
      <c r="BY38" s="1368"/>
      <c r="BZ38" s="1368"/>
      <c r="CA38" s="1368"/>
      <c r="CB38" s="1368"/>
      <c r="CC38" s="1057" t="s">
        <v>5969</v>
      </c>
      <c r="CD38" s="1057"/>
      <c r="CE38" s="1057"/>
      <c r="CF38" s="1057" t="s">
        <v>5876</v>
      </c>
      <c r="CG38" s="1057" t="s">
        <v>5910</v>
      </c>
      <c r="CH38" s="1057" t="s">
        <v>5877</v>
      </c>
      <c r="CI38" s="1057" t="s">
        <v>5878</v>
      </c>
      <c r="CJ38" s="1057" t="s">
        <v>5879</v>
      </c>
      <c r="CK38" s="1057"/>
      <c r="CL38" s="1057"/>
      <c r="CM38" s="1368">
        <v>10969162</v>
      </c>
      <c r="CN38" s="1368">
        <v>10969164</v>
      </c>
      <c r="CO38" s="1368">
        <v>10969166</v>
      </c>
      <c r="CP38" s="1368"/>
    </row>
    <row r="39" spans="1:94" s="1051" customFormat="1" ht="51" customHeight="1">
      <c r="A39" s="1052" t="s">
        <v>5838</v>
      </c>
      <c r="B39" s="1362" t="s">
        <v>6048</v>
      </c>
      <c r="C39" s="1368" t="s">
        <v>6069</v>
      </c>
      <c r="D39" s="1368" t="s">
        <v>9643</v>
      </c>
      <c r="E39" s="1368">
        <v>11488408</v>
      </c>
      <c r="F39" s="1368" t="s">
        <v>5911</v>
      </c>
      <c r="G39" s="1368" t="s">
        <v>9815</v>
      </c>
      <c r="H39" s="1055"/>
      <c r="I39" s="1368" t="s">
        <v>5913</v>
      </c>
      <c r="J39" s="1368"/>
      <c r="K39" s="1368" t="s">
        <v>6074</v>
      </c>
      <c r="L39" s="1368" t="s">
        <v>9829</v>
      </c>
      <c r="M39" s="1368" t="s">
        <v>5959</v>
      </c>
      <c r="N39" s="1057" t="s">
        <v>5960</v>
      </c>
      <c r="O39" s="1057" t="s">
        <v>5991</v>
      </c>
      <c r="P39" s="1057" t="s">
        <v>5997</v>
      </c>
      <c r="Q39" s="1368" t="s">
        <v>6077</v>
      </c>
      <c r="R39" s="1368"/>
      <c r="S39" s="1368" t="s">
        <v>5889</v>
      </c>
      <c r="T39" s="1368" t="s">
        <v>6055</v>
      </c>
      <c r="U39" s="1057" t="s">
        <v>5943</v>
      </c>
      <c r="V39" s="1057" t="s">
        <v>6092</v>
      </c>
      <c r="W39" s="1368" t="s">
        <v>6057</v>
      </c>
      <c r="X39" s="1057" t="s">
        <v>5850</v>
      </c>
      <c r="Y39" s="1368" t="s">
        <v>5992</v>
      </c>
      <c r="Z39" s="1368" t="s">
        <v>5889</v>
      </c>
      <c r="AA39" s="1368" t="s">
        <v>5889</v>
      </c>
      <c r="AB39" s="1368" t="s">
        <v>5889</v>
      </c>
      <c r="AC39" s="1368" t="s">
        <v>5889</v>
      </c>
      <c r="AD39" s="1368" t="s">
        <v>5889</v>
      </c>
      <c r="AE39" s="1057" t="s">
        <v>5889</v>
      </c>
      <c r="AF39" s="1057" t="s">
        <v>5893</v>
      </c>
      <c r="AG39" s="1368" t="s">
        <v>6079</v>
      </c>
      <c r="AH39" s="1057" t="s">
        <v>5894</v>
      </c>
      <c r="AI39" s="1057" t="s">
        <v>9828</v>
      </c>
      <c r="AJ39" s="1057"/>
      <c r="AK39" s="1368" t="s">
        <v>6059</v>
      </c>
      <c r="AL39" s="1368" t="s">
        <v>6060</v>
      </c>
      <c r="AM39" s="1057" t="s">
        <v>5859</v>
      </c>
      <c r="AN39" s="1368" t="s">
        <v>5860</v>
      </c>
      <c r="AO39" s="1368"/>
      <c r="AP39" s="1368" t="s">
        <v>6061</v>
      </c>
      <c r="AQ39" s="1368" t="s">
        <v>6062</v>
      </c>
      <c r="AR39" s="1368" t="s">
        <v>6063</v>
      </c>
      <c r="AS39" s="1368"/>
      <c r="AT39" s="1368" t="s">
        <v>6064</v>
      </c>
      <c r="AU39" s="1368" t="s">
        <v>6065</v>
      </c>
      <c r="AV39" s="1368"/>
      <c r="AW39" s="1368" t="s">
        <v>6066</v>
      </c>
      <c r="AX39" s="1057" t="s">
        <v>5902</v>
      </c>
      <c r="AY39" s="1057" t="s">
        <v>5903</v>
      </c>
      <c r="AZ39" s="1057"/>
      <c r="BA39" s="1057" t="s">
        <v>5864</v>
      </c>
      <c r="BB39" s="1057"/>
      <c r="BC39" s="1057" t="s">
        <v>6067</v>
      </c>
      <c r="BD39" s="1057" t="s">
        <v>6068</v>
      </c>
      <c r="BE39" s="1057" t="s">
        <v>5865</v>
      </c>
      <c r="BF39" s="1057" t="s">
        <v>5866</v>
      </c>
      <c r="BG39" s="1057" t="s">
        <v>5867</v>
      </c>
      <c r="BH39" s="1057" t="s">
        <v>5868</v>
      </c>
      <c r="BI39" s="1057" t="s">
        <v>5869</v>
      </c>
      <c r="BJ39" s="1057" t="s">
        <v>5870</v>
      </c>
      <c r="BK39" s="1057" t="s">
        <v>5871</v>
      </c>
      <c r="BL39" s="1057" t="s">
        <v>5872</v>
      </c>
      <c r="BM39" s="1368"/>
      <c r="BN39" s="1368"/>
      <c r="BO39" s="1368"/>
      <c r="BP39" s="1368"/>
      <c r="BQ39" s="1057"/>
      <c r="BR39" s="1368"/>
      <c r="BS39" s="1368"/>
      <c r="BT39" s="1368"/>
      <c r="BU39" s="1368" t="s">
        <v>6046</v>
      </c>
      <c r="BV39" s="1368" t="s">
        <v>6047</v>
      </c>
      <c r="BW39" s="1368"/>
      <c r="BX39" s="1368"/>
      <c r="BY39" s="1368"/>
      <c r="BZ39" s="1368"/>
      <c r="CA39" s="1368"/>
      <c r="CB39" s="1368"/>
      <c r="CC39" s="1057" t="s">
        <v>5969</v>
      </c>
      <c r="CD39" s="1057"/>
      <c r="CE39" s="1057"/>
      <c r="CF39" s="1057" t="s">
        <v>5876</v>
      </c>
      <c r="CG39" s="1057" t="s">
        <v>5910</v>
      </c>
      <c r="CH39" s="1057" t="s">
        <v>5877</v>
      </c>
      <c r="CI39" s="1057" t="s">
        <v>5878</v>
      </c>
      <c r="CJ39" s="1057" t="s">
        <v>5879</v>
      </c>
      <c r="CK39" s="1057"/>
      <c r="CL39" s="1057"/>
      <c r="CM39" s="1368">
        <v>10969162</v>
      </c>
      <c r="CN39" s="1368">
        <v>10969164</v>
      </c>
      <c r="CO39" s="1368">
        <v>10969166</v>
      </c>
      <c r="CP39" s="1368"/>
    </row>
    <row r="40" spans="1:94" s="1051" customFormat="1" ht="51" customHeight="1">
      <c r="A40" s="1058" t="s">
        <v>5838</v>
      </c>
      <c r="B40" s="1063" t="s">
        <v>6080</v>
      </c>
      <c r="C40" s="1059" t="s">
        <v>6024</v>
      </c>
      <c r="D40" s="1059" t="s">
        <v>9643</v>
      </c>
      <c r="E40" s="1059">
        <v>11259903</v>
      </c>
      <c r="F40" s="1059" t="s">
        <v>6081</v>
      </c>
      <c r="G40" s="1325" t="s">
        <v>6082</v>
      </c>
      <c r="H40" s="1060">
        <v>884116130536</v>
      </c>
      <c r="I40" s="1058" t="s">
        <v>6039</v>
      </c>
      <c r="J40" s="1059" t="s">
        <v>9724</v>
      </c>
      <c r="K40" s="1059" t="s">
        <v>6083</v>
      </c>
      <c r="L40" s="1059" t="s">
        <v>6052</v>
      </c>
      <c r="M40" s="1059" t="s">
        <v>5959</v>
      </c>
      <c r="N40" s="1062" t="s">
        <v>6053</v>
      </c>
      <c r="O40" s="1062" t="s">
        <v>5846</v>
      </c>
      <c r="P40" s="1062" t="s">
        <v>5997</v>
      </c>
      <c r="Q40" s="1059" t="s">
        <v>6054</v>
      </c>
      <c r="R40" s="1059"/>
      <c r="S40" s="1059" t="s">
        <v>5889</v>
      </c>
      <c r="T40" s="1059" t="s">
        <v>5889</v>
      </c>
      <c r="U40" s="1062" t="s">
        <v>5943</v>
      </c>
      <c r="V40" s="1062" t="s">
        <v>5962</v>
      </c>
      <c r="W40" s="1059" t="s">
        <v>6084</v>
      </c>
      <c r="X40" s="1062" t="s">
        <v>5850</v>
      </c>
      <c r="Y40" s="1059" t="s">
        <v>6005</v>
      </c>
      <c r="Z40" s="1059"/>
      <c r="AA40" s="1059" t="s">
        <v>2589</v>
      </c>
      <c r="AB40" s="1059" t="s">
        <v>2589</v>
      </c>
      <c r="AC40" s="1059"/>
      <c r="AD40" s="1059"/>
      <c r="AE40" s="1062" t="s">
        <v>2589</v>
      </c>
      <c r="AF40" s="1062" t="s">
        <v>5893</v>
      </c>
      <c r="AG40" s="1059" t="s">
        <v>6085</v>
      </c>
      <c r="AH40" s="1062" t="s">
        <v>5894</v>
      </c>
      <c r="AI40" s="1062" t="s">
        <v>2589</v>
      </c>
      <c r="AJ40" s="1062"/>
      <c r="AK40" s="1059" t="s">
        <v>6086</v>
      </c>
      <c r="AL40" s="1059" t="s">
        <v>6087</v>
      </c>
      <c r="AM40" s="1057" t="s">
        <v>6088</v>
      </c>
      <c r="AN40" s="1368" t="s">
        <v>5860</v>
      </c>
      <c r="AO40" s="1368"/>
      <c r="AP40" s="1368" t="s">
        <v>6061</v>
      </c>
      <c r="AQ40" s="1368" t="s">
        <v>6062</v>
      </c>
      <c r="AR40" s="1368" t="s">
        <v>6063</v>
      </c>
      <c r="AS40" s="1368"/>
      <c r="AT40" s="1368" t="s">
        <v>6064</v>
      </c>
      <c r="AU40" s="1368" t="s">
        <v>6065</v>
      </c>
      <c r="AV40" s="1368"/>
      <c r="AW40" s="1368" t="s">
        <v>6066</v>
      </c>
      <c r="AX40" s="1057" t="s">
        <v>5902</v>
      </c>
      <c r="AY40" s="1057" t="s">
        <v>5903</v>
      </c>
      <c r="AZ40" s="1057"/>
      <c r="BA40" s="1057" t="s">
        <v>5864</v>
      </c>
      <c r="BB40" s="1057"/>
      <c r="BC40" s="1057" t="s">
        <v>6067</v>
      </c>
      <c r="BD40" s="1057" t="s">
        <v>6068</v>
      </c>
      <c r="BE40" s="1057" t="s">
        <v>5865</v>
      </c>
      <c r="BF40" s="1057" t="s">
        <v>5866</v>
      </c>
      <c r="BG40" s="1057" t="s">
        <v>5867</v>
      </c>
      <c r="BH40" s="1057" t="s">
        <v>5868</v>
      </c>
      <c r="BI40" s="1057" t="s">
        <v>5869</v>
      </c>
      <c r="BJ40" s="1057" t="s">
        <v>5870</v>
      </c>
      <c r="BK40" s="1057" t="s">
        <v>5871</v>
      </c>
      <c r="BL40" s="1057" t="s">
        <v>5872</v>
      </c>
      <c r="BM40" s="1057" t="s">
        <v>5906</v>
      </c>
      <c r="BN40" s="1057" t="s">
        <v>5907</v>
      </c>
      <c r="BO40" s="1368"/>
      <c r="BP40" s="1057" t="s">
        <v>5908</v>
      </c>
      <c r="BQ40" s="1057" t="s">
        <v>5873</v>
      </c>
      <c r="BR40" s="1368"/>
      <c r="BS40" s="1057"/>
      <c r="BT40" s="1368"/>
      <c r="BU40" s="1368"/>
      <c r="BV40" s="1368"/>
      <c r="BW40" s="1368"/>
      <c r="BX40" s="1368" t="s">
        <v>6089</v>
      </c>
      <c r="BY40" s="1368"/>
      <c r="BZ40" s="1368"/>
      <c r="CA40" s="1368"/>
      <c r="CB40" s="1368"/>
      <c r="CC40" s="1057" t="s">
        <v>5969</v>
      </c>
      <c r="CD40" s="1057"/>
      <c r="CE40" s="1057"/>
      <c r="CF40" s="1057" t="s">
        <v>5876</v>
      </c>
      <c r="CG40" s="1057" t="s">
        <v>5910</v>
      </c>
      <c r="CH40" s="1057" t="s">
        <v>5877</v>
      </c>
      <c r="CI40" s="1057" t="s">
        <v>5878</v>
      </c>
      <c r="CJ40" s="1057" t="s">
        <v>5879</v>
      </c>
      <c r="CK40" s="1057" t="s">
        <v>5880</v>
      </c>
      <c r="CL40" s="1057" t="s">
        <v>5881</v>
      </c>
      <c r="CM40" s="1368">
        <v>10969162</v>
      </c>
      <c r="CN40" s="1368">
        <v>10969164</v>
      </c>
      <c r="CO40" s="1368">
        <v>10969166</v>
      </c>
      <c r="CP40" s="1368"/>
    </row>
    <row r="41" spans="1:94" s="1051" customFormat="1" ht="95.25" customHeight="1">
      <c r="A41" s="1052" t="s">
        <v>5838</v>
      </c>
      <c r="B41" s="1362" t="s">
        <v>6080</v>
      </c>
      <c r="C41" s="1368" t="s">
        <v>9811</v>
      </c>
      <c r="D41" s="1368" t="s">
        <v>9643</v>
      </c>
      <c r="E41" s="1368">
        <v>11485183</v>
      </c>
      <c r="F41" s="1368" t="s">
        <v>5911</v>
      </c>
      <c r="G41" s="1368" t="s">
        <v>9724</v>
      </c>
      <c r="H41" s="1055">
        <v>884116150701</v>
      </c>
      <c r="I41" s="1368" t="s">
        <v>5913</v>
      </c>
      <c r="J41" s="1368"/>
      <c r="K41" s="1374" t="s">
        <v>6082</v>
      </c>
      <c r="L41" s="1368" t="s">
        <v>9825</v>
      </c>
      <c r="M41" s="1368" t="s">
        <v>5959</v>
      </c>
      <c r="N41" s="1057" t="s">
        <v>6053</v>
      </c>
      <c r="O41" s="1057" t="s">
        <v>5846</v>
      </c>
      <c r="P41" s="1057" t="s">
        <v>5997</v>
      </c>
      <c r="Q41" s="1368" t="s">
        <v>9812</v>
      </c>
      <c r="R41" s="1368"/>
      <c r="S41" s="1368" t="s">
        <v>6101</v>
      </c>
      <c r="T41" s="1368" t="s">
        <v>5961</v>
      </c>
      <c r="U41" s="1057" t="s">
        <v>5943</v>
      </c>
      <c r="V41" s="1057" t="s">
        <v>9813</v>
      </c>
      <c r="W41" s="1368" t="s">
        <v>6057</v>
      </c>
      <c r="X41" s="1057" t="s">
        <v>5850</v>
      </c>
      <c r="Y41" s="1368" t="s">
        <v>5992</v>
      </c>
      <c r="Z41" s="1368"/>
      <c r="AA41" s="1368" t="s">
        <v>2589</v>
      </c>
      <c r="AB41" s="1368" t="s">
        <v>2589</v>
      </c>
      <c r="AC41" s="1368" t="s">
        <v>2589</v>
      </c>
      <c r="AD41" s="1368" t="s">
        <v>2589</v>
      </c>
      <c r="AE41" s="1057" t="s">
        <v>5889</v>
      </c>
      <c r="AF41" s="1057" t="s">
        <v>5893</v>
      </c>
      <c r="AG41" s="1368" t="s">
        <v>6085</v>
      </c>
      <c r="AH41" s="1057" t="s">
        <v>5894</v>
      </c>
      <c r="AI41" s="1057" t="s">
        <v>2589</v>
      </c>
      <c r="AJ41" s="1057"/>
      <c r="AK41" s="1368" t="s">
        <v>6086</v>
      </c>
      <c r="AL41" s="1368" t="s">
        <v>6087</v>
      </c>
      <c r="AM41" s="1057" t="s">
        <v>6088</v>
      </c>
      <c r="AN41" s="1368" t="s">
        <v>5860</v>
      </c>
      <c r="AO41" s="1368"/>
      <c r="AP41" s="1368" t="s">
        <v>6061</v>
      </c>
      <c r="AQ41" s="1368" t="s">
        <v>6062</v>
      </c>
      <c r="AR41" s="1368" t="s">
        <v>6063</v>
      </c>
      <c r="AS41" s="1368"/>
      <c r="AT41" s="1368" t="s">
        <v>6064</v>
      </c>
      <c r="AU41" s="1368" t="s">
        <v>6065</v>
      </c>
      <c r="AV41" s="1368"/>
      <c r="AW41" s="1368" t="s">
        <v>6066</v>
      </c>
      <c r="AX41" s="1057" t="s">
        <v>5902</v>
      </c>
      <c r="AY41" s="1057" t="s">
        <v>5903</v>
      </c>
      <c r="AZ41" s="1057"/>
      <c r="BA41" s="1057" t="s">
        <v>5864</v>
      </c>
      <c r="BB41" s="1057"/>
      <c r="BC41" s="1057" t="s">
        <v>6067</v>
      </c>
      <c r="BD41" s="1057" t="s">
        <v>6068</v>
      </c>
      <c r="BE41" s="1057" t="s">
        <v>5865</v>
      </c>
      <c r="BF41" s="1057" t="s">
        <v>5866</v>
      </c>
      <c r="BG41" s="1057" t="s">
        <v>5867</v>
      </c>
      <c r="BH41" s="1057" t="s">
        <v>5868</v>
      </c>
      <c r="BI41" s="1057" t="s">
        <v>5869</v>
      </c>
      <c r="BJ41" s="1057" t="s">
        <v>5870</v>
      </c>
      <c r="BK41" s="1057" t="s">
        <v>5871</v>
      </c>
      <c r="BL41" s="1057" t="s">
        <v>5872</v>
      </c>
      <c r="BM41" s="1057" t="s">
        <v>5906</v>
      </c>
      <c r="BN41" s="1057" t="s">
        <v>5907</v>
      </c>
      <c r="BO41" s="1057"/>
      <c r="BP41" s="1057" t="s">
        <v>5908</v>
      </c>
      <c r="BQ41" s="1057" t="s">
        <v>5873</v>
      </c>
      <c r="BR41" s="1057"/>
      <c r="BS41" s="1057"/>
      <c r="BT41" s="1368"/>
      <c r="BU41" s="1368"/>
      <c r="BV41" s="1057"/>
      <c r="BW41" s="1368"/>
      <c r="BX41" s="1368" t="s">
        <v>6089</v>
      </c>
      <c r="BY41" s="1057"/>
      <c r="BZ41" s="1057"/>
      <c r="CA41" s="1368"/>
      <c r="CB41" s="1368"/>
      <c r="CC41" s="1057" t="s">
        <v>5969</v>
      </c>
      <c r="CD41" s="1057"/>
      <c r="CE41" s="1057"/>
      <c r="CF41" s="1057" t="s">
        <v>5876</v>
      </c>
      <c r="CG41" s="1057" t="s">
        <v>5910</v>
      </c>
      <c r="CH41" s="1057" t="s">
        <v>5877</v>
      </c>
      <c r="CI41" s="1057" t="s">
        <v>5878</v>
      </c>
      <c r="CJ41" s="1057" t="s">
        <v>5879</v>
      </c>
      <c r="CK41" s="1057" t="s">
        <v>5880</v>
      </c>
      <c r="CL41" s="1057" t="s">
        <v>5881</v>
      </c>
      <c r="CM41" s="1368">
        <v>10969162</v>
      </c>
      <c r="CN41" s="1368">
        <v>10969164</v>
      </c>
      <c r="CO41" s="1368">
        <v>10969166</v>
      </c>
      <c r="CP41" s="1368"/>
    </row>
    <row r="42" spans="1:94" s="1051" customFormat="1" ht="95.25" customHeight="1">
      <c r="A42" s="1052" t="s">
        <v>5838</v>
      </c>
      <c r="B42" s="1362" t="s">
        <v>6080</v>
      </c>
      <c r="C42" s="1368" t="s">
        <v>6019</v>
      </c>
      <c r="D42" s="1368" t="s">
        <v>9643</v>
      </c>
      <c r="E42" s="1368">
        <v>11488490</v>
      </c>
      <c r="F42" s="1368" t="s">
        <v>5911</v>
      </c>
      <c r="G42" s="1368" t="s">
        <v>9810</v>
      </c>
      <c r="H42" s="1055"/>
      <c r="I42" s="1368" t="s">
        <v>5913</v>
      </c>
      <c r="J42" s="1368"/>
      <c r="K42" s="1374" t="s">
        <v>9839</v>
      </c>
      <c r="L42" s="1368" t="s">
        <v>9817</v>
      </c>
      <c r="M42" s="1368" t="s">
        <v>5959</v>
      </c>
      <c r="N42" s="1057" t="s">
        <v>5960</v>
      </c>
      <c r="O42" s="1057" t="s">
        <v>5991</v>
      </c>
      <c r="P42" s="1057" t="s">
        <v>5997</v>
      </c>
      <c r="Q42" s="1368" t="s">
        <v>6090</v>
      </c>
      <c r="R42" s="1368"/>
      <c r="S42" s="1368" t="s">
        <v>6091</v>
      </c>
      <c r="T42" s="1368" t="s">
        <v>5961</v>
      </c>
      <c r="U42" s="1057" t="s">
        <v>5943</v>
      </c>
      <c r="V42" s="1057" t="s">
        <v>6092</v>
      </c>
      <c r="W42" s="1368" t="s">
        <v>6057</v>
      </c>
      <c r="X42" s="1057" t="s">
        <v>5850</v>
      </c>
      <c r="Y42" s="1368" t="s">
        <v>5992</v>
      </c>
      <c r="Z42" s="1368" t="s">
        <v>2589</v>
      </c>
      <c r="AA42" s="1368" t="s">
        <v>2589</v>
      </c>
      <c r="AB42" s="1368" t="s">
        <v>2589</v>
      </c>
      <c r="AC42" s="1368" t="s">
        <v>2589</v>
      </c>
      <c r="AD42" s="1368" t="s">
        <v>2589</v>
      </c>
      <c r="AE42" s="1057" t="s">
        <v>5889</v>
      </c>
      <c r="AF42" s="1057" t="s">
        <v>5893</v>
      </c>
      <c r="AG42" s="1368" t="s">
        <v>6085</v>
      </c>
      <c r="AH42" s="1057" t="s">
        <v>5894</v>
      </c>
      <c r="AI42" s="1057" t="s">
        <v>2589</v>
      </c>
      <c r="AJ42" s="1057"/>
      <c r="AK42" s="1368" t="s">
        <v>6086</v>
      </c>
      <c r="AL42" s="1368" t="s">
        <v>6087</v>
      </c>
      <c r="AM42" s="1057" t="s">
        <v>6088</v>
      </c>
      <c r="AN42" s="1368" t="s">
        <v>5860</v>
      </c>
      <c r="AO42" s="1368"/>
      <c r="AP42" s="1368" t="s">
        <v>6061</v>
      </c>
      <c r="AQ42" s="1368" t="s">
        <v>6062</v>
      </c>
      <c r="AR42" s="1368" t="s">
        <v>6063</v>
      </c>
      <c r="AS42" s="1368"/>
      <c r="AT42" s="1368" t="s">
        <v>6064</v>
      </c>
      <c r="AU42" s="1368" t="s">
        <v>6065</v>
      </c>
      <c r="AV42" s="1368"/>
      <c r="AW42" s="1368" t="s">
        <v>6066</v>
      </c>
      <c r="AX42" s="1057" t="s">
        <v>5902</v>
      </c>
      <c r="AY42" s="1057" t="s">
        <v>5903</v>
      </c>
      <c r="AZ42" s="1057"/>
      <c r="BA42" s="1057" t="s">
        <v>5864</v>
      </c>
      <c r="BB42" s="1057"/>
      <c r="BC42" s="1057" t="s">
        <v>6067</v>
      </c>
      <c r="BD42" s="1057" t="s">
        <v>6068</v>
      </c>
      <c r="BE42" s="1057" t="s">
        <v>5865</v>
      </c>
      <c r="BF42" s="1057" t="s">
        <v>5866</v>
      </c>
      <c r="BG42" s="1057" t="s">
        <v>5867</v>
      </c>
      <c r="BH42" s="1057" t="s">
        <v>5868</v>
      </c>
      <c r="BI42" s="1057" t="s">
        <v>5869</v>
      </c>
      <c r="BJ42" s="1057" t="s">
        <v>5870</v>
      </c>
      <c r="BK42" s="1057" t="s">
        <v>5871</v>
      </c>
      <c r="BL42" s="1057" t="s">
        <v>5872</v>
      </c>
      <c r="BM42" s="1057" t="s">
        <v>5906</v>
      </c>
      <c r="BN42" s="1057" t="s">
        <v>5907</v>
      </c>
      <c r="BO42" s="1057"/>
      <c r="BP42" s="1057" t="s">
        <v>5908</v>
      </c>
      <c r="BQ42" s="1057" t="s">
        <v>5873</v>
      </c>
      <c r="BR42" s="1057"/>
      <c r="BS42" s="1057"/>
      <c r="BT42" s="1368"/>
      <c r="BU42" s="1368"/>
      <c r="BV42" s="1057"/>
      <c r="BW42" s="1368"/>
      <c r="BX42" s="1368" t="s">
        <v>6089</v>
      </c>
      <c r="BY42" s="1057"/>
      <c r="BZ42" s="1057"/>
      <c r="CA42" s="1368"/>
      <c r="CB42" s="1368"/>
      <c r="CC42" s="1057" t="s">
        <v>5969</v>
      </c>
      <c r="CD42" s="1057"/>
      <c r="CE42" s="1057"/>
      <c r="CF42" s="1057" t="s">
        <v>5876</v>
      </c>
      <c r="CG42" s="1057" t="s">
        <v>5910</v>
      </c>
      <c r="CH42" s="1057" t="s">
        <v>5877</v>
      </c>
      <c r="CI42" s="1057" t="s">
        <v>5878</v>
      </c>
      <c r="CJ42" s="1057" t="s">
        <v>5879</v>
      </c>
      <c r="CK42" s="1057" t="s">
        <v>5880</v>
      </c>
      <c r="CL42" s="1057" t="s">
        <v>5881</v>
      </c>
      <c r="CM42" s="1368">
        <v>10969162</v>
      </c>
      <c r="CN42" s="1368">
        <v>10969164</v>
      </c>
      <c r="CO42" s="1368">
        <v>10969166</v>
      </c>
      <c r="CP42" s="1368"/>
    </row>
    <row r="43" spans="1:94" s="1051" customFormat="1" ht="95.25" customHeight="1">
      <c r="A43" s="1052" t="s">
        <v>5838</v>
      </c>
      <c r="B43" s="1362" t="s">
        <v>6080</v>
      </c>
      <c r="C43" s="1368" t="s">
        <v>6019</v>
      </c>
      <c r="D43" s="1368" t="s">
        <v>9643</v>
      </c>
      <c r="E43" s="1368">
        <v>11485184</v>
      </c>
      <c r="F43" s="1368" t="s">
        <v>5911</v>
      </c>
      <c r="G43" s="1368" t="s">
        <v>9725</v>
      </c>
      <c r="H43" s="1055">
        <v>884116150718</v>
      </c>
      <c r="I43" s="1368" t="s">
        <v>5913</v>
      </c>
      <c r="J43" s="1368"/>
      <c r="K43" s="1368"/>
      <c r="L43" s="1368" t="s">
        <v>9829</v>
      </c>
      <c r="M43" s="1368" t="s">
        <v>5959</v>
      </c>
      <c r="N43" s="1057" t="s">
        <v>9838</v>
      </c>
      <c r="O43" s="1057" t="s">
        <v>5991</v>
      </c>
      <c r="P43" s="1057" t="s">
        <v>5997</v>
      </c>
      <c r="Q43" s="1368" t="s">
        <v>6090</v>
      </c>
      <c r="R43" s="1368" t="s">
        <v>5850</v>
      </c>
      <c r="S43" s="1368" t="s">
        <v>6101</v>
      </c>
      <c r="T43" s="1368" t="s">
        <v>5961</v>
      </c>
      <c r="U43" s="1057" t="s">
        <v>5943</v>
      </c>
      <c r="V43" s="1057" t="s">
        <v>6092</v>
      </c>
      <c r="W43" s="1368" t="s">
        <v>6057</v>
      </c>
      <c r="X43" s="1057" t="s">
        <v>5850</v>
      </c>
      <c r="Y43" s="1368" t="s">
        <v>5992</v>
      </c>
      <c r="Z43" s="1368" t="s">
        <v>2589</v>
      </c>
      <c r="AA43" s="1368" t="s">
        <v>2589</v>
      </c>
      <c r="AB43" s="1368" t="s">
        <v>2589</v>
      </c>
      <c r="AC43" s="1368" t="s">
        <v>2589</v>
      </c>
      <c r="AD43" s="1368" t="s">
        <v>2589</v>
      </c>
      <c r="AE43" s="1057" t="s">
        <v>5889</v>
      </c>
      <c r="AF43" s="1057" t="s">
        <v>5893</v>
      </c>
      <c r="AG43" s="1368" t="s">
        <v>6085</v>
      </c>
      <c r="AH43" s="1057" t="s">
        <v>5894</v>
      </c>
      <c r="AI43" s="1057" t="s">
        <v>2589</v>
      </c>
      <c r="AJ43" s="1057"/>
      <c r="AK43" s="1368" t="s">
        <v>6086</v>
      </c>
      <c r="AL43" s="1368" t="s">
        <v>6087</v>
      </c>
      <c r="AM43" s="1057" t="s">
        <v>6088</v>
      </c>
      <c r="AN43" s="1368" t="s">
        <v>5860</v>
      </c>
      <c r="AO43" s="1368"/>
      <c r="AP43" s="1368" t="s">
        <v>6061</v>
      </c>
      <c r="AQ43" s="1368" t="s">
        <v>6062</v>
      </c>
      <c r="AR43" s="1368" t="s">
        <v>6063</v>
      </c>
      <c r="AS43" s="1368"/>
      <c r="AT43" s="1368" t="s">
        <v>6064</v>
      </c>
      <c r="AU43" s="1368" t="s">
        <v>6065</v>
      </c>
      <c r="AV43" s="1368"/>
      <c r="AW43" s="1368" t="s">
        <v>6066</v>
      </c>
      <c r="AX43" s="1057" t="s">
        <v>5902</v>
      </c>
      <c r="AY43" s="1057" t="s">
        <v>5903</v>
      </c>
      <c r="AZ43" s="1057"/>
      <c r="BA43" s="1057" t="s">
        <v>5864</v>
      </c>
      <c r="BB43" s="1057"/>
      <c r="BC43" s="1057" t="s">
        <v>6067</v>
      </c>
      <c r="BD43" s="1057" t="s">
        <v>6068</v>
      </c>
      <c r="BE43" s="1057" t="s">
        <v>5865</v>
      </c>
      <c r="BF43" s="1057" t="s">
        <v>5866</v>
      </c>
      <c r="BG43" s="1057" t="s">
        <v>5867</v>
      </c>
      <c r="BH43" s="1057" t="s">
        <v>5868</v>
      </c>
      <c r="BI43" s="1057" t="s">
        <v>5869</v>
      </c>
      <c r="BJ43" s="1057" t="s">
        <v>5870</v>
      </c>
      <c r="BK43" s="1057" t="s">
        <v>5871</v>
      </c>
      <c r="BL43" s="1057" t="s">
        <v>5872</v>
      </c>
      <c r="BM43" s="1057" t="s">
        <v>5906</v>
      </c>
      <c r="BN43" s="1057" t="s">
        <v>5907</v>
      </c>
      <c r="BO43" s="1057"/>
      <c r="BP43" s="1057" t="s">
        <v>5908</v>
      </c>
      <c r="BQ43" s="1057" t="s">
        <v>5873</v>
      </c>
      <c r="BR43" s="1057"/>
      <c r="BS43" s="1057"/>
      <c r="BT43" s="1368"/>
      <c r="BU43" s="1368"/>
      <c r="BV43" s="1057"/>
      <c r="BW43" s="1368"/>
      <c r="BX43" s="1368" t="s">
        <v>6089</v>
      </c>
      <c r="BY43" s="1057"/>
      <c r="BZ43" s="1057"/>
      <c r="CA43" s="1368"/>
      <c r="CB43" s="1368"/>
      <c r="CC43" s="1057" t="s">
        <v>5969</v>
      </c>
      <c r="CD43" s="1057"/>
      <c r="CE43" s="1057"/>
      <c r="CF43" s="1057" t="s">
        <v>5876</v>
      </c>
      <c r="CG43" s="1057" t="s">
        <v>5910</v>
      </c>
      <c r="CH43" s="1057" t="s">
        <v>5877</v>
      </c>
      <c r="CI43" s="1057" t="s">
        <v>5878</v>
      </c>
      <c r="CJ43" s="1057" t="s">
        <v>5879</v>
      </c>
      <c r="CK43" s="1057" t="s">
        <v>5880</v>
      </c>
      <c r="CL43" s="1057" t="s">
        <v>5881</v>
      </c>
      <c r="CM43" s="1368">
        <v>10969162</v>
      </c>
      <c r="CN43" s="1368">
        <v>10969164</v>
      </c>
      <c r="CO43" s="1368">
        <v>10969166</v>
      </c>
      <c r="CP43" s="1368"/>
    </row>
    <row r="44" spans="1:94" s="1051" customFormat="1" ht="57.75" customHeight="1">
      <c r="A44" s="1058" t="s">
        <v>5838</v>
      </c>
      <c r="B44" s="1058" t="s">
        <v>9840</v>
      </c>
      <c r="C44" s="1059" t="s">
        <v>5882</v>
      </c>
      <c r="D44" s="1059" t="s">
        <v>9643</v>
      </c>
      <c r="E44" s="1059">
        <v>11252951</v>
      </c>
      <c r="F44" s="1059" t="s">
        <v>5883</v>
      </c>
      <c r="G44" s="1059" t="s">
        <v>5884</v>
      </c>
      <c r="H44" s="1060">
        <v>884116130659</v>
      </c>
      <c r="I44" s="1058" t="s">
        <v>6039</v>
      </c>
      <c r="J44" s="1059" t="s">
        <v>5912</v>
      </c>
      <c r="K44" s="1059"/>
      <c r="L44" s="1059" t="s">
        <v>5885</v>
      </c>
      <c r="M44" s="1059" t="s">
        <v>5886</v>
      </c>
      <c r="N44" s="1062" t="s">
        <v>5887</v>
      </c>
      <c r="O44" s="1062" t="s">
        <v>5846</v>
      </c>
      <c r="P44" s="1062" t="s">
        <v>5847</v>
      </c>
      <c r="Q44" s="1059" t="s">
        <v>5888</v>
      </c>
      <c r="R44" s="1059"/>
      <c r="S44" s="1059" t="s">
        <v>5889</v>
      </c>
      <c r="T44" s="1062" t="s">
        <v>5961</v>
      </c>
      <c r="U44" s="1062" t="s">
        <v>5850</v>
      </c>
      <c r="V44" s="1062" t="s">
        <v>9628</v>
      </c>
      <c r="W44" s="1062" t="s">
        <v>5891</v>
      </c>
      <c r="X44" s="1062" t="s">
        <v>5850</v>
      </c>
      <c r="Y44" s="1059" t="s">
        <v>9627</v>
      </c>
      <c r="Z44" s="1059"/>
      <c r="AA44" s="1059" t="s">
        <v>2589</v>
      </c>
      <c r="AB44" s="1059" t="s">
        <v>2589</v>
      </c>
      <c r="AC44" s="1059"/>
      <c r="AD44" s="1059"/>
      <c r="AE44" s="1062" t="s">
        <v>5889</v>
      </c>
      <c r="AF44" s="1059" t="s">
        <v>5893</v>
      </c>
      <c r="AG44" s="1059" t="s">
        <v>5892</v>
      </c>
      <c r="AH44" s="1062" t="s">
        <v>5894</v>
      </c>
      <c r="AI44" s="1062" t="s">
        <v>2589</v>
      </c>
      <c r="AJ44" s="1062"/>
      <c r="AK44" s="1059" t="s">
        <v>5895</v>
      </c>
      <c r="AL44" s="1059" t="s">
        <v>5896</v>
      </c>
      <c r="AM44" s="1057" t="s">
        <v>5859</v>
      </c>
      <c r="AN44" s="1368" t="s">
        <v>5860</v>
      </c>
      <c r="AO44" s="1368"/>
      <c r="AP44" s="1368" t="s">
        <v>5897</v>
      </c>
      <c r="AQ44" s="1368"/>
      <c r="AR44" s="1368" t="s">
        <v>5898</v>
      </c>
      <c r="AS44" s="1368"/>
      <c r="AT44" s="1368" t="s">
        <v>5899</v>
      </c>
      <c r="AU44" s="1368" t="s">
        <v>5900</v>
      </c>
      <c r="AV44" s="1368"/>
      <c r="AW44" s="1368" t="s">
        <v>5901</v>
      </c>
      <c r="AX44" s="1057" t="s">
        <v>5902</v>
      </c>
      <c r="AY44" s="1057" t="s">
        <v>5903</v>
      </c>
      <c r="AZ44" s="1057" t="s">
        <v>5904</v>
      </c>
      <c r="BA44" s="1057" t="s">
        <v>5864</v>
      </c>
      <c r="BB44" s="1057" t="s">
        <v>5905</v>
      </c>
      <c r="BC44" s="1057"/>
      <c r="BD44" s="1057"/>
      <c r="BE44" s="1057" t="s">
        <v>5865</v>
      </c>
      <c r="BF44" s="1057" t="s">
        <v>5866</v>
      </c>
      <c r="BG44" s="1057" t="s">
        <v>5867</v>
      </c>
      <c r="BH44" s="1057" t="s">
        <v>5868</v>
      </c>
      <c r="BI44" s="1057" t="s">
        <v>5869</v>
      </c>
      <c r="BJ44" s="1057" t="s">
        <v>5870</v>
      </c>
      <c r="BK44" s="1057" t="s">
        <v>5871</v>
      </c>
      <c r="BL44" s="1057" t="s">
        <v>5872</v>
      </c>
      <c r="BM44" s="1057" t="s">
        <v>5906</v>
      </c>
      <c r="BN44" s="1057" t="s">
        <v>5907</v>
      </c>
      <c r="BO44" s="1057"/>
      <c r="BP44" s="1057" t="s">
        <v>5908</v>
      </c>
      <c r="BQ44" s="1057" t="s">
        <v>5873</v>
      </c>
      <c r="BR44" s="1057"/>
      <c r="BS44" s="1057"/>
      <c r="BT44" s="1368"/>
      <c r="BU44" s="1368"/>
      <c r="BV44" s="1057"/>
      <c r="BW44" s="1368"/>
      <c r="BX44" s="1057"/>
      <c r="BY44" s="1057"/>
      <c r="BZ44" s="1368" t="s">
        <v>5909</v>
      </c>
      <c r="CA44" s="1368"/>
      <c r="CB44" s="1368"/>
      <c r="CC44" s="1057"/>
      <c r="CD44" s="1057"/>
      <c r="CE44" s="1057"/>
      <c r="CF44" s="1057" t="s">
        <v>5876</v>
      </c>
      <c r="CG44" s="1057" t="s">
        <v>5910</v>
      </c>
      <c r="CH44" s="1057" t="s">
        <v>5877</v>
      </c>
      <c r="CI44" s="1057" t="s">
        <v>5878</v>
      </c>
      <c r="CJ44" s="1057" t="s">
        <v>5879</v>
      </c>
      <c r="CK44" s="1057" t="s">
        <v>5880</v>
      </c>
      <c r="CL44" s="1057" t="s">
        <v>5881</v>
      </c>
      <c r="CM44" s="1368">
        <v>10969162</v>
      </c>
      <c r="CN44" s="1368">
        <v>10969164</v>
      </c>
      <c r="CO44" s="1368">
        <v>10969166</v>
      </c>
      <c r="CP44" s="1368"/>
    </row>
    <row r="45" spans="1:94" s="1051" customFormat="1" ht="110.25" customHeight="1">
      <c r="A45" s="1052" t="s">
        <v>5838</v>
      </c>
      <c r="B45" s="1362" t="s">
        <v>9840</v>
      </c>
      <c r="C45" s="1368" t="s">
        <v>5882</v>
      </c>
      <c r="D45" s="1368" t="s">
        <v>9643</v>
      </c>
      <c r="E45" s="1368">
        <v>11446295</v>
      </c>
      <c r="F45" s="1368" t="s">
        <v>5911</v>
      </c>
      <c r="G45" s="1368" t="s">
        <v>5912</v>
      </c>
      <c r="H45" s="1055">
        <v>884116150497</v>
      </c>
      <c r="I45" s="1368" t="s">
        <v>5913</v>
      </c>
      <c r="J45" s="1368"/>
      <c r="K45" s="1368"/>
      <c r="L45" s="1368" t="s">
        <v>5914</v>
      </c>
      <c r="M45" s="1368" t="s">
        <v>6034</v>
      </c>
      <c r="N45" s="1057" t="s">
        <v>5887</v>
      </c>
      <c r="O45" s="1057" t="s">
        <v>5846</v>
      </c>
      <c r="P45" s="1057" t="s">
        <v>5847</v>
      </c>
      <c r="Q45" s="1368" t="s">
        <v>5888</v>
      </c>
      <c r="R45" s="1368"/>
      <c r="S45" s="1368" t="s">
        <v>5889</v>
      </c>
      <c r="T45" s="1057" t="s">
        <v>5961</v>
      </c>
      <c r="U45" s="1057" t="s">
        <v>5850</v>
      </c>
      <c r="V45" s="1057" t="s">
        <v>9628</v>
      </c>
      <c r="W45" s="1057" t="s">
        <v>5891</v>
      </c>
      <c r="X45" s="1057" t="s">
        <v>5850</v>
      </c>
      <c r="Y45" s="1368" t="s">
        <v>9627</v>
      </c>
      <c r="Z45" s="1368"/>
      <c r="AA45" s="1368" t="s">
        <v>2589</v>
      </c>
      <c r="AB45" s="1368" t="s">
        <v>2589</v>
      </c>
      <c r="AC45" s="1368"/>
      <c r="AD45" s="1368"/>
      <c r="AE45" s="1057" t="s">
        <v>5889</v>
      </c>
      <c r="AF45" s="1368" t="s">
        <v>5893</v>
      </c>
      <c r="AG45" s="1368" t="s">
        <v>5892</v>
      </c>
      <c r="AH45" s="1057" t="s">
        <v>9629</v>
      </c>
      <c r="AI45" s="1057" t="s">
        <v>9630</v>
      </c>
      <c r="AJ45" s="1057"/>
      <c r="AK45" s="1368" t="s">
        <v>5895</v>
      </c>
      <c r="AL45" s="1368" t="s">
        <v>5896</v>
      </c>
      <c r="AM45" s="1057" t="s">
        <v>5859</v>
      </c>
      <c r="AN45" s="1368" t="s">
        <v>5860</v>
      </c>
      <c r="AO45" s="1368"/>
      <c r="AP45" s="1368" t="s">
        <v>5897</v>
      </c>
      <c r="AQ45" s="1368"/>
      <c r="AR45" s="1368" t="s">
        <v>5898</v>
      </c>
      <c r="AS45" s="1368"/>
      <c r="AT45" s="1368" t="s">
        <v>5899</v>
      </c>
      <c r="AU45" s="1368" t="s">
        <v>5900</v>
      </c>
      <c r="AV45" s="1368"/>
      <c r="AW45" s="1368" t="s">
        <v>5901</v>
      </c>
      <c r="AX45" s="1057" t="s">
        <v>5902</v>
      </c>
      <c r="AY45" s="1057" t="s">
        <v>5903</v>
      </c>
      <c r="AZ45" s="1057" t="s">
        <v>5904</v>
      </c>
      <c r="BA45" s="1057" t="s">
        <v>5864</v>
      </c>
      <c r="BB45" s="1057" t="s">
        <v>5863</v>
      </c>
      <c r="BC45" s="1057"/>
      <c r="BD45" s="1057"/>
      <c r="BE45" s="1057" t="s">
        <v>5865</v>
      </c>
      <c r="BF45" s="1057" t="s">
        <v>5866</v>
      </c>
      <c r="BG45" s="1057" t="s">
        <v>5867</v>
      </c>
      <c r="BH45" s="1057" t="s">
        <v>5868</v>
      </c>
      <c r="BI45" s="1057" t="s">
        <v>5869</v>
      </c>
      <c r="BJ45" s="1057" t="s">
        <v>5870</v>
      </c>
      <c r="BK45" s="1057" t="s">
        <v>5871</v>
      </c>
      <c r="BL45" s="1057" t="s">
        <v>5872</v>
      </c>
      <c r="BM45" s="1057" t="s">
        <v>5906</v>
      </c>
      <c r="BN45" s="1057" t="s">
        <v>5907</v>
      </c>
      <c r="BO45" s="1057"/>
      <c r="BP45" s="1057" t="s">
        <v>5908</v>
      </c>
      <c r="BQ45" s="1057" t="s">
        <v>5873</v>
      </c>
      <c r="BR45" s="1057"/>
      <c r="BS45" s="1057"/>
      <c r="BT45" s="1368"/>
      <c r="BU45" s="1368"/>
      <c r="BV45" s="1057"/>
      <c r="BW45" s="1368"/>
      <c r="BX45" s="1057"/>
      <c r="BY45" s="1057"/>
      <c r="BZ45" s="1368" t="s">
        <v>5909</v>
      </c>
      <c r="CA45" s="1368"/>
      <c r="CB45" s="1368"/>
      <c r="CC45" s="1057"/>
      <c r="CD45" s="1057"/>
      <c r="CE45" s="1057"/>
      <c r="CF45" s="1057" t="s">
        <v>5876</v>
      </c>
      <c r="CG45" s="1057" t="s">
        <v>5910</v>
      </c>
      <c r="CH45" s="1057" t="s">
        <v>5877</v>
      </c>
      <c r="CI45" s="1057" t="s">
        <v>5878</v>
      </c>
      <c r="CJ45" s="1057" t="s">
        <v>5879</v>
      </c>
      <c r="CK45" s="1057" t="s">
        <v>5880</v>
      </c>
      <c r="CL45" s="1057" t="s">
        <v>5881</v>
      </c>
      <c r="CM45" s="1368">
        <v>10969162</v>
      </c>
      <c r="CN45" s="1368">
        <v>10969164</v>
      </c>
      <c r="CO45" s="1368">
        <v>10969166</v>
      </c>
      <c r="CP45" s="1368"/>
    </row>
    <row r="46" spans="1:94" s="1051" customFormat="1" ht="51" customHeight="1">
      <c r="A46" s="1052" t="s">
        <v>5838</v>
      </c>
      <c r="B46" s="1362" t="s">
        <v>9840</v>
      </c>
      <c r="C46" s="1368" t="s">
        <v>5882</v>
      </c>
      <c r="D46" s="1368" t="s">
        <v>9643</v>
      </c>
      <c r="E46" s="1057">
        <v>11453241</v>
      </c>
      <c r="F46" s="1368" t="s">
        <v>5911</v>
      </c>
      <c r="G46" s="1368" t="s">
        <v>9580</v>
      </c>
      <c r="H46" s="1055">
        <v>884116161448</v>
      </c>
      <c r="I46" s="1368" t="s">
        <v>5913</v>
      </c>
      <c r="J46" s="1057"/>
      <c r="K46" s="1057"/>
      <c r="L46" s="1368" t="s">
        <v>5914</v>
      </c>
      <c r="M46" s="1368" t="s">
        <v>6034</v>
      </c>
      <c r="N46" s="1057" t="s">
        <v>5916</v>
      </c>
      <c r="O46" s="1057" t="s">
        <v>5846</v>
      </c>
      <c r="P46" s="1057" t="s">
        <v>5847</v>
      </c>
      <c r="Q46" s="1368" t="s">
        <v>5888</v>
      </c>
      <c r="R46" s="1368"/>
      <c r="S46" s="1368" t="s">
        <v>5889</v>
      </c>
      <c r="T46" s="1057" t="s">
        <v>5961</v>
      </c>
      <c r="U46" s="1057" t="s">
        <v>5850</v>
      </c>
      <c r="V46" s="1057" t="s">
        <v>9628</v>
      </c>
      <c r="W46" s="1057" t="s">
        <v>5891</v>
      </c>
      <c r="X46" s="1057" t="s">
        <v>5850</v>
      </c>
      <c r="Y46" s="1368" t="s">
        <v>9627</v>
      </c>
      <c r="Z46" s="1368"/>
      <c r="AA46" s="1368" t="s">
        <v>2589</v>
      </c>
      <c r="AB46" s="1057" t="s">
        <v>2589</v>
      </c>
      <c r="AC46" s="1057"/>
      <c r="AD46" s="1368"/>
      <c r="AE46" s="1057" t="s">
        <v>5889</v>
      </c>
      <c r="AF46" s="1368" t="s">
        <v>5893</v>
      </c>
      <c r="AG46" s="1368" t="s">
        <v>5892</v>
      </c>
      <c r="AH46" s="1057" t="s">
        <v>9629</v>
      </c>
      <c r="AI46" s="1057" t="s">
        <v>2589</v>
      </c>
      <c r="AJ46" s="1368"/>
      <c r="AK46" s="1368" t="s">
        <v>5895</v>
      </c>
      <c r="AL46" s="1368" t="s">
        <v>5896</v>
      </c>
      <c r="AM46" s="1057" t="s">
        <v>5859</v>
      </c>
      <c r="AN46" s="1368" t="s">
        <v>5860</v>
      </c>
      <c r="AO46" s="1368"/>
      <c r="AP46" s="1368" t="s">
        <v>5897</v>
      </c>
      <c r="AQ46" s="1368"/>
      <c r="AR46" s="1368" t="s">
        <v>5898</v>
      </c>
      <c r="AS46" s="1368"/>
      <c r="AT46" s="1368" t="s">
        <v>5899</v>
      </c>
      <c r="AU46" s="1368" t="s">
        <v>5900</v>
      </c>
      <c r="AV46" s="1368"/>
      <c r="AW46" s="1368" t="s">
        <v>5901</v>
      </c>
      <c r="AX46" s="1057" t="s">
        <v>5902</v>
      </c>
      <c r="AY46" s="1057" t="s">
        <v>5903</v>
      </c>
      <c r="AZ46" s="1057" t="s">
        <v>5904</v>
      </c>
      <c r="BA46" s="1057" t="s">
        <v>5864</v>
      </c>
      <c r="BB46" s="1057" t="s">
        <v>5863</v>
      </c>
      <c r="BC46" s="1057"/>
      <c r="BD46" s="1057"/>
      <c r="BE46" s="1057" t="s">
        <v>5865</v>
      </c>
      <c r="BF46" s="1057" t="s">
        <v>5866</v>
      </c>
      <c r="BG46" s="1057" t="s">
        <v>5867</v>
      </c>
      <c r="BH46" s="1057" t="s">
        <v>5868</v>
      </c>
      <c r="BI46" s="1057" t="s">
        <v>5869</v>
      </c>
      <c r="BJ46" s="1057" t="s">
        <v>5870</v>
      </c>
      <c r="BK46" s="1057" t="s">
        <v>5871</v>
      </c>
      <c r="BL46" s="1057" t="s">
        <v>5872</v>
      </c>
      <c r="BM46" s="1057" t="s">
        <v>5906</v>
      </c>
      <c r="BN46" s="1057" t="s">
        <v>5907</v>
      </c>
      <c r="BO46" s="1057"/>
      <c r="BP46" s="1057" t="s">
        <v>5908</v>
      </c>
      <c r="BQ46" s="1057" t="s">
        <v>5873</v>
      </c>
      <c r="BR46" s="1057"/>
      <c r="BS46" s="1057"/>
      <c r="BT46" s="1368"/>
      <c r="BU46" s="1368"/>
      <c r="BV46" s="1057"/>
      <c r="BW46" s="1368"/>
      <c r="BX46" s="1057"/>
      <c r="BY46" s="1057"/>
      <c r="BZ46" s="1368" t="s">
        <v>5909</v>
      </c>
      <c r="CA46" s="1368"/>
      <c r="CB46" s="1368"/>
      <c r="CC46" s="1057"/>
      <c r="CD46" s="1057"/>
      <c r="CE46" s="1057"/>
      <c r="CF46" s="1057" t="s">
        <v>5876</v>
      </c>
      <c r="CG46" s="1057" t="s">
        <v>5910</v>
      </c>
      <c r="CH46" s="1057" t="s">
        <v>5877</v>
      </c>
      <c r="CI46" s="1057" t="s">
        <v>5878</v>
      </c>
      <c r="CJ46" s="1057" t="s">
        <v>5879</v>
      </c>
      <c r="CK46" s="1057" t="s">
        <v>5880</v>
      </c>
      <c r="CL46" s="1057" t="s">
        <v>5881</v>
      </c>
      <c r="CM46" s="1368">
        <v>10969162</v>
      </c>
      <c r="CN46" s="1368">
        <v>10969164</v>
      </c>
      <c r="CO46" s="1368">
        <v>10969166</v>
      </c>
      <c r="CP46" s="1368"/>
    </row>
    <row r="47" spans="1:94" s="1051" customFormat="1" ht="51" customHeight="1">
      <c r="A47" s="1052" t="s">
        <v>5838</v>
      </c>
      <c r="B47" s="1362" t="s">
        <v>9840</v>
      </c>
      <c r="C47" s="1368" t="s">
        <v>5882</v>
      </c>
      <c r="D47" s="1368" t="s">
        <v>9643</v>
      </c>
      <c r="E47" s="1368">
        <v>11446297</v>
      </c>
      <c r="F47" s="1368" t="s">
        <v>5911</v>
      </c>
      <c r="G47" s="1368" t="s">
        <v>5915</v>
      </c>
      <c r="H47" s="1055">
        <v>884116150480</v>
      </c>
      <c r="I47" s="1368" t="s">
        <v>5913</v>
      </c>
      <c r="J47" s="1368"/>
      <c r="K47" s="1368"/>
      <c r="L47" s="1368" t="s">
        <v>5914</v>
      </c>
      <c r="M47" s="1368" t="s">
        <v>6034</v>
      </c>
      <c r="N47" s="1057" t="s">
        <v>5916</v>
      </c>
      <c r="O47" s="1057" t="s">
        <v>5917</v>
      </c>
      <c r="P47" s="1057" t="s">
        <v>5847</v>
      </c>
      <c r="Q47" s="1368" t="s">
        <v>5888</v>
      </c>
      <c r="R47" s="1368"/>
      <c r="S47" s="1368" t="s">
        <v>5889</v>
      </c>
      <c r="T47" s="1057" t="s">
        <v>5961</v>
      </c>
      <c r="U47" s="1057" t="s">
        <v>5850</v>
      </c>
      <c r="V47" s="1057" t="s">
        <v>9628</v>
      </c>
      <c r="W47" s="1057" t="s">
        <v>5891</v>
      </c>
      <c r="X47" s="1057" t="s">
        <v>5850</v>
      </c>
      <c r="Y47" s="1368" t="s">
        <v>9627</v>
      </c>
      <c r="Z47" s="1368"/>
      <c r="AA47" s="1368" t="s">
        <v>2589</v>
      </c>
      <c r="AB47" s="1368" t="s">
        <v>2589</v>
      </c>
      <c r="AC47" s="1368"/>
      <c r="AD47" s="1368"/>
      <c r="AE47" s="1057" t="s">
        <v>5889</v>
      </c>
      <c r="AF47" s="1368" t="s">
        <v>5893</v>
      </c>
      <c r="AG47" s="1368" t="s">
        <v>5892</v>
      </c>
      <c r="AH47" s="1057" t="s">
        <v>5894</v>
      </c>
      <c r="AI47" s="1057" t="s">
        <v>9630</v>
      </c>
      <c r="AJ47" s="1057"/>
      <c r="AK47" s="1368" t="s">
        <v>5895</v>
      </c>
      <c r="AL47" s="1368" t="s">
        <v>5896</v>
      </c>
      <c r="AM47" s="1057" t="s">
        <v>5859</v>
      </c>
      <c r="AN47" s="1368" t="s">
        <v>5860</v>
      </c>
      <c r="AO47" s="1368"/>
      <c r="AP47" s="1368" t="s">
        <v>5897</v>
      </c>
      <c r="AQ47" s="1368"/>
      <c r="AR47" s="1368" t="s">
        <v>5898</v>
      </c>
      <c r="AS47" s="1368"/>
      <c r="AT47" s="1368" t="s">
        <v>5899</v>
      </c>
      <c r="AU47" s="1368" t="s">
        <v>5900</v>
      </c>
      <c r="AV47" s="1368"/>
      <c r="AW47" s="1368" t="s">
        <v>5901</v>
      </c>
      <c r="AX47" s="1057" t="s">
        <v>5902</v>
      </c>
      <c r="AY47" s="1057" t="s">
        <v>5903</v>
      </c>
      <c r="AZ47" s="1057" t="s">
        <v>5904</v>
      </c>
      <c r="BA47" s="1057" t="s">
        <v>5864</v>
      </c>
      <c r="BB47" s="1057" t="s">
        <v>5863</v>
      </c>
      <c r="BC47" s="1057"/>
      <c r="BD47" s="1057"/>
      <c r="BE47" s="1057" t="s">
        <v>5865</v>
      </c>
      <c r="BF47" s="1057" t="s">
        <v>5866</v>
      </c>
      <c r="BG47" s="1057" t="s">
        <v>5867</v>
      </c>
      <c r="BH47" s="1057" t="s">
        <v>5868</v>
      </c>
      <c r="BI47" s="1057" t="s">
        <v>5869</v>
      </c>
      <c r="BJ47" s="1057" t="s">
        <v>5870</v>
      </c>
      <c r="BK47" s="1057" t="s">
        <v>5871</v>
      </c>
      <c r="BL47" s="1057" t="s">
        <v>5872</v>
      </c>
      <c r="BM47" s="1057" t="s">
        <v>5906</v>
      </c>
      <c r="BN47" s="1057" t="s">
        <v>5907</v>
      </c>
      <c r="BO47" s="1057"/>
      <c r="BP47" s="1057" t="s">
        <v>5908</v>
      </c>
      <c r="BQ47" s="1057" t="s">
        <v>5873</v>
      </c>
      <c r="BR47" s="1057"/>
      <c r="BS47" s="1057"/>
      <c r="BT47" s="1368"/>
      <c r="BU47" s="1368"/>
      <c r="BV47" s="1057"/>
      <c r="BW47" s="1368"/>
      <c r="BX47" s="1057"/>
      <c r="BY47" s="1057"/>
      <c r="BZ47" s="1368" t="s">
        <v>5909</v>
      </c>
      <c r="CA47" s="1368"/>
      <c r="CB47" s="1368"/>
      <c r="CC47" s="1057"/>
      <c r="CD47" s="1057"/>
      <c r="CE47" s="1057"/>
      <c r="CF47" s="1057" t="s">
        <v>5876</v>
      </c>
      <c r="CG47" s="1057" t="s">
        <v>5910</v>
      </c>
      <c r="CH47" s="1057" t="s">
        <v>5877</v>
      </c>
      <c r="CI47" s="1057" t="s">
        <v>5878</v>
      </c>
      <c r="CJ47" s="1057" t="s">
        <v>5879</v>
      </c>
      <c r="CK47" s="1057" t="s">
        <v>5880</v>
      </c>
      <c r="CL47" s="1057" t="s">
        <v>5881</v>
      </c>
      <c r="CM47" s="1368">
        <v>10969162</v>
      </c>
      <c r="CN47" s="1368">
        <v>10969164</v>
      </c>
      <c r="CO47" s="1368">
        <v>10969166</v>
      </c>
      <c r="CP47" s="1368"/>
    </row>
    <row r="48" spans="1:94" s="1051" customFormat="1" ht="51" customHeight="1">
      <c r="A48" s="1058" t="s">
        <v>5838</v>
      </c>
      <c r="B48" s="1058" t="s">
        <v>9840</v>
      </c>
      <c r="C48" s="1059" t="s">
        <v>5882</v>
      </c>
      <c r="D48" s="1059" t="s">
        <v>9643</v>
      </c>
      <c r="E48" s="1059">
        <v>11252952</v>
      </c>
      <c r="F48" s="1059" t="s">
        <v>5918</v>
      </c>
      <c r="G48" s="1059" t="s">
        <v>5919</v>
      </c>
      <c r="H48" s="1060">
        <v>884116130666</v>
      </c>
      <c r="I48" s="1058" t="s">
        <v>6039</v>
      </c>
      <c r="J48" s="1059" t="s">
        <v>5921</v>
      </c>
      <c r="K48" s="1059"/>
      <c r="L48" s="1059" t="s">
        <v>5920</v>
      </c>
      <c r="M48" s="1059" t="s">
        <v>5886</v>
      </c>
      <c r="N48" s="1062" t="s">
        <v>5916</v>
      </c>
      <c r="O48" s="1062" t="s">
        <v>5846</v>
      </c>
      <c r="P48" s="1062" t="s">
        <v>5847</v>
      </c>
      <c r="Q48" s="1059" t="s">
        <v>5888</v>
      </c>
      <c r="R48" s="1059"/>
      <c r="S48" s="1059" t="s">
        <v>5889</v>
      </c>
      <c r="T48" s="1062" t="s">
        <v>5961</v>
      </c>
      <c r="U48" s="1062" t="s">
        <v>5850</v>
      </c>
      <c r="V48" s="1062" t="s">
        <v>9628</v>
      </c>
      <c r="W48" s="1062" t="s">
        <v>5891</v>
      </c>
      <c r="X48" s="1062" t="s">
        <v>5850</v>
      </c>
      <c r="Y48" s="1059" t="s">
        <v>9627</v>
      </c>
      <c r="Z48" s="1059"/>
      <c r="AA48" s="1059" t="s">
        <v>2589</v>
      </c>
      <c r="AB48" s="1059" t="s">
        <v>2589</v>
      </c>
      <c r="AC48" s="1059"/>
      <c r="AD48" s="1059"/>
      <c r="AE48" s="1062" t="s">
        <v>5889</v>
      </c>
      <c r="AF48" s="1059" t="s">
        <v>5893</v>
      </c>
      <c r="AG48" s="1059" t="s">
        <v>5892</v>
      </c>
      <c r="AH48" s="1062" t="s">
        <v>5894</v>
      </c>
      <c r="AI48" s="1062" t="s">
        <v>2589</v>
      </c>
      <c r="AJ48" s="1062"/>
      <c r="AK48" s="1059" t="s">
        <v>5895</v>
      </c>
      <c r="AL48" s="1059" t="s">
        <v>5896</v>
      </c>
      <c r="AM48" s="1057" t="s">
        <v>5859</v>
      </c>
      <c r="AN48" s="1368" t="s">
        <v>5860</v>
      </c>
      <c r="AO48" s="1368"/>
      <c r="AP48" s="1368" t="s">
        <v>5897</v>
      </c>
      <c r="AQ48" s="1368"/>
      <c r="AR48" s="1368" t="s">
        <v>5898</v>
      </c>
      <c r="AS48" s="1368"/>
      <c r="AT48" s="1368" t="s">
        <v>5899</v>
      </c>
      <c r="AU48" s="1368" t="s">
        <v>5900</v>
      </c>
      <c r="AV48" s="1368"/>
      <c r="AW48" s="1368" t="s">
        <v>5901</v>
      </c>
      <c r="AX48" s="1057" t="s">
        <v>5902</v>
      </c>
      <c r="AY48" s="1057" t="s">
        <v>5903</v>
      </c>
      <c r="AZ48" s="1057" t="s">
        <v>5904</v>
      </c>
      <c r="BA48" s="1057" t="s">
        <v>5864</v>
      </c>
      <c r="BB48" s="1057" t="s">
        <v>5905</v>
      </c>
      <c r="BC48" s="1057"/>
      <c r="BD48" s="1057"/>
      <c r="BE48" s="1057" t="s">
        <v>5865</v>
      </c>
      <c r="BF48" s="1057" t="s">
        <v>5866</v>
      </c>
      <c r="BG48" s="1057" t="s">
        <v>5867</v>
      </c>
      <c r="BH48" s="1057" t="s">
        <v>5868</v>
      </c>
      <c r="BI48" s="1057" t="s">
        <v>5869</v>
      </c>
      <c r="BJ48" s="1057" t="s">
        <v>5870</v>
      </c>
      <c r="BK48" s="1057" t="s">
        <v>5871</v>
      </c>
      <c r="BL48" s="1057" t="s">
        <v>5872</v>
      </c>
      <c r="BM48" s="1057" t="s">
        <v>5906</v>
      </c>
      <c r="BN48" s="1057" t="s">
        <v>5907</v>
      </c>
      <c r="BO48" s="1057"/>
      <c r="BP48" s="1057" t="s">
        <v>5908</v>
      </c>
      <c r="BQ48" s="1057" t="s">
        <v>5873</v>
      </c>
      <c r="BR48" s="1057"/>
      <c r="BS48" s="1057"/>
      <c r="BT48" s="1368"/>
      <c r="BU48" s="1368"/>
      <c r="BV48" s="1057"/>
      <c r="BW48" s="1368"/>
      <c r="BX48" s="1057"/>
      <c r="BY48" s="1057"/>
      <c r="BZ48" s="1368" t="s">
        <v>5909</v>
      </c>
      <c r="CA48" s="1368"/>
      <c r="CB48" s="1368"/>
      <c r="CC48" s="1057"/>
      <c r="CD48" s="1057"/>
      <c r="CE48" s="1057"/>
      <c r="CF48" s="1057" t="s">
        <v>5876</v>
      </c>
      <c r="CG48" s="1057" t="s">
        <v>5910</v>
      </c>
      <c r="CH48" s="1057" t="s">
        <v>5877</v>
      </c>
      <c r="CI48" s="1057" t="s">
        <v>5878</v>
      </c>
      <c r="CJ48" s="1057" t="s">
        <v>5879</v>
      </c>
      <c r="CK48" s="1057" t="s">
        <v>5880</v>
      </c>
      <c r="CL48" s="1057" t="s">
        <v>5881</v>
      </c>
      <c r="CM48" s="1368">
        <v>10969162</v>
      </c>
      <c r="CN48" s="1368">
        <v>10969164</v>
      </c>
      <c r="CO48" s="1368">
        <v>10969166</v>
      </c>
      <c r="CP48" s="1368"/>
    </row>
    <row r="49" spans="1:94" s="1051" customFormat="1" ht="51" customHeight="1">
      <c r="A49" s="1052" t="s">
        <v>5838</v>
      </c>
      <c r="B49" s="1362" t="s">
        <v>9840</v>
      </c>
      <c r="C49" s="1368" t="s">
        <v>5882</v>
      </c>
      <c r="D49" s="1368" t="s">
        <v>9643</v>
      </c>
      <c r="E49" s="1368">
        <v>11446296</v>
      </c>
      <c r="F49" s="1368" t="s">
        <v>5911</v>
      </c>
      <c r="G49" s="1368" t="s">
        <v>5921</v>
      </c>
      <c r="H49" s="1055">
        <v>884116150473</v>
      </c>
      <c r="I49" s="1368" t="s">
        <v>5913</v>
      </c>
      <c r="J49" s="1368"/>
      <c r="K49" s="1368"/>
      <c r="L49" s="1368" t="s">
        <v>5920</v>
      </c>
      <c r="M49" s="1368" t="s">
        <v>6034</v>
      </c>
      <c r="N49" s="1057" t="s">
        <v>5916</v>
      </c>
      <c r="O49" s="1057" t="s">
        <v>5917</v>
      </c>
      <c r="P49" s="1057" t="s">
        <v>5847</v>
      </c>
      <c r="Q49" s="1368" t="s">
        <v>5888</v>
      </c>
      <c r="R49" s="1368"/>
      <c r="S49" s="1368" t="s">
        <v>5889</v>
      </c>
      <c r="T49" s="1057" t="s">
        <v>5961</v>
      </c>
      <c r="U49" s="1057" t="s">
        <v>5850</v>
      </c>
      <c r="V49" s="1057" t="s">
        <v>9628</v>
      </c>
      <c r="W49" s="1057" t="s">
        <v>5891</v>
      </c>
      <c r="X49" s="1057" t="s">
        <v>5850</v>
      </c>
      <c r="Y49" s="1368" t="s">
        <v>9627</v>
      </c>
      <c r="Z49" s="1368"/>
      <c r="AA49" s="1368" t="s">
        <v>5889</v>
      </c>
      <c r="AB49" s="1368" t="s">
        <v>5889</v>
      </c>
      <c r="AC49" s="1368"/>
      <c r="AD49" s="1368"/>
      <c r="AE49" s="1057" t="s">
        <v>5889</v>
      </c>
      <c r="AF49" s="1368" t="s">
        <v>5893</v>
      </c>
      <c r="AG49" s="1368" t="s">
        <v>5892</v>
      </c>
      <c r="AH49" s="1057" t="s">
        <v>5894</v>
      </c>
      <c r="AI49" s="1057" t="s">
        <v>9630</v>
      </c>
      <c r="AJ49" s="1057"/>
      <c r="AK49" s="1368" t="s">
        <v>5895</v>
      </c>
      <c r="AL49" s="1368" t="s">
        <v>5896</v>
      </c>
      <c r="AM49" s="1057" t="s">
        <v>5859</v>
      </c>
      <c r="AN49" s="1368" t="s">
        <v>5860</v>
      </c>
      <c r="AO49" s="1368"/>
      <c r="AP49" s="1368" t="s">
        <v>5897</v>
      </c>
      <c r="AQ49" s="1368"/>
      <c r="AR49" s="1368" t="s">
        <v>5898</v>
      </c>
      <c r="AS49" s="1368"/>
      <c r="AT49" s="1368" t="s">
        <v>5899</v>
      </c>
      <c r="AU49" s="1368" t="s">
        <v>5900</v>
      </c>
      <c r="AV49" s="1368"/>
      <c r="AW49" s="1368" t="s">
        <v>5901</v>
      </c>
      <c r="AX49" s="1057" t="s">
        <v>5902</v>
      </c>
      <c r="AY49" s="1057" t="s">
        <v>5903</v>
      </c>
      <c r="AZ49" s="1057" t="s">
        <v>5904</v>
      </c>
      <c r="BA49" s="1057" t="s">
        <v>5864</v>
      </c>
      <c r="BB49" s="1057" t="s">
        <v>5863</v>
      </c>
      <c r="BC49" s="1057"/>
      <c r="BD49" s="1057"/>
      <c r="BE49" s="1057" t="s">
        <v>5865</v>
      </c>
      <c r="BF49" s="1057" t="s">
        <v>5866</v>
      </c>
      <c r="BG49" s="1057" t="s">
        <v>5867</v>
      </c>
      <c r="BH49" s="1057" t="s">
        <v>5868</v>
      </c>
      <c r="BI49" s="1057" t="s">
        <v>5869</v>
      </c>
      <c r="BJ49" s="1057" t="s">
        <v>5870</v>
      </c>
      <c r="BK49" s="1057" t="s">
        <v>5871</v>
      </c>
      <c r="BL49" s="1057" t="s">
        <v>5872</v>
      </c>
      <c r="BM49" s="1057" t="s">
        <v>5906</v>
      </c>
      <c r="BN49" s="1057" t="s">
        <v>5907</v>
      </c>
      <c r="BO49" s="1057"/>
      <c r="BP49" s="1057" t="s">
        <v>5908</v>
      </c>
      <c r="BQ49" s="1057" t="s">
        <v>5873</v>
      </c>
      <c r="BR49" s="1057"/>
      <c r="BS49" s="1057"/>
      <c r="BT49" s="1368"/>
      <c r="BU49" s="1368"/>
      <c r="BV49" s="1057"/>
      <c r="BW49" s="1368"/>
      <c r="BX49" s="1057"/>
      <c r="BY49" s="1057"/>
      <c r="BZ49" s="1368" t="s">
        <v>5909</v>
      </c>
      <c r="CA49" s="1368"/>
      <c r="CB49" s="1368"/>
      <c r="CC49" s="1057"/>
      <c r="CD49" s="1057"/>
      <c r="CE49" s="1057"/>
      <c r="CF49" s="1057" t="s">
        <v>5876</v>
      </c>
      <c r="CG49" s="1057" t="s">
        <v>5910</v>
      </c>
      <c r="CH49" s="1057" t="s">
        <v>5877</v>
      </c>
      <c r="CI49" s="1057" t="s">
        <v>5878</v>
      </c>
      <c r="CJ49" s="1057" t="s">
        <v>5879</v>
      </c>
      <c r="CK49" s="1057" t="s">
        <v>5880</v>
      </c>
      <c r="CL49" s="1057" t="s">
        <v>5881</v>
      </c>
      <c r="CM49" s="1368">
        <v>10969162</v>
      </c>
      <c r="CN49" s="1368">
        <v>10969164</v>
      </c>
      <c r="CO49" s="1368">
        <v>10969166</v>
      </c>
      <c r="CP49" s="1368"/>
    </row>
    <row r="50" spans="1:94" s="1051" customFormat="1" ht="51" customHeight="1">
      <c r="A50" s="1052" t="s">
        <v>5838</v>
      </c>
      <c r="B50" s="1362" t="s">
        <v>9844</v>
      </c>
      <c r="C50" s="1368" t="s">
        <v>5953</v>
      </c>
      <c r="D50" s="1368" t="s">
        <v>9643</v>
      </c>
      <c r="E50" s="1057">
        <v>11453230</v>
      </c>
      <c r="F50" s="1368" t="s">
        <v>5911</v>
      </c>
      <c r="G50" s="1368" t="s">
        <v>9586</v>
      </c>
      <c r="H50" s="1055">
        <v>884116161509</v>
      </c>
      <c r="I50" s="1368" t="s">
        <v>5913</v>
      </c>
      <c r="J50" s="1057"/>
      <c r="K50" s="1057" t="s">
        <v>6001</v>
      </c>
      <c r="L50" s="1057" t="s">
        <v>9645</v>
      </c>
      <c r="M50" s="1368" t="s">
        <v>6034</v>
      </c>
      <c r="N50" s="1057" t="s">
        <v>5941</v>
      </c>
      <c r="O50" s="1057" t="s">
        <v>5846</v>
      </c>
      <c r="P50" s="1057" t="s">
        <v>5997</v>
      </c>
      <c r="Q50" s="1368" t="s">
        <v>5973</v>
      </c>
      <c r="R50" s="1368"/>
      <c r="S50" s="1368" t="s">
        <v>5889</v>
      </c>
      <c r="T50" s="1368" t="s">
        <v>5961</v>
      </c>
      <c r="U50" s="1057" t="s">
        <v>5850</v>
      </c>
      <c r="V50" s="1057" t="s">
        <v>9644</v>
      </c>
      <c r="W50" s="1057" t="s">
        <v>9634</v>
      </c>
      <c r="X50" s="1057" t="s">
        <v>5850</v>
      </c>
      <c r="Y50" s="1057" t="s">
        <v>9631</v>
      </c>
      <c r="Z50" s="1057"/>
      <c r="AA50" s="1368" t="s">
        <v>2589</v>
      </c>
      <c r="AB50" s="1368" t="s">
        <v>2589</v>
      </c>
      <c r="AC50" s="1368"/>
      <c r="AD50" s="1368" t="s">
        <v>2589</v>
      </c>
      <c r="AE50" s="1057" t="s">
        <v>5889</v>
      </c>
      <c r="AF50" s="1368" t="s">
        <v>5893</v>
      </c>
      <c r="AG50" s="1368" t="s">
        <v>9646</v>
      </c>
      <c r="AH50" s="1057" t="s">
        <v>9629</v>
      </c>
      <c r="AI50" s="1057" t="s">
        <v>2589</v>
      </c>
      <c r="AJ50" s="1368"/>
      <c r="AK50" s="1368" t="s">
        <v>5998</v>
      </c>
      <c r="AL50" s="1368" t="s">
        <v>5999</v>
      </c>
      <c r="AM50" s="1057" t="s">
        <v>5859</v>
      </c>
      <c r="AN50" s="1368" t="s">
        <v>5860</v>
      </c>
      <c r="AO50" s="1368"/>
      <c r="AP50" s="1368" t="s">
        <v>5897</v>
      </c>
      <c r="AQ50" s="1368"/>
      <c r="AR50" s="1368" t="s">
        <v>5898</v>
      </c>
      <c r="AS50" s="1368"/>
      <c r="AT50" s="1368" t="s">
        <v>5899</v>
      </c>
      <c r="AU50" s="1368" t="s">
        <v>5900</v>
      </c>
      <c r="AV50" s="1368"/>
      <c r="AW50" s="1368" t="s">
        <v>5901</v>
      </c>
      <c r="AX50" s="1057" t="s">
        <v>5902</v>
      </c>
      <c r="AY50" s="1057" t="s">
        <v>5903</v>
      </c>
      <c r="AZ50" s="1057" t="s">
        <v>5904</v>
      </c>
      <c r="BA50" s="1057" t="s">
        <v>5864</v>
      </c>
      <c r="BB50" s="1057" t="s">
        <v>5905</v>
      </c>
      <c r="BC50" s="1057"/>
      <c r="BD50" s="1057"/>
      <c r="BE50" s="1057" t="s">
        <v>5865</v>
      </c>
      <c r="BF50" s="1057" t="s">
        <v>5866</v>
      </c>
      <c r="BG50" s="1057" t="s">
        <v>5867</v>
      </c>
      <c r="BH50" s="1057" t="s">
        <v>5868</v>
      </c>
      <c r="BI50" s="1057" t="s">
        <v>5869</v>
      </c>
      <c r="BJ50" s="1057" t="s">
        <v>5870</v>
      </c>
      <c r="BK50" s="1057" t="s">
        <v>5871</v>
      </c>
      <c r="BL50" s="1057" t="s">
        <v>5872</v>
      </c>
      <c r="BM50" s="1057" t="s">
        <v>5906</v>
      </c>
      <c r="BN50" s="1057" t="s">
        <v>5907</v>
      </c>
      <c r="BO50" s="1057"/>
      <c r="BP50" s="1057" t="s">
        <v>5908</v>
      </c>
      <c r="BQ50" s="1057" t="s">
        <v>5873</v>
      </c>
      <c r="BR50" s="1057"/>
      <c r="BS50" s="1057"/>
      <c r="BT50" s="1057"/>
      <c r="BU50" s="1057"/>
      <c r="BV50" s="1057"/>
      <c r="BW50" s="1057"/>
      <c r="BX50" s="1057"/>
      <c r="BY50" s="1057" t="s">
        <v>6000</v>
      </c>
      <c r="BZ50" s="1057"/>
      <c r="CA50" s="1057"/>
      <c r="CB50" s="1057"/>
      <c r="CC50" s="1057"/>
      <c r="CD50" s="1057"/>
      <c r="CE50" s="1057"/>
      <c r="CF50" s="1057"/>
      <c r="CG50" s="1057" t="s">
        <v>5910</v>
      </c>
      <c r="CH50" s="1057" t="s">
        <v>5877</v>
      </c>
      <c r="CI50" s="1057" t="s">
        <v>5878</v>
      </c>
      <c r="CJ50" s="1057" t="s">
        <v>5879</v>
      </c>
      <c r="CK50" s="1057" t="s">
        <v>5880</v>
      </c>
      <c r="CL50" s="1057" t="s">
        <v>5881</v>
      </c>
      <c r="CM50" s="1368">
        <v>10969162</v>
      </c>
      <c r="CN50" s="1368">
        <v>10969164</v>
      </c>
      <c r="CO50" s="1368">
        <v>10969166</v>
      </c>
      <c r="CP50" s="1368"/>
    </row>
    <row r="51" spans="1:94" s="1051" customFormat="1" ht="96.75" customHeight="1">
      <c r="A51" s="1058" t="s">
        <v>5838</v>
      </c>
      <c r="B51" s="1058" t="s">
        <v>9844</v>
      </c>
      <c r="C51" s="1059" t="s">
        <v>5953</v>
      </c>
      <c r="D51" s="1059" t="s">
        <v>9643</v>
      </c>
      <c r="E51" s="1059">
        <v>11252950</v>
      </c>
      <c r="F51" s="1059" t="s">
        <v>6003</v>
      </c>
      <c r="G51" s="1059" t="s">
        <v>6004</v>
      </c>
      <c r="H51" s="1060">
        <v>884116130642</v>
      </c>
      <c r="I51" s="1058" t="s">
        <v>6039</v>
      </c>
      <c r="J51" s="1059" t="s">
        <v>9587</v>
      </c>
      <c r="K51" s="1059" t="s">
        <v>6002</v>
      </c>
      <c r="L51" s="1059" t="s">
        <v>5885</v>
      </c>
      <c r="M51" s="1059" t="s">
        <v>5886</v>
      </c>
      <c r="N51" s="1062" t="s">
        <v>5916</v>
      </c>
      <c r="O51" s="1062" t="s">
        <v>5846</v>
      </c>
      <c r="P51" s="1062" t="s">
        <v>5997</v>
      </c>
      <c r="Q51" s="1059" t="s">
        <v>5942</v>
      </c>
      <c r="R51" s="1059"/>
      <c r="S51" s="1059" t="s">
        <v>5889</v>
      </c>
      <c r="T51" s="1059" t="s">
        <v>5961</v>
      </c>
      <c r="U51" s="1062" t="s">
        <v>5850</v>
      </c>
      <c r="V51" s="1062" t="s">
        <v>9644</v>
      </c>
      <c r="W51" s="1062" t="s">
        <v>9634</v>
      </c>
      <c r="X51" s="1062" t="s">
        <v>5850</v>
      </c>
      <c r="Y51" s="1062" t="s">
        <v>5992</v>
      </c>
      <c r="Z51" s="1062"/>
      <c r="AA51" s="1059" t="s">
        <v>2589</v>
      </c>
      <c r="AB51" s="1059" t="s">
        <v>2589</v>
      </c>
      <c r="AC51" s="1059"/>
      <c r="AD51" s="1059" t="s">
        <v>2589</v>
      </c>
      <c r="AE51" s="1059" t="s">
        <v>5889</v>
      </c>
      <c r="AF51" s="1059" t="s">
        <v>5893</v>
      </c>
      <c r="AG51" s="1059" t="s">
        <v>9646</v>
      </c>
      <c r="AH51" s="1062" t="s">
        <v>5894</v>
      </c>
      <c r="AI51" s="1062" t="s">
        <v>2589</v>
      </c>
      <c r="AJ51" s="1062"/>
      <c r="AK51" s="1059" t="s">
        <v>5998</v>
      </c>
      <c r="AL51" s="1059" t="s">
        <v>5999</v>
      </c>
      <c r="AM51" s="1057" t="s">
        <v>5859</v>
      </c>
      <c r="AN51" s="1368" t="s">
        <v>5860</v>
      </c>
      <c r="AO51" s="1368"/>
      <c r="AP51" s="1368" t="s">
        <v>5897</v>
      </c>
      <c r="AQ51" s="1368"/>
      <c r="AR51" s="1368" t="s">
        <v>5898</v>
      </c>
      <c r="AS51" s="1368"/>
      <c r="AT51" s="1368" t="s">
        <v>5899</v>
      </c>
      <c r="AU51" s="1368" t="s">
        <v>5900</v>
      </c>
      <c r="AV51" s="1368"/>
      <c r="AW51" s="1368" t="s">
        <v>5901</v>
      </c>
      <c r="AX51" s="1057" t="s">
        <v>5902</v>
      </c>
      <c r="AY51" s="1057" t="s">
        <v>5903</v>
      </c>
      <c r="AZ51" s="1057" t="s">
        <v>5904</v>
      </c>
      <c r="BA51" s="1057" t="s">
        <v>5864</v>
      </c>
      <c r="BB51" s="1057" t="s">
        <v>5905</v>
      </c>
      <c r="BC51" s="1057"/>
      <c r="BD51" s="1057"/>
      <c r="BE51" s="1057" t="s">
        <v>5865</v>
      </c>
      <c r="BF51" s="1057" t="s">
        <v>5866</v>
      </c>
      <c r="BG51" s="1057" t="s">
        <v>5867</v>
      </c>
      <c r="BH51" s="1057" t="s">
        <v>5868</v>
      </c>
      <c r="BI51" s="1057" t="s">
        <v>5869</v>
      </c>
      <c r="BJ51" s="1057" t="s">
        <v>5870</v>
      </c>
      <c r="BK51" s="1057" t="s">
        <v>5871</v>
      </c>
      <c r="BL51" s="1057" t="s">
        <v>5872</v>
      </c>
      <c r="BM51" s="1057" t="s">
        <v>5906</v>
      </c>
      <c r="BN51" s="1057" t="s">
        <v>5907</v>
      </c>
      <c r="BO51" s="1057"/>
      <c r="BP51" s="1057" t="s">
        <v>5908</v>
      </c>
      <c r="BQ51" s="1057" t="s">
        <v>5873</v>
      </c>
      <c r="BR51" s="1057"/>
      <c r="BS51" s="1057"/>
      <c r="BT51" s="1057"/>
      <c r="BU51" s="1057"/>
      <c r="BV51" s="1057"/>
      <c r="BW51" s="1057"/>
      <c r="BX51" s="1057"/>
      <c r="BY51" s="1057" t="s">
        <v>6000</v>
      </c>
      <c r="BZ51" s="1057"/>
      <c r="CA51" s="1057"/>
      <c r="CB51" s="1057"/>
      <c r="CC51" s="1057"/>
      <c r="CD51" s="1057"/>
      <c r="CE51" s="1057"/>
      <c r="CF51" s="1057"/>
      <c r="CG51" s="1057" t="s">
        <v>5910</v>
      </c>
      <c r="CH51" s="1057" t="s">
        <v>5877</v>
      </c>
      <c r="CI51" s="1057" t="s">
        <v>5878</v>
      </c>
      <c r="CJ51" s="1057" t="s">
        <v>5879</v>
      </c>
      <c r="CK51" s="1057" t="s">
        <v>5880</v>
      </c>
      <c r="CL51" s="1057" t="s">
        <v>5881</v>
      </c>
      <c r="CM51" s="1368">
        <v>10969162</v>
      </c>
      <c r="CN51" s="1368">
        <v>10969164</v>
      </c>
      <c r="CO51" s="1368">
        <v>10969166</v>
      </c>
      <c r="CP51" s="1368"/>
    </row>
    <row r="52" spans="1:94" s="1051" customFormat="1" ht="96.75" customHeight="1">
      <c r="A52" s="1052" t="s">
        <v>5838</v>
      </c>
      <c r="B52" s="1362" t="s">
        <v>9844</v>
      </c>
      <c r="C52" s="1368" t="s">
        <v>5953</v>
      </c>
      <c r="D52" s="1057" t="s">
        <v>9643</v>
      </c>
      <c r="E52" s="1057">
        <v>11453231</v>
      </c>
      <c r="F52" s="1368" t="s">
        <v>5911</v>
      </c>
      <c r="G52" s="1368" t="s">
        <v>9587</v>
      </c>
      <c r="H52" s="1055">
        <v>884116161516</v>
      </c>
      <c r="I52" s="1368" t="s">
        <v>5913</v>
      </c>
      <c r="J52" s="1057"/>
      <c r="K52" s="1057"/>
      <c r="L52" s="1057" t="s">
        <v>9645</v>
      </c>
      <c r="M52" s="1368" t="s">
        <v>6034</v>
      </c>
      <c r="N52" s="1057" t="s">
        <v>5916</v>
      </c>
      <c r="O52" s="1057" t="s">
        <v>5846</v>
      </c>
      <c r="P52" s="1057" t="s">
        <v>5997</v>
      </c>
      <c r="Q52" s="1368" t="s">
        <v>5973</v>
      </c>
      <c r="R52" s="1368"/>
      <c r="S52" s="1368" t="s">
        <v>5889</v>
      </c>
      <c r="T52" s="1368" t="s">
        <v>5961</v>
      </c>
      <c r="U52" s="1057" t="s">
        <v>5850</v>
      </c>
      <c r="V52" s="1057" t="s">
        <v>9644</v>
      </c>
      <c r="W52" s="1057" t="s">
        <v>9634</v>
      </c>
      <c r="X52" s="1057" t="s">
        <v>5850</v>
      </c>
      <c r="Y52" s="1057" t="s">
        <v>5992</v>
      </c>
      <c r="Z52" s="1057"/>
      <c r="AA52" s="1057" t="s">
        <v>2589</v>
      </c>
      <c r="AB52" s="1057" t="s">
        <v>2589</v>
      </c>
      <c r="AC52" s="1057"/>
      <c r="AD52" s="1368" t="s">
        <v>2589</v>
      </c>
      <c r="AE52" s="1057" t="s">
        <v>5889</v>
      </c>
      <c r="AF52" s="1368" t="s">
        <v>5893</v>
      </c>
      <c r="AG52" s="1368" t="s">
        <v>9646</v>
      </c>
      <c r="AH52" s="1057" t="s">
        <v>9629</v>
      </c>
      <c r="AI52" s="1057" t="s">
        <v>2589</v>
      </c>
      <c r="AJ52" s="1368"/>
      <c r="AK52" s="1368" t="s">
        <v>5998</v>
      </c>
      <c r="AL52" s="1368" t="s">
        <v>5999</v>
      </c>
      <c r="AM52" s="1057" t="s">
        <v>5859</v>
      </c>
      <c r="AN52" s="1368" t="s">
        <v>5860</v>
      </c>
      <c r="AO52" s="1368"/>
      <c r="AP52" s="1368" t="s">
        <v>5897</v>
      </c>
      <c r="AQ52" s="1368"/>
      <c r="AR52" s="1368" t="s">
        <v>5898</v>
      </c>
      <c r="AS52" s="1368"/>
      <c r="AT52" s="1368" t="s">
        <v>5899</v>
      </c>
      <c r="AU52" s="1368" t="s">
        <v>5900</v>
      </c>
      <c r="AV52" s="1368"/>
      <c r="AW52" s="1368" t="s">
        <v>5901</v>
      </c>
      <c r="AX52" s="1057" t="s">
        <v>5902</v>
      </c>
      <c r="AY52" s="1057" t="s">
        <v>5903</v>
      </c>
      <c r="AZ52" s="1057" t="s">
        <v>5904</v>
      </c>
      <c r="BA52" s="1057" t="s">
        <v>5864</v>
      </c>
      <c r="BB52" s="1057" t="s">
        <v>5905</v>
      </c>
      <c r="BC52" s="1057"/>
      <c r="BD52" s="1057"/>
      <c r="BE52" s="1057" t="s">
        <v>5865</v>
      </c>
      <c r="BF52" s="1057" t="s">
        <v>5866</v>
      </c>
      <c r="BG52" s="1057" t="s">
        <v>5867</v>
      </c>
      <c r="BH52" s="1057" t="s">
        <v>5868</v>
      </c>
      <c r="BI52" s="1057" t="s">
        <v>5869</v>
      </c>
      <c r="BJ52" s="1057" t="s">
        <v>5870</v>
      </c>
      <c r="BK52" s="1057" t="s">
        <v>5871</v>
      </c>
      <c r="BL52" s="1057" t="s">
        <v>5872</v>
      </c>
      <c r="BM52" s="1057" t="s">
        <v>5906</v>
      </c>
      <c r="BN52" s="1057" t="s">
        <v>5907</v>
      </c>
      <c r="BO52" s="1057"/>
      <c r="BP52" s="1057" t="s">
        <v>5908</v>
      </c>
      <c r="BQ52" s="1057" t="s">
        <v>5873</v>
      </c>
      <c r="BR52" s="1057"/>
      <c r="BS52" s="1057"/>
      <c r="BT52" s="1057"/>
      <c r="BU52" s="1057"/>
      <c r="BV52" s="1057"/>
      <c r="BW52" s="1057"/>
      <c r="BX52" s="1057"/>
      <c r="BY52" s="1057" t="s">
        <v>6000</v>
      </c>
      <c r="BZ52" s="1057"/>
      <c r="CA52" s="1057"/>
      <c r="CB52" s="1057"/>
      <c r="CC52" s="1057"/>
      <c r="CD52" s="1057"/>
      <c r="CE52" s="1057"/>
      <c r="CF52" s="1057"/>
      <c r="CG52" s="1057" t="s">
        <v>5910</v>
      </c>
      <c r="CH52" s="1057" t="s">
        <v>5877</v>
      </c>
      <c r="CI52" s="1057" t="s">
        <v>5878</v>
      </c>
      <c r="CJ52" s="1057" t="s">
        <v>5879</v>
      </c>
      <c r="CK52" s="1057" t="s">
        <v>5880</v>
      </c>
      <c r="CL52" s="1057" t="s">
        <v>5881</v>
      </c>
      <c r="CM52" s="1368">
        <v>10969162</v>
      </c>
      <c r="CN52" s="1368">
        <v>10969164</v>
      </c>
      <c r="CO52" s="1368">
        <v>10969166</v>
      </c>
      <c r="CP52" s="1368"/>
    </row>
    <row r="53" spans="1:94" s="1051" customFormat="1" ht="96.75" customHeight="1">
      <c r="A53" s="1052" t="s">
        <v>5838</v>
      </c>
      <c r="B53" s="1362" t="s">
        <v>9844</v>
      </c>
      <c r="C53" s="1368" t="s">
        <v>9647</v>
      </c>
      <c r="D53" s="1368" t="s">
        <v>9642</v>
      </c>
      <c r="E53" s="1057">
        <v>11453232</v>
      </c>
      <c r="F53" s="1368" t="s">
        <v>5911</v>
      </c>
      <c r="G53" s="1368" t="s">
        <v>9588</v>
      </c>
      <c r="H53" s="1055">
        <v>884116161523</v>
      </c>
      <c r="I53" s="1368" t="s">
        <v>5913</v>
      </c>
      <c r="J53" s="1057"/>
      <c r="K53" s="1057"/>
      <c r="L53" s="1057" t="s">
        <v>9645</v>
      </c>
      <c r="M53" s="1368" t="s">
        <v>6007</v>
      </c>
      <c r="N53" s="1057" t="s">
        <v>5916</v>
      </c>
      <c r="O53" s="1057" t="s">
        <v>5917</v>
      </c>
      <c r="P53" s="1057" t="s">
        <v>5997</v>
      </c>
      <c r="Q53" s="1368" t="s">
        <v>5973</v>
      </c>
      <c r="R53" s="1368"/>
      <c r="S53" s="1368" t="s">
        <v>5889</v>
      </c>
      <c r="T53" s="1368" t="s">
        <v>5961</v>
      </c>
      <c r="U53" s="1057" t="s">
        <v>5850</v>
      </c>
      <c r="V53" s="1057" t="s">
        <v>9644</v>
      </c>
      <c r="W53" s="1057" t="s">
        <v>9634</v>
      </c>
      <c r="X53" s="1057" t="s">
        <v>5850</v>
      </c>
      <c r="Y53" s="1057" t="s">
        <v>9631</v>
      </c>
      <c r="Z53" s="1057"/>
      <c r="AA53" s="1057" t="s">
        <v>2589</v>
      </c>
      <c r="AB53" s="1057" t="s">
        <v>2589</v>
      </c>
      <c r="AC53" s="1057"/>
      <c r="AD53" s="1368" t="s">
        <v>2589</v>
      </c>
      <c r="AE53" s="1057" t="s">
        <v>5889</v>
      </c>
      <c r="AF53" s="1368" t="s">
        <v>5893</v>
      </c>
      <c r="AG53" s="1368" t="s">
        <v>9646</v>
      </c>
      <c r="AH53" s="1057" t="s">
        <v>9629</v>
      </c>
      <c r="AI53" s="1057" t="s">
        <v>2589</v>
      </c>
      <c r="AJ53" s="1368"/>
      <c r="AK53" s="1368" t="s">
        <v>5998</v>
      </c>
      <c r="AL53" s="1368" t="s">
        <v>5999</v>
      </c>
      <c r="AM53" s="1057" t="s">
        <v>5859</v>
      </c>
      <c r="AN53" s="1368" t="s">
        <v>5860</v>
      </c>
      <c r="AO53" s="1368"/>
      <c r="AP53" s="1368" t="s">
        <v>5897</v>
      </c>
      <c r="AQ53" s="1368"/>
      <c r="AR53" s="1368" t="s">
        <v>5898</v>
      </c>
      <c r="AS53" s="1368"/>
      <c r="AT53" s="1368" t="s">
        <v>5899</v>
      </c>
      <c r="AU53" s="1368" t="s">
        <v>5900</v>
      </c>
      <c r="AV53" s="1368"/>
      <c r="AW53" s="1368" t="s">
        <v>5901</v>
      </c>
      <c r="AX53" s="1057" t="s">
        <v>5902</v>
      </c>
      <c r="AY53" s="1057" t="s">
        <v>5903</v>
      </c>
      <c r="AZ53" s="1057" t="s">
        <v>5904</v>
      </c>
      <c r="BA53" s="1057" t="s">
        <v>5864</v>
      </c>
      <c r="BB53" s="1057" t="s">
        <v>5905</v>
      </c>
      <c r="BC53" s="1057"/>
      <c r="BD53" s="1057"/>
      <c r="BE53" s="1057" t="s">
        <v>5865</v>
      </c>
      <c r="BF53" s="1057" t="s">
        <v>5866</v>
      </c>
      <c r="BG53" s="1057" t="s">
        <v>5867</v>
      </c>
      <c r="BH53" s="1057" t="s">
        <v>5868</v>
      </c>
      <c r="BI53" s="1057" t="s">
        <v>5869</v>
      </c>
      <c r="BJ53" s="1057" t="s">
        <v>5870</v>
      </c>
      <c r="BK53" s="1057" t="s">
        <v>5871</v>
      </c>
      <c r="BL53" s="1057" t="s">
        <v>5872</v>
      </c>
      <c r="BM53" s="1057" t="s">
        <v>5906</v>
      </c>
      <c r="BN53" s="1057" t="s">
        <v>5907</v>
      </c>
      <c r="BO53" s="1057"/>
      <c r="BP53" s="1057" t="s">
        <v>5908</v>
      </c>
      <c r="BQ53" s="1057" t="s">
        <v>5873</v>
      </c>
      <c r="BR53" s="1057"/>
      <c r="BS53" s="1057"/>
      <c r="BT53" s="1057"/>
      <c r="BU53" s="1057"/>
      <c r="BV53" s="1057"/>
      <c r="BW53" s="1057"/>
      <c r="BX53" s="1057"/>
      <c r="BY53" s="1057" t="s">
        <v>6000</v>
      </c>
      <c r="BZ53" s="1057"/>
      <c r="CA53" s="1057"/>
      <c r="CB53" s="1057"/>
      <c r="CC53" s="1057"/>
      <c r="CD53" s="1057"/>
      <c r="CE53" s="1057"/>
      <c r="CF53" s="1057"/>
      <c r="CG53" s="1057" t="s">
        <v>5910</v>
      </c>
      <c r="CH53" s="1057" t="s">
        <v>5877</v>
      </c>
      <c r="CI53" s="1057" t="s">
        <v>5878</v>
      </c>
      <c r="CJ53" s="1057" t="s">
        <v>5879</v>
      </c>
      <c r="CK53" s="1057" t="s">
        <v>5880</v>
      </c>
      <c r="CL53" s="1057" t="s">
        <v>5881</v>
      </c>
      <c r="CM53" s="1368">
        <v>10969162</v>
      </c>
      <c r="CN53" s="1368">
        <v>10969164</v>
      </c>
      <c r="CO53" s="1368">
        <v>10969166</v>
      </c>
      <c r="CP53" s="1368"/>
    </row>
    <row r="54" spans="1:94" s="1051" customFormat="1" ht="96.75" customHeight="1">
      <c r="A54" s="1052" t="s">
        <v>5838</v>
      </c>
      <c r="B54" s="1362" t="s">
        <v>9844</v>
      </c>
      <c r="C54" s="1368" t="s">
        <v>9647</v>
      </c>
      <c r="D54" s="1368" t="s">
        <v>9642</v>
      </c>
      <c r="E54" s="1368">
        <v>11402088</v>
      </c>
      <c r="F54" s="1368" t="s">
        <v>5911</v>
      </c>
      <c r="G54" s="1368" t="s">
        <v>6006</v>
      </c>
      <c r="H54" s="1055">
        <v>884116138730</v>
      </c>
      <c r="I54" s="1368" t="s">
        <v>5841</v>
      </c>
      <c r="J54" s="1368"/>
      <c r="K54" s="1368"/>
      <c r="L54" s="1368" t="s">
        <v>5920</v>
      </c>
      <c r="M54" s="1368" t="s">
        <v>6007</v>
      </c>
      <c r="N54" s="1057" t="s">
        <v>5916</v>
      </c>
      <c r="O54" s="1057" t="s">
        <v>5917</v>
      </c>
      <c r="P54" s="1057" t="s">
        <v>5997</v>
      </c>
      <c r="Q54" s="1368" t="s">
        <v>5927</v>
      </c>
      <c r="R54" s="1368"/>
      <c r="S54" s="1368" t="s">
        <v>5889</v>
      </c>
      <c r="T54" s="1368" t="s">
        <v>5961</v>
      </c>
      <c r="U54" s="1057" t="s">
        <v>5850</v>
      </c>
      <c r="V54" s="1057" t="s">
        <v>6008</v>
      </c>
      <c r="W54" s="1057" t="s">
        <v>5979</v>
      </c>
      <c r="X54" s="1057" t="s">
        <v>5850</v>
      </c>
      <c r="Y54" s="1057" t="s">
        <v>6005</v>
      </c>
      <c r="Z54" s="1057"/>
      <c r="AA54" s="1368" t="s">
        <v>2589</v>
      </c>
      <c r="AB54" s="1368" t="s">
        <v>2589</v>
      </c>
      <c r="AC54" s="1368"/>
      <c r="AD54" s="1368" t="s">
        <v>2589</v>
      </c>
      <c r="AE54" s="1368" t="s">
        <v>5889</v>
      </c>
      <c r="AF54" s="1368" t="s">
        <v>6009</v>
      </c>
      <c r="AG54" s="1368" t="s">
        <v>9646</v>
      </c>
      <c r="AH54" s="1057" t="s">
        <v>6010</v>
      </c>
      <c r="AI54" s="1057" t="s">
        <v>2589</v>
      </c>
      <c r="AJ54" s="1057"/>
      <c r="AK54" s="1368" t="s">
        <v>5998</v>
      </c>
      <c r="AL54" s="1368" t="s">
        <v>5999</v>
      </c>
      <c r="AM54" s="1057" t="s">
        <v>5859</v>
      </c>
      <c r="AN54" s="1368" t="s">
        <v>5860</v>
      </c>
      <c r="AO54" s="1368"/>
      <c r="AP54" s="1368" t="s">
        <v>5897</v>
      </c>
      <c r="AQ54" s="1368"/>
      <c r="AR54" s="1368"/>
      <c r="AS54" s="1368"/>
      <c r="AT54" s="1368" t="s">
        <v>5863</v>
      </c>
      <c r="AU54" s="1368"/>
      <c r="AV54" s="1368"/>
      <c r="AW54" s="1368"/>
      <c r="AX54" s="1057" t="s">
        <v>5902</v>
      </c>
      <c r="AY54" s="1057" t="s">
        <v>5903</v>
      </c>
      <c r="AZ54" s="1057" t="s">
        <v>5904</v>
      </c>
      <c r="BA54" s="1057" t="s">
        <v>5864</v>
      </c>
      <c r="BB54" s="1057" t="s">
        <v>5905</v>
      </c>
      <c r="BC54" s="1057"/>
      <c r="BD54" s="1057"/>
      <c r="BE54" s="1057" t="s">
        <v>5865</v>
      </c>
      <c r="BF54" s="1057" t="s">
        <v>5866</v>
      </c>
      <c r="BG54" s="1057" t="s">
        <v>5867</v>
      </c>
      <c r="BH54" s="1057" t="s">
        <v>5868</v>
      </c>
      <c r="BI54" s="1057" t="s">
        <v>5869</v>
      </c>
      <c r="BJ54" s="1057" t="s">
        <v>5870</v>
      </c>
      <c r="BK54" s="1057" t="s">
        <v>5871</v>
      </c>
      <c r="BL54" s="1057" t="s">
        <v>5872</v>
      </c>
      <c r="BM54" s="1057" t="s">
        <v>5906</v>
      </c>
      <c r="BN54" s="1057" t="s">
        <v>5907</v>
      </c>
      <c r="BO54" s="1057"/>
      <c r="BP54" s="1057" t="s">
        <v>5908</v>
      </c>
      <c r="BQ54" s="1057" t="s">
        <v>5873</v>
      </c>
      <c r="BR54" s="1057"/>
      <c r="BS54" s="1057"/>
      <c r="BT54" s="1057"/>
      <c r="BU54" s="1057"/>
      <c r="BV54" s="1057"/>
      <c r="BW54" s="1057"/>
      <c r="BX54" s="1057"/>
      <c r="BY54" s="1057" t="s">
        <v>6000</v>
      </c>
      <c r="BZ54" s="1057"/>
      <c r="CA54" s="1057"/>
      <c r="CB54" s="1057"/>
      <c r="CC54" s="1057"/>
      <c r="CD54" s="1057"/>
      <c r="CE54" s="1057"/>
      <c r="CF54" s="1057"/>
      <c r="CG54" s="1057" t="s">
        <v>5910</v>
      </c>
      <c r="CH54" s="1057" t="s">
        <v>5877</v>
      </c>
      <c r="CI54" s="1057" t="s">
        <v>5878</v>
      </c>
      <c r="CJ54" s="1057" t="s">
        <v>5879</v>
      </c>
      <c r="CK54" s="1057" t="s">
        <v>5880</v>
      </c>
      <c r="CL54" s="1057" t="s">
        <v>5881</v>
      </c>
      <c r="CM54" s="1368">
        <v>10969162</v>
      </c>
      <c r="CN54" s="1368">
        <v>10969164</v>
      </c>
      <c r="CO54" s="1368">
        <v>10969166</v>
      </c>
      <c r="CP54" s="1368"/>
    </row>
    <row r="55" spans="1:94" s="1051" customFormat="1" ht="96.75" customHeight="1">
      <c r="A55" s="1052" t="s">
        <v>5838</v>
      </c>
      <c r="B55" s="1362" t="s">
        <v>9844</v>
      </c>
      <c r="C55" s="1368" t="s">
        <v>5953</v>
      </c>
      <c r="D55" s="1368" t="s">
        <v>9643</v>
      </c>
      <c r="E55" s="1368">
        <v>11485181</v>
      </c>
      <c r="F55" s="1368" t="s">
        <v>5911</v>
      </c>
      <c r="G55" s="1368" t="s">
        <v>9722</v>
      </c>
      <c r="H55" s="1055">
        <v>884116150022</v>
      </c>
      <c r="I55" s="1368" t="s">
        <v>5913</v>
      </c>
      <c r="J55" s="1368"/>
      <c r="K55" s="1368"/>
      <c r="L55" s="1368" t="s">
        <v>5914</v>
      </c>
      <c r="M55" s="1368" t="s">
        <v>5886</v>
      </c>
      <c r="N55" s="1057" t="s">
        <v>9833</v>
      </c>
      <c r="O55" s="1057" t="s">
        <v>5846</v>
      </c>
      <c r="P55" s="1057" t="s">
        <v>5997</v>
      </c>
      <c r="Q55" s="1368" t="s">
        <v>5942</v>
      </c>
      <c r="R55" s="1368" t="s">
        <v>9832</v>
      </c>
      <c r="S55" s="1368" t="s">
        <v>5889</v>
      </c>
      <c r="T55" s="1368" t="s">
        <v>5961</v>
      </c>
      <c r="U55" s="1057" t="s">
        <v>5850</v>
      </c>
      <c r="V55" s="1057" t="s">
        <v>9834</v>
      </c>
      <c r="W55" s="1057" t="s">
        <v>5979</v>
      </c>
      <c r="X55" s="1057" t="s">
        <v>5850</v>
      </c>
      <c r="Y55" s="1057" t="s">
        <v>5992</v>
      </c>
      <c r="Z55" s="1368" t="s">
        <v>2589</v>
      </c>
      <c r="AA55" s="1368" t="s">
        <v>2589</v>
      </c>
      <c r="AB55" s="1368" t="s">
        <v>2589</v>
      </c>
      <c r="AC55" s="1368" t="s">
        <v>2589</v>
      </c>
      <c r="AD55" s="1368" t="s">
        <v>2589</v>
      </c>
      <c r="AE55" s="1057" t="s">
        <v>5889</v>
      </c>
      <c r="AF55" s="1368" t="s">
        <v>5893</v>
      </c>
      <c r="AG55" s="1368" t="s">
        <v>9646</v>
      </c>
      <c r="AH55" s="1057"/>
      <c r="AI55" s="1057" t="s">
        <v>9828</v>
      </c>
      <c r="AJ55" s="1057"/>
      <c r="AK55" s="1368" t="s">
        <v>5998</v>
      </c>
      <c r="AL55" s="1368" t="s">
        <v>5999</v>
      </c>
      <c r="AM55" s="1057" t="s">
        <v>5859</v>
      </c>
      <c r="AN55" s="1368" t="s">
        <v>5860</v>
      </c>
      <c r="AO55" s="1368"/>
      <c r="AP55" s="1368" t="s">
        <v>5897</v>
      </c>
      <c r="AQ55" s="1368"/>
      <c r="AR55" s="1368" t="s">
        <v>5898</v>
      </c>
      <c r="AS55" s="1368"/>
      <c r="AT55" s="1368" t="s">
        <v>5899</v>
      </c>
      <c r="AU55" s="1368" t="s">
        <v>5900</v>
      </c>
      <c r="AV55" s="1368"/>
      <c r="AW55" s="1368" t="s">
        <v>5901</v>
      </c>
      <c r="AX55" s="1057" t="s">
        <v>5902</v>
      </c>
      <c r="AY55" s="1057" t="s">
        <v>5903</v>
      </c>
      <c r="AZ55" s="1057" t="s">
        <v>5904</v>
      </c>
      <c r="BA55" s="1057" t="s">
        <v>5864</v>
      </c>
      <c r="BB55" s="1057" t="s">
        <v>5905</v>
      </c>
      <c r="BC55" s="1057"/>
      <c r="BD55" s="1057"/>
      <c r="BE55" s="1057" t="s">
        <v>5865</v>
      </c>
      <c r="BF55" s="1057" t="s">
        <v>5866</v>
      </c>
      <c r="BG55" s="1057" t="s">
        <v>5867</v>
      </c>
      <c r="BH55" s="1057" t="s">
        <v>5868</v>
      </c>
      <c r="BI55" s="1057" t="s">
        <v>5869</v>
      </c>
      <c r="BJ55" s="1057" t="s">
        <v>5870</v>
      </c>
      <c r="BK55" s="1057" t="s">
        <v>5871</v>
      </c>
      <c r="BL55" s="1057" t="s">
        <v>5872</v>
      </c>
      <c r="BM55" s="1057" t="s">
        <v>5906</v>
      </c>
      <c r="BN55" s="1057" t="s">
        <v>5907</v>
      </c>
      <c r="BO55" s="1057"/>
      <c r="BP55" s="1057" t="s">
        <v>5908</v>
      </c>
      <c r="BQ55" s="1057" t="s">
        <v>5873</v>
      </c>
      <c r="BR55" s="1057"/>
      <c r="BS55" s="1057"/>
      <c r="BT55" s="1057"/>
      <c r="BU55" s="1057"/>
      <c r="BV55" s="1057"/>
      <c r="BW55" s="1057"/>
      <c r="BX55" s="1057"/>
      <c r="BY55" s="1057" t="s">
        <v>6000</v>
      </c>
      <c r="BZ55" s="1057"/>
      <c r="CA55" s="1057"/>
      <c r="CB55" s="1057"/>
      <c r="CC55" s="1057"/>
      <c r="CD55" s="1057"/>
      <c r="CE55" s="1057"/>
      <c r="CF55" s="1057"/>
      <c r="CG55" s="1057" t="s">
        <v>5910</v>
      </c>
      <c r="CH55" s="1057" t="s">
        <v>5877</v>
      </c>
      <c r="CI55" s="1057" t="s">
        <v>5878</v>
      </c>
      <c r="CJ55" s="1057" t="s">
        <v>5879</v>
      </c>
      <c r="CK55" s="1057" t="s">
        <v>5880</v>
      </c>
      <c r="CL55" s="1057" t="s">
        <v>5881</v>
      </c>
      <c r="CM55" s="1368">
        <v>10969162</v>
      </c>
      <c r="CN55" s="1368">
        <v>10969164</v>
      </c>
      <c r="CO55" s="1368">
        <v>10969166</v>
      </c>
      <c r="CP55" s="1368"/>
    </row>
    <row r="56" spans="1:94" s="1051" customFormat="1" ht="96.75" customHeight="1">
      <c r="A56" s="1052" t="s">
        <v>5838</v>
      </c>
      <c r="B56" s="1362" t="s">
        <v>9844</v>
      </c>
      <c r="C56" s="1368" t="s">
        <v>9836</v>
      </c>
      <c r="D56" s="1368" t="s">
        <v>9643</v>
      </c>
      <c r="E56" s="1368">
        <v>11485182</v>
      </c>
      <c r="F56" s="1368" t="s">
        <v>5911</v>
      </c>
      <c r="G56" s="1368" t="s">
        <v>9723</v>
      </c>
      <c r="H56" s="1055">
        <v>884116150039</v>
      </c>
      <c r="I56" s="1368" t="s">
        <v>5913</v>
      </c>
      <c r="J56" s="1368"/>
      <c r="K56" s="1368"/>
      <c r="L56" s="1368" t="s">
        <v>5914</v>
      </c>
      <c r="M56" s="1368" t="s">
        <v>5886</v>
      </c>
      <c r="N56" s="1057" t="s">
        <v>9835</v>
      </c>
      <c r="O56" s="1057" t="s">
        <v>5917</v>
      </c>
      <c r="P56" s="1057" t="s">
        <v>5997</v>
      </c>
      <c r="Q56" s="1368" t="s">
        <v>5942</v>
      </c>
      <c r="R56" s="1368" t="s">
        <v>9832</v>
      </c>
      <c r="S56" s="1368" t="s">
        <v>5889</v>
      </c>
      <c r="T56" s="1368" t="s">
        <v>5961</v>
      </c>
      <c r="U56" s="1057" t="s">
        <v>5850</v>
      </c>
      <c r="V56" s="1057" t="s">
        <v>9834</v>
      </c>
      <c r="W56" s="1057" t="s">
        <v>5979</v>
      </c>
      <c r="X56" s="1057" t="s">
        <v>5850</v>
      </c>
      <c r="Y56" s="1057" t="s">
        <v>5992</v>
      </c>
      <c r="Z56" s="1368" t="s">
        <v>2589</v>
      </c>
      <c r="AA56" s="1368" t="s">
        <v>2589</v>
      </c>
      <c r="AB56" s="1368" t="s">
        <v>2589</v>
      </c>
      <c r="AC56" s="1368" t="s">
        <v>2589</v>
      </c>
      <c r="AD56" s="1368" t="s">
        <v>2589</v>
      </c>
      <c r="AE56" s="1057" t="s">
        <v>5889</v>
      </c>
      <c r="AF56" s="1368" t="s">
        <v>5893</v>
      </c>
      <c r="AG56" s="1368" t="s">
        <v>9646</v>
      </c>
      <c r="AH56" s="1057"/>
      <c r="AI56" s="1057" t="s">
        <v>9828</v>
      </c>
      <c r="AJ56" s="1057"/>
      <c r="AK56" s="1368" t="s">
        <v>5998</v>
      </c>
      <c r="AL56" s="1368" t="s">
        <v>5999</v>
      </c>
      <c r="AM56" s="1057" t="s">
        <v>5859</v>
      </c>
      <c r="AN56" s="1368" t="s">
        <v>5860</v>
      </c>
      <c r="AO56" s="1368"/>
      <c r="AP56" s="1368" t="s">
        <v>5897</v>
      </c>
      <c r="AQ56" s="1368"/>
      <c r="AR56" s="1368" t="s">
        <v>5898</v>
      </c>
      <c r="AS56" s="1368"/>
      <c r="AT56" s="1368" t="s">
        <v>5899</v>
      </c>
      <c r="AU56" s="1368" t="s">
        <v>5900</v>
      </c>
      <c r="AV56" s="1368"/>
      <c r="AW56" s="1368" t="s">
        <v>5901</v>
      </c>
      <c r="AX56" s="1057" t="s">
        <v>5902</v>
      </c>
      <c r="AY56" s="1057" t="s">
        <v>5903</v>
      </c>
      <c r="AZ56" s="1057" t="s">
        <v>5904</v>
      </c>
      <c r="BA56" s="1057" t="s">
        <v>5864</v>
      </c>
      <c r="BB56" s="1057" t="s">
        <v>5905</v>
      </c>
      <c r="BC56" s="1057"/>
      <c r="BD56" s="1057"/>
      <c r="BE56" s="1057" t="s">
        <v>5865</v>
      </c>
      <c r="BF56" s="1057" t="s">
        <v>5866</v>
      </c>
      <c r="BG56" s="1057" t="s">
        <v>5867</v>
      </c>
      <c r="BH56" s="1057" t="s">
        <v>5868</v>
      </c>
      <c r="BI56" s="1057" t="s">
        <v>5869</v>
      </c>
      <c r="BJ56" s="1057" t="s">
        <v>5870</v>
      </c>
      <c r="BK56" s="1057" t="s">
        <v>5871</v>
      </c>
      <c r="BL56" s="1057" t="s">
        <v>5872</v>
      </c>
      <c r="BM56" s="1057" t="s">
        <v>5906</v>
      </c>
      <c r="BN56" s="1057" t="s">
        <v>5907</v>
      </c>
      <c r="BO56" s="1057"/>
      <c r="BP56" s="1057" t="s">
        <v>5908</v>
      </c>
      <c r="BQ56" s="1057" t="s">
        <v>5873</v>
      </c>
      <c r="BR56" s="1057"/>
      <c r="BS56" s="1057"/>
      <c r="BT56" s="1057"/>
      <c r="BU56" s="1057"/>
      <c r="BV56" s="1057"/>
      <c r="BW56" s="1057"/>
      <c r="BX56" s="1057"/>
      <c r="BY56" s="1057" t="s">
        <v>6000</v>
      </c>
      <c r="BZ56" s="1057"/>
      <c r="CA56" s="1057"/>
      <c r="CB56" s="1057"/>
      <c r="CC56" s="1057"/>
      <c r="CD56" s="1057"/>
      <c r="CE56" s="1057"/>
      <c r="CF56" s="1057"/>
      <c r="CG56" s="1057" t="s">
        <v>5910</v>
      </c>
      <c r="CH56" s="1057" t="s">
        <v>5877</v>
      </c>
      <c r="CI56" s="1057" t="s">
        <v>5878</v>
      </c>
      <c r="CJ56" s="1057" t="s">
        <v>5879</v>
      </c>
      <c r="CK56" s="1057" t="s">
        <v>5880</v>
      </c>
      <c r="CL56" s="1057" t="s">
        <v>5881</v>
      </c>
      <c r="CM56" s="1368">
        <v>10969162</v>
      </c>
      <c r="CN56" s="1368">
        <v>10969164</v>
      </c>
      <c r="CO56" s="1368">
        <v>10969166</v>
      </c>
      <c r="CP56" s="1368"/>
    </row>
    <row r="57" spans="1:94" s="1051" customFormat="1" ht="96.75" customHeight="1">
      <c r="A57" s="1052" t="s">
        <v>5838</v>
      </c>
      <c r="B57" s="1362" t="s">
        <v>9844</v>
      </c>
      <c r="C57" s="1368" t="s">
        <v>9836</v>
      </c>
      <c r="D57" s="1368" t="s">
        <v>9643</v>
      </c>
      <c r="E57" s="1368">
        <v>11485180</v>
      </c>
      <c r="F57" s="1368" t="s">
        <v>5911</v>
      </c>
      <c r="G57" s="1368" t="s">
        <v>9721</v>
      </c>
      <c r="H57" s="1055">
        <v>884116150046</v>
      </c>
      <c r="I57" s="1368" t="s">
        <v>5913</v>
      </c>
      <c r="J57" s="1368"/>
      <c r="K57" s="1368"/>
      <c r="L57" s="1368" t="s">
        <v>5920</v>
      </c>
      <c r="M57" s="1368" t="s">
        <v>5886</v>
      </c>
      <c r="N57" s="1057" t="s">
        <v>9835</v>
      </c>
      <c r="O57" s="1057" t="s">
        <v>5917</v>
      </c>
      <c r="P57" s="1057" t="s">
        <v>5997</v>
      </c>
      <c r="Q57" s="1368" t="s">
        <v>5942</v>
      </c>
      <c r="R57" s="1368" t="s">
        <v>9832</v>
      </c>
      <c r="S57" s="1368" t="s">
        <v>5889</v>
      </c>
      <c r="T57" s="1368" t="s">
        <v>5961</v>
      </c>
      <c r="U57" s="1057" t="s">
        <v>5850</v>
      </c>
      <c r="V57" s="1057" t="s">
        <v>9834</v>
      </c>
      <c r="W57" s="1057" t="s">
        <v>5979</v>
      </c>
      <c r="X57" s="1057" t="s">
        <v>5850</v>
      </c>
      <c r="Y57" s="1057" t="s">
        <v>5992</v>
      </c>
      <c r="Z57" s="1368" t="s">
        <v>2589</v>
      </c>
      <c r="AA57" s="1368" t="s">
        <v>5889</v>
      </c>
      <c r="AB57" s="1368" t="s">
        <v>5889</v>
      </c>
      <c r="AC57" s="1368" t="s">
        <v>5889</v>
      </c>
      <c r="AD57" s="1368" t="s">
        <v>2589</v>
      </c>
      <c r="AE57" s="1057" t="s">
        <v>5889</v>
      </c>
      <c r="AF57" s="1368" t="s">
        <v>5893</v>
      </c>
      <c r="AG57" s="1368" t="s">
        <v>9837</v>
      </c>
      <c r="AH57" s="1057"/>
      <c r="AI57" s="1057" t="s">
        <v>9828</v>
      </c>
      <c r="AJ57" s="1057"/>
      <c r="AK57" s="1368" t="s">
        <v>5998</v>
      </c>
      <c r="AL57" s="1368" t="s">
        <v>5999</v>
      </c>
      <c r="AM57" s="1057" t="s">
        <v>5859</v>
      </c>
      <c r="AN57" s="1368" t="s">
        <v>5860</v>
      </c>
      <c r="AO57" s="1368"/>
      <c r="AP57" s="1368" t="s">
        <v>5897</v>
      </c>
      <c r="AQ57" s="1368"/>
      <c r="AR57" s="1368" t="s">
        <v>5898</v>
      </c>
      <c r="AS57" s="1368"/>
      <c r="AT57" s="1368" t="s">
        <v>5899</v>
      </c>
      <c r="AU57" s="1368" t="s">
        <v>5900</v>
      </c>
      <c r="AV57" s="1368"/>
      <c r="AW57" s="1368" t="s">
        <v>5901</v>
      </c>
      <c r="AX57" s="1057" t="s">
        <v>5902</v>
      </c>
      <c r="AY57" s="1057" t="s">
        <v>5903</v>
      </c>
      <c r="AZ57" s="1057" t="s">
        <v>5904</v>
      </c>
      <c r="BA57" s="1057" t="s">
        <v>5864</v>
      </c>
      <c r="BB57" s="1057" t="s">
        <v>5905</v>
      </c>
      <c r="BC57" s="1057"/>
      <c r="BD57" s="1057"/>
      <c r="BE57" s="1057" t="s">
        <v>5865</v>
      </c>
      <c r="BF57" s="1057" t="s">
        <v>5866</v>
      </c>
      <c r="BG57" s="1057" t="s">
        <v>5867</v>
      </c>
      <c r="BH57" s="1057" t="s">
        <v>5868</v>
      </c>
      <c r="BI57" s="1057" t="s">
        <v>5869</v>
      </c>
      <c r="BJ57" s="1057" t="s">
        <v>5870</v>
      </c>
      <c r="BK57" s="1057" t="s">
        <v>5871</v>
      </c>
      <c r="BL57" s="1057" t="s">
        <v>5872</v>
      </c>
      <c r="BM57" s="1057" t="s">
        <v>5906</v>
      </c>
      <c r="BN57" s="1057" t="s">
        <v>5907</v>
      </c>
      <c r="BO57" s="1057"/>
      <c r="BP57" s="1057" t="s">
        <v>5908</v>
      </c>
      <c r="BQ57" s="1057" t="s">
        <v>5873</v>
      </c>
      <c r="BR57" s="1057"/>
      <c r="BS57" s="1057"/>
      <c r="BT57" s="1057"/>
      <c r="BU57" s="1057"/>
      <c r="BV57" s="1057"/>
      <c r="BW57" s="1057"/>
      <c r="BX57" s="1057"/>
      <c r="BY57" s="1057" t="s">
        <v>6000</v>
      </c>
      <c r="BZ57" s="1057"/>
      <c r="CA57" s="1057"/>
      <c r="CB57" s="1057"/>
      <c r="CC57" s="1057"/>
      <c r="CD57" s="1057"/>
      <c r="CE57" s="1057"/>
      <c r="CF57" s="1057"/>
      <c r="CG57" s="1057" t="s">
        <v>5910</v>
      </c>
      <c r="CH57" s="1057" t="s">
        <v>5877</v>
      </c>
      <c r="CI57" s="1057" t="s">
        <v>5878</v>
      </c>
      <c r="CJ57" s="1057" t="s">
        <v>5879</v>
      </c>
      <c r="CK57" s="1057" t="s">
        <v>5880</v>
      </c>
      <c r="CL57" s="1057" t="s">
        <v>5881</v>
      </c>
      <c r="CM57" s="1368">
        <v>10969162</v>
      </c>
      <c r="CN57" s="1368">
        <v>10969164</v>
      </c>
      <c r="CO57" s="1368">
        <v>10969166</v>
      </c>
      <c r="CP57" s="1368"/>
    </row>
    <row r="58" spans="1:94" s="1051" customFormat="1" ht="96.75" customHeight="1">
      <c r="A58" s="1052" t="s">
        <v>9604</v>
      </c>
      <c r="B58" s="1064" t="s">
        <v>9600</v>
      </c>
      <c r="C58" s="1057" t="s">
        <v>9599</v>
      </c>
      <c r="D58" s="1057" t="s">
        <v>9642</v>
      </c>
      <c r="E58" s="1057">
        <v>11453217</v>
      </c>
      <c r="F58" s="1368" t="s">
        <v>6096</v>
      </c>
      <c r="G58" s="1368" t="s">
        <v>9562</v>
      </c>
      <c r="H58" s="1055">
        <v>884116161103</v>
      </c>
      <c r="I58" s="1368" t="s">
        <v>5913</v>
      </c>
      <c r="J58" s="1057"/>
      <c r="K58" s="1057"/>
      <c r="L58" s="1057" t="s">
        <v>9623</v>
      </c>
      <c r="M58" s="1368" t="s">
        <v>6034</v>
      </c>
      <c r="N58" s="1368" t="s">
        <v>5887</v>
      </c>
      <c r="O58" s="1057" t="s">
        <v>9589</v>
      </c>
      <c r="P58" s="1057"/>
      <c r="Q58" s="1057" t="s">
        <v>6122</v>
      </c>
      <c r="R58" s="1057"/>
      <c r="S58" s="1368" t="s">
        <v>6101</v>
      </c>
      <c r="T58" s="1057" t="s">
        <v>9596</v>
      </c>
      <c r="U58" s="1057" t="s">
        <v>5850</v>
      </c>
      <c r="V58" s="1057" t="s">
        <v>9591</v>
      </c>
      <c r="W58" s="1057" t="s">
        <v>9592</v>
      </c>
      <c r="X58" s="1368" t="s">
        <v>5850</v>
      </c>
      <c r="Y58" s="1057" t="s">
        <v>9590</v>
      </c>
      <c r="Z58" s="1057"/>
      <c r="AA58" s="1057" t="s">
        <v>2589</v>
      </c>
      <c r="AB58" s="1057" t="s">
        <v>2589</v>
      </c>
      <c r="AC58" s="1057"/>
      <c r="AD58" s="1057"/>
      <c r="AE58" s="1057" t="s">
        <v>2589</v>
      </c>
      <c r="AF58" s="1368" t="s">
        <v>9593</v>
      </c>
      <c r="AG58" s="1057" t="s">
        <v>9606</v>
      </c>
      <c r="AH58" s="1368" t="s">
        <v>9595</v>
      </c>
      <c r="AI58" s="1057" t="s">
        <v>9594</v>
      </c>
      <c r="AJ58" s="1368"/>
      <c r="AK58" s="1368" t="s">
        <v>9598</v>
      </c>
      <c r="AL58" s="1368" t="s">
        <v>9597</v>
      </c>
      <c r="AM58" s="1368"/>
      <c r="AN58" s="1368"/>
      <c r="AO58" s="1368"/>
      <c r="AP58" s="1368"/>
      <c r="AQ58" s="1368"/>
      <c r="AR58" s="1368"/>
      <c r="AS58" s="1368"/>
      <c r="AT58" s="1368"/>
      <c r="AU58" s="1057"/>
      <c r="AV58" s="1057"/>
      <c r="AW58" s="1057"/>
      <c r="AX58" s="1057"/>
      <c r="AY58" s="1057"/>
      <c r="AZ58" s="1057"/>
      <c r="BA58" s="1057"/>
      <c r="BB58" s="1057"/>
      <c r="BC58" s="1057"/>
      <c r="BD58" s="1057"/>
      <c r="BE58" s="1057"/>
      <c r="BF58" s="1057"/>
      <c r="BG58" s="1057"/>
      <c r="BH58" s="1057"/>
      <c r="BI58" s="1057"/>
      <c r="BJ58" s="1057"/>
      <c r="BK58" s="1057"/>
      <c r="BL58" s="1057"/>
      <c r="BM58" s="1057"/>
      <c r="BN58" s="1057"/>
      <c r="BO58" s="1057"/>
      <c r="BP58" s="1057"/>
      <c r="BQ58" s="1057"/>
      <c r="BR58" s="1057"/>
      <c r="BS58" s="1057"/>
      <c r="BT58" s="1057"/>
      <c r="BU58" s="1057"/>
      <c r="BV58" s="1057"/>
      <c r="BW58" s="1057"/>
      <c r="BX58" s="1057"/>
      <c r="BY58" s="1057"/>
      <c r="BZ58" s="1057"/>
      <c r="CA58" s="1057"/>
      <c r="CB58" s="1057"/>
      <c r="CC58" s="1057"/>
      <c r="CD58" s="1057"/>
      <c r="CE58" s="1057"/>
      <c r="CF58" s="1057"/>
      <c r="CG58" s="1057"/>
      <c r="CH58" s="1368"/>
      <c r="CI58" s="1368"/>
      <c r="CJ58" s="1368"/>
      <c r="CK58" s="1368"/>
      <c r="CL58" s="1368"/>
      <c r="CM58" s="1368"/>
      <c r="CN58" s="1368"/>
      <c r="CO58" s="1368"/>
      <c r="CP58" s="1368"/>
    </row>
    <row r="59" spans="1:94" s="1051" customFormat="1" ht="91.5" customHeight="1">
      <c r="A59" s="1052" t="s">
        <v>9604</v>
      </c>
      <c r="B59" s="1064" t="s">
        <v>9600</v>
      </c>
      <c r="C59" s="1057" t="s">
        <v>9599</v>
      </c>
      <c r="D59" s="1057" t="s">
        <v>9642</v>
      </c>
      <c r="E59" s="1057">
        <v>11453219</v>
      </c>
      <c r="F59" s="1368" t="s">
        <v>6096</v>
      </c>
      <c r="G59" s="1368" t="s">
        <v>9563</v>
      </c>
      <c r="H59" s="1055">
        <v>884116161271</v>
      </c>
      <c r="I59" s="1368" t="s">
        <v>5913</v>
      </c>
      <c r="J59" s="1057"/>
      <c r="K59" s="1057"/>
      <c r="L59" s="1368" t="s">
        <v>5885</v>
      </c>
      <c r="M59" s="1368" t="s">
        <v>6034</v>
      </c>
      <c r="N59" s="1368" t="s">
        <v>5916</v>
      </c>
      <c r="O59" s="1057" t="s">
        <v>9601</v>
      </c>
      <c r="P59" s="1057"/>
      <c r="Q59" s="1057" t="s">
        <v>6122</v>
      </c>
      <c r="R59" s="1057"/>
      <c r="S59" s="1368" t="s">
        <v>6101</v>
      </c>
      <c r="T59" s="1057" t="s">
        <v>9605</v>
      </c>
      <c r="U59" s="1057" t="s">
        <v>5850</v>
      </c>
      <c r="V59" s="1057" t="s">
        <v>9591</v>
      </c>
      <c r="W59" s="1057" t="s">
        <v>9592</v>
      </c>
      <c r="X59" s="1368" t="s">
        <v>5850</v>
      </c>
      <c r="Y59" s="1057" t="s">
        <v>9590</v>
      </c>
      <c r="Z59" s="1057"/>
      <c r="AA59" s="1057" t="s">
        <v>5889</v>
      </c>
      <c r="AB59" s="1057" t="s">
        <v>2589</v>
      </c>
      <c r="AC59" s="1057"/>
      <c r="AD59" s="1057"/>
      <c r="AE59" s="1057" t="s">
        <v>5889</v>
      </c>
      <c r="AF59" s="1368" t="s">
        <v>9593</v>
      </c>
      <c r="AG59" s="1057" t="s">
        <v>9606</v>
      </c>
      <c r="AH59" s="1368" t="s">
        <v>9603</v>
      </c>
      <c r="AI59" s="1057" t="s">
        <v>9594</v>
      </c>
      <c r="AJ59" s="1368" t="s">
        <v>9602</v>
      </c>
      <c r="AK59" s="1368" t="s">
        <v>9598</v>
      </c>
      <c r="AL59" s="1368" t="s">
        <v>9597</v>
      </c>
      <c r="AM59" s="1368"/>
      <c r="AN59" s="1368"/>
      <c r="AO59" s="1368"/>
      <c r="AP59" s="1368"/>
      <c r="AQ59" s="1368"/>
      <c r="AR59" s="1368"/>
      <c r="AS59" s="1368"/>
      <c r="AT59" s="1368"/>
      <c r="AU59" s="1057"/>
      <c r="AV59" s="1057"/>
      <c r="AW59" s="1057"/>
      <c r="AX59" s="1057"/>
      <c r="AY59" s="1057"/>
      <c r="AZ59" s="1057"/>
      <c r="BA59" s="1057"/>
      <c r="BB59" s="1057"/>
      <c r="BC59" s="1057"/>
      <c r="BD59" s="1057"/>
      <c r="BE59" s="1057"/>
      <c r="BF59" s="1057"/>
      <c r="BG59" s="1057"/>
      <c r="BH59" s="1057"/>
      <c r="BI59" s="1057"/>
      <c r="BJ59" s="1057"/>
      <c r="BK59" s="1057"/>
      <c r="BL59" s="1057"/>
      <c r="BM59" s="1057"/>
      <c r="BN59" s="1057"/>
      <c r="BO59" s="1057"/>
      <c r="BP59" s="1057"/>
      <c r="BQ59" s="1057"/>
      <c r="BR59" s="1057"/>
      <c r="BS59" s="1057"/>
      <c r="BT59" s="1057"/>
      <c r="BU59" s="1057"/>
      <c r="BV59" s="1057"/>
      <c r="BW59" s="1057"/>
      <c r="BX59" s="1057"/>
      <c r="BY59" s="1057"/>
      <c r="BZ59" s="1057"/>
      <c r="CA59" s="1057"/>
      <c r="CB59" s="1057"/>
      <c r="CC59" s="1057"/>
      <c r="CD59" s="1057"/>
      <c r="CE59" s="1057"/>
      <c r="CF59" s="1057"/>
      <c r="CG59" s="1057"/>
      <c r="CH59" s="1368"/>
      <c r="CI59" s="1368"/>
      <c r="CJ59" s="1368"/>
      <c r="CK59" s="1368"/>
      <c r="CL59" s="1368"/>
      <c r="CM59" s="1368"/>
      <c r="CN59" s="1368"/>
      <c r="CO59" s="1368"/>
      <c r="CP59" s="1368"/>
    </row>
    <row r="60" spans="1:94" s="1051" customFormat="1" ht="91.5" customHeight="1">
      <c r="A60" s="1052" t="s">
        <v>9604</v>
      </c>
      <c r="B60" s="1064" t="s">
        <v>9600</v>
      </c>
      <c r="C60" s="1057" t="s">
        <v>9599</v>
      </c>
      <c r="D60" s="1057" t="s">
        <v>9642</v>
      </c>
      <c r="E60" s="1057">
        <v>11453220</v>
      </c>
      <c r="F60" s="1368" t="s">
        <v>6096</v>
      </c>
      <c r="G60" s="1368" t="s">
        <v>9564</v>
      </c>
      <c r="H60" s="1055">
        <v>884116161288</v>
      </c>
      <c r="I60" s="1368" t="s">
        <v>5913</v>
      </c>
      <c r="J60" s="1057"/>
      <c r="K60" s="1057"/>
      <c r="L60" s="1368" t="s">
        <v>5885</v>
      </c>
      <c r="M60" s="1368" t="s">
        <v>6034</v>
      </c>
      <c r="N60" s="1368" t="s">
        <v>5916</v>
      </c>
      <c r="O60" s="1057" t="s">
        <v>9601</v>
      </c>
      <c r="P60" s="1057"/>
      <c r="Q60" s="1057" t="s">
        <v>6122</v>
      </c>
      <c r="R60" s="1057"/>
      <c r="S60" s="1368" t="s">
        <v>6101</v>
      </c>
      <c r="T60" s="1057" t="s">
        <v>9605</v>
      </c>
      <c r="U60" s="1057" t="s">
        <v>5850</v>
      </c>
      <c r="V60" s="1057" t="s">
        <v>9591</v>
      </c>
      <c r="W60" s="1057" t="s">
        <v>9592</v>
      </c>
      <c r="X60" s="1368" t="s">
        <v>5850</v>
      </c>
      <c r="Y60" s="1057" t="s">
        <v>9590</v>
      </c>
      <c r="Z60" s="1057"/>
      <c r="AA60" s="1057" t="s">
        <v>5889</v>
      </c>
      <c r="AB60" s="1057" t="s">
        <v>2589</v>
      </c>
      <c r="AC60" s="1057"/>
      <c r="AD60" s="1057"/>
      <c r="AE60" s="1057" t="s">
        <v>5889</v>
      </c>
      <c r="AF60" s="1368" t="s">
        <v>9593</v>
      </c>
      <c r="AG60" s="1057" t="s">
        <v>9607</v>
      </c>
      <c r="AH60" s="1368" t="s">
        <v>9603</v>
      </c>
      <c r="AI60" s="1057" t="s">
        <v>9594</v>
      </c>
      <c r="AJ60" s="1368" t="s">
        <v>9602</v>
      </c>
      <c r="AK60" s="1368" t="s">
        <v>9598</v>
      </c>
      <c r="AL60" s="1368" t="s">
        <v>9597</v>
      </c>
      <c r="AM60" s="1368"/>
      <c r="AN60" s="1368"/>
      <c r="AO60" s="1368"/>
      <c r="AP60" s="1368"/>
      <c r="AQ60" s="1368"/>
      <c r="AR60" s="1368"/>
      <c r="AS60" s="1368"/>
      <c r="AT60" s="1368"/>
      <c r="AU60" s="1057"/>
      <c r="AV60" s="1057"/>
      <c r="AW60" s="1057"/>
      <c r="AX60" s="1057"/>
      <c r="AY60" s="1057"/>
      <c r="AZ60" s="1057"/>
      <c r="BA60" s="1057"/>
      <c r="BB60" s="1057"/>
      <c r="BC60" s="1057"/>
      <c r="BD60" s="1057"/>
      <c r="BE60" s="1057"/>
      <c r="BF60" s="1057"/>
      <c r="BG60" s="1057"/>
      <c r="BH60" s="1057"/>
      <c r="BI60" s="1057"/>
      <c r="BJ60" s="1057"/>
      <c r="BK60" s="1057"/>
      <c r="BL60" s="1057"/>
      <c r="BM60" s="1057"/>
      <c r="BN60" s="1057"/>
      <c r="BO60" s="1057"/>
      <c r="BP60" s="1057"/>
      <c r="BQ60" s="1057"/>
      <c r="BR60" s="1057"/>
      <c r="BS60" s="1057"/>
      <c r="BT60" s="1057"/>
      <c r="BU60" s="1057"/>
      <c r="BV60" s="1057"/>
      <c r="BW60" s="1057"/>
      <c r="BX60" s="1057"/>
      <c r="BY60" s="1057"/>
      <c r="BZ60" s="1057"/>
      <c r="CA60" s="1057"/>
      <c r="CB60" s="1057"/>
      <c r="CC60" s="1057"/>
      <c r="CD60" s="1057"/>
      <c r="CE60" s="1057"/>
      <c r="CF60" s="1057"/>
      <c r="CG60" s="1057"/>
      <c r="CH60" s="1368"/>
      <c r="CI60" s="1368"/>
      <c r="CJ60" s="1368"/>
      <c r="CK60" s="1368"/>
      <c r="CL60" s="1368"/>
      <c r="CM60" s="1368"/>
      <c r="CN60" s="1368"/>
      <c r="CO60" s="1368"/>
      <c r="CP60" s="1368"/>
    </row>
    <row r="61" spans="1:94" s="1051" customFormat="1" ht="83.25" customHeight="1">
      <c r="A61" s="1052" t="s">
        <v>9611</v>
      </c>
      <c r="B61" s="1064" t="s">
        <v>9600</v>
      </c>
      <c r="C61" s="1057" t="s">
        <v>9599</v>
      </c>
      <c r="D61" s="1057" t="s">
        <v>9642</v>
      </c>
      <c r="E61" s="1057">
        <v>11453221</v>
      </c>
      <c r="F61" s="1056" t="s">
        <v>6096</v>
      </c>
      <c r="G61" s="1368" t="s">
        <v>9565</v>
      </c>
      <c r="H61" s="1055">
        <v>884116161295</v>
      </c>
      <c r="I61" s="1368" t="s">
        <v>5913</v>
      </c>
      <c r="J61" s="1057"/>
      <c r="K61" s="1057"/>
      <c r="L61" s="1368" t="s">
        <v>5885</v>
      </c>
      <c r="M61" s="1368" t="s">
        <v>6034</v>
      </c>
      <c r="N61" s="1368" t="s">
        <v>5916</v>
      </c>
      <c r="O61" s="1057" t="s">
        <v>9601</v>
      </c>
      <c r="P61" s="1057"/>
      <c r="Q61" s="1057" t="s">
        <v>6122</v>
      </c>
      <c r="R61" s="1057"/>
      <c r="S61" s="1368" t="s">
        <v>6101</v>
      </c>
      <c r="T61" s="1057" t="s">
        <v>9605</v>
      </c>
      <c r="U61" s="1057" t="s">
        <v>5850</v>
      </c>
      <c r="V61" s="1057" t="s">
        <v>9591</v>
      </c>
      <c r="W61" s="1057" t="s">
        <v>9592</v>
      </c>
      <c r="X61" s="1368" t="s">
        <v>9608</v>
      </c>
      <c r="Y61" s="1057" t="s">
        <v>9590</v>
      </c>
      <c r="Z61" s="1057"/>
      <c r="AA61" s="1057" t="s">
        <v>5889</v>
      </c>
      <c r="AB61" s="1057" t="s">
        <v>2589</v>
      </c>
      <c r="AC61" s="1057"/>
      <c r="AD61" s="1057"/>
      <c r="AE61" s="1057" t="s">
        <v>5889</v>
      </c>
      <c r="AF61" s="1368" t="s">
        <v>9593</v>
      </c>
      <c r="AG61" s="1057" t="s">
        <v>9606</v>
      </c>
      <c r="AH61" s="1368" t="s">
        <v>9603</v>
      </c>
      <c r="AI61" s="1057" t="s">
        <v>9594</v>
      </c>
      <c r="AJ61" s="1368" t="s">
        <v>9602</v>
      </c>
      <c r="AK61" s="1368" t="s">
        <v>9598</v>
      </c>
      <c r="AL61" s="1368" t="s">
        <v>9597</v>
      </c>
      <c r="AM61" s="1368"/>
      <c r="AN61" s="1368"/>
      <c r="AO61" s="1368"/>
      <c r="AP61" s="1368"/>
      <c r="AQ61" s="1368"/>
      <c r="AR61" s="1368"/>
      <c r="AS61" s="1368"/>
      <c r="AT61" s="1368"/>
      <c r="AU61" s="1057"/>
      <c r="AV61" s="1057"/>
      <c r="AW61" s="1057"/>
      <c r="AX61" s="1057"/>
      <c r="AY61" s="1057"/>
      <c r="AZ61" s="1057"/>
      <c r="BA61" s="1057"/>
      <c r="BB61" s="1057"/>
      <c r="BC61" s="1057"/>
      <c r="BD61" s="1057"/>
      <c r="BE61" s="1057"/>
      <c r="BF61" s="1057"/>
      <c r="BG61" s="1057"/>
      <c r="BH61" s="1057"/>
      <c r="BI61" s="1057"/>
      <c r="BJ61" s="1057"/>
      <c r="BK61" s="1057"/>
      <c r="BL61" s="1057"/>
      <c r="BM61" s="1057"/>
      <c r="BN61" s="1057"/>
      <c r="BO61" s="1057"/>
      <c r="BP61" s="1057"/>
      <c r="BQ61" s="1057"/>
      <c r="BR61" s="1057"/>
      <c r="BS61" s="1057"/>
      <c r="BT61" s="1057"/>
      <c r="BU61" s="1057"/>
      <c r="BV61" s="1057"/>
      <c r="BW61" s="1057"/>
      <c r="BX61" s="1057"/>
      <c r="BY61" s="1057"/>
      <c r="BZ61" s="1057"/>
      <c r="CA61" s="1057"/>
      <c r="CB61" s="1057"/>
      <c r="CC61" s="1057"/>
      <c r="CD61" s="1057"/>
      <c r="CE61" s="1057"/>
      <c r="CF61" s="1057"/>
      <c r="CG61" s="1057"/>
      <c r="CH61" s="1368"/>
      <c r="CI61" s="1368"/>
      <c r="CJ61" s="1368"/>
      <c r="CK61" s="1368"/>
      <c r="CL61" s="1368"/>
      <c r="CM61" s="1368"/>
      <c r="CN61" s="1368"/>
      <c r="CO61" s="1368"/>
      <c r="CP61" s="1368"/>
    </row>
    <row r="62" spans="1:94" s="1051" customFormat="1" ht="83.25" customHeight="1">
      <c r="A62" s="1052" t="s">
        <v>9612</v>
      </c>
      <c r="B62" s="1064" t="s">
        <v>9600</v>
      </c>
      <c r="C62" s="1057" t="s">
        <v>9599</v>
      </c>
      <c r="D62" s="1057" t="s">
        <v>9642</v>
      </c>
      <c r="E62" s="1057">
        <v>11453222</v>
      </c>
      <c r="F62" s="1056" t="s">
        <v>6096</v>
      </c>
      <c r="G62" s="1368" t="s">
        <v>9566</v>
      </c>
      <c r="H62" s="1055">
        <v>884116161301</v>
      </c>
      <c r="I62" s="1368" t="s">
        <v>5913</v>
      </c>
      <c r="J62" s="1057"/>
      <c r="K62" s="1057"/>
      <c r="L62" s="1368" t="s">
        <v>5885</v>
      </c>
      <c r="M62" s="1368" t="s">
        <v>6034</v>
      </c>
      <c r="N62" s="1368" t="s">
        <v>5916</v>
      </c>
      <c r="O62" s="1057" t="s">
        <v>9601</v>
      </c>
      <c r="P62" s="1057"/>
      <c r="Q62" s="1057" t="s">
        <v>6122</v>
      </c>
      <c r="R62" s="1057"/>
      <c r="S62" s="1368" t="s">
        <v>6101</v>
      </c>
      <c r="T62" s="1057" t="s">
        <v>9605</v>
      </c>
      <c r="U62" s="1057" t="s">
        <v>5850</v>
      </c>
      <c r="V62" s="1057" t="s">
        <v>9591</v>
      </c>
      <c r="W62" s="1057" t="s">
        <v>9592</v>
      </c>
      <c r="X62" s="1368" t="s">
        <v>9609</v>
      </c>
      <c r="Y62" s="1057" t="s">
        <v>9590</v>
      </c>
      <c r="Z62" s="1057"/>
      <c r="AA62" s="1057" t="s">
        <v>5889</v>
      </c>
      <c r="AB62" s="1057" t="s">
        <v>2589</v>
      </c>
      <c r="AC62" s="1057"/>
      <c r="AD62" s="1057"/>
      <c r="AE62" s="1057" t="s">
        <v>5889</v>
      </c>
      <c r="AF62" s="1368" t="s">
        <v>9593</v>
      </c>
      <c r="AG62" s="1057" t="s">
        <v>9606</v>
      </c>
      <c r="AH62" s="1368" t="s">
        <v>9603</v>
      </c>
      <c r="AI62" s="1057" t="s">
        <v>9594</v>
      </c>
      <c r="AJ62" s="1368" t="s">
        <v>9602</v>
      </c>
      <c r="AK62" s="1368" t="s">
        <v>9598</v>
      </c>
      <c r="AL62" s="1368" t="s">
        <v>9597</v>
      </c>
      <c r="AM62" s="1368"/>
      <c r="AN62" s="1368"/>
      <c r="AO62" s="1368"/>
      <c r="AP62" s="1368"/>
      <c r="AQ62" s="1368"/>
      <c r="AR62" s="1368"/>
      <c r="AS62" s="1368"/>
      <c r="AT62" s="1368"/>
      <c r="AU62" s="1057"/>
      <c r="AV62" s="1057"/>
      <c r="AW62" s="1057"/>
      <c r="AX62" s="1057"/>
      <c r="AY62" s="1057"/>
      <c r="AZ62" s="1057"/>
      <c r="BA62" s="1057"/>
      <c r="BB62" s="1057"/>
      <c r="BC62" s="1057"/>
      <c r="BD62" s="1057"/>
      <c r="BE62" s="1057"/>
      <c r="BF62" s="1057"/>
      <c r="BG62" s="1057"/>
      <c r="BH62" s="1057"/>
      <c r="BI62" s="1057"/>
      <c r="BJ62" s="1057"/>
      <c r="BK62" s="1057"/>
      <c r="BL62" s="1057"/>
      <c r="BM62" s="1057"/>
      <c r="BN62" s="1057"/>
      <c r="BO62" s="1057"/>
      <c r="BP62" s="1057"/>
      <c r="BQ62" s="1057"/>
      <c r="BR62" s="1057"/>
      <c r="BS62" s="1057"/>
      <c r="BT62" s="1057"/>
      <c r="BU62" s="1057"/>
      <c r="BV62" s="1057"/>
      <c r="BW62" s="1057"/>
      <c r="BX62" s="1057"/>
      <c r="BY62" s="1057"/>
      <c r="BZ62" s="1057"/>
      <c r="CA62" s="1057"/>
      <c r="CB62" s="1057"/>
      <c r="CC62" s="1057"/>
      <c r="CD62" s="1057"/>
      <c r="CE62" s="1057"/>
      <c r="CF62" s="1057"/>
      <c r="CG62" s="1057"/>
      <c r="CH62" s="1368"/>
      <c r="CI62" s="1368"/>
      <c r="CJ62" s="1368"/>
      <c r="CK62" s="1368"/>
      <c r="CL62" s="1368"/>
      <c r="CM62" s="1368"/>
      <c r="CN62" s="1368"/>
      <c r="CO62" s="1368"/>
      <c r="CP62" s="1368"/>
    </row>
    <row r="63" spans="1:94" s="1051" customFormat="1" ht="83.25" customHeight="1">
      <c r="A63" s="1052" t="s">
        <v>9613</v>
      </c>
      <c r="B63" s="1064" t="s">
        <v>9600</v>
      </c>
      <c r="C63" s="1057" t="s">
        <v>9599</v>
      </c>
      <c r="D63" s="1057" t="s">
        <v>9642</v>
      </c>
      <c r="E63" s="1057">
        <v>11453223</v>
      </c>
      <c r="F63" s="1056" t="s">
        <v>6096</v>
      </c>
      <c r="G63" s="1368" t="s">
        <v>9567</v>
      </c>
      <c r="H63" s="1055">
        <v>884116161318</v>
      </c>
      <c r="I63" s="1368" t="s">
        <v>5913</v>
      </c>
      <c r="J63" s="1057"/>
      <c r="K63" s="1057"/>
      <c r="L63" s="1368" t="s">
        <v>5885</v>
      </c>
      <c r="M63" s="1368" t="s">
        <v>6034</v>
      </c>
      <c r="N63" s="1368" t="s">
        <v>5916</v>
      </c>
      <c r="O63" s="1057" t="s">
        <v>9601</v>
      </c>
      <c r="P63" s="1057"/>
      <c r="Q63" s="1057" t="s">
        <v>6122</v>
      </c>
      <c r="R63" s="1057"/>
      <c r="S63" s="1368" t="s">
        <v>6101</v>
      </c>
      <c r="T63" s="1057" t="s">
        <v>9605</v>
      </c>
      <c r="U63" s="1057" t="s">
        <v>5850</v>
      </c>
      <c r="V63" s="1057" t="s">
        <v>9591</v>
      </c>
      <c r="W63" s="1057" t="s">
        <v>9592</v>
      </c>
      <c r="X63" s="1368" t="s">
        <v>9610</v>
      </c>
      <c r="Y63" s="1057" t="s">
        <v>9590</v>
      </c>
      <c r="Z63" s="1057"/>
      <c r="AA63" s="1057" t="s">
        <v>5889</v>
      </c>
      <c r="AB63" s="1057" t="s">
        <v>2589</v>
      </c>
      <c r="AC63" s="1057"/>
      <c r="AD63" s="1057"/>
      <c r="AE63" s="1057" t="s">
        <v>5889</v>
      </c>
      <c r="AF63" s="1368" t="s">
        <v>9593</v>
      </c>
      <c r="AG63" s="1057" t="s">
        <v>9606</v>
      </c>
      <c r="AH63" s="1368" t="s">
        <v>9603</v>
      </c>
      <c r="AI63" s="1057" t="s">
        <v>9594</v>
      </c>
      <c r="AJ63" s="1368" t="s">
        <v>9602</v>
      </c>
      <c r="AK63" s="1368" t="s">
        <v>9598</v>
      </c>
      <c r="AL63" s="1368" t="s">
        <v>9597</v>
      </c>
      <c r="AM63" s="1368"/>
      <c r="AN63" s="1368"/>
      <c r="AO63" s="1368"/>
      <c r="AP63" s="1368"/>
      <c r="AQ63" s="1368"/>
      <c r="AR63" s="1368"/>
      <c r="AS63" s="1368"/>
      <c r="AT63" s="1368"/>
      <c r="AU63" s="1057"/>
      <c r="AV63" s="1057"/>
      <c r="AW63" s="1057"/>
      <c r="AX63" s="1057"/>
      <c r="AY63" s="1057"/>
      <c r="AZ63" s="1057"/>
      <c r="BA63" s="1057"/>
      <c r="BB63" s="1057"/>
      <c r="BC63" s="1057"/>
      <c r="BD63" s="1057"/>
      <c r="BE63" s="1057"/>
      <c r="BF63" s="1057"/>
      <c r="BG63" s="1057"/>
      <c r="BH63" s="1057"/>
      <c r="BI63" s="1057"/>
      <c r="BJ63" s="1057"/>
      <c r="BK63" s="1057"/>
      <c r="BL63" s="1057"/>
      <c r="BM63" s="1057"/>
      <c r="BN63" s="1057"/>
      <c r="BO63" s="1057"/>
      <c r="BP63" s="1057"/>
      <c r="BQ63" s="1057"/>
      <c r="BR63" s="1057"/>
      <c r="BS63" s="1057"/>
      <c r="BT63" s="1057"/>
      <c r="BU63" s="1057"/>
      <c r="BV63" s="1057"/>
      <c r="BW63" s="1057"/>
      <c r="BX63" s="1057"/>
      <c r="BY63" s="1057"/>
      <c r="BZ63" s="1057"/>
      <c r="CA63" s="1057"/>
      <c r="CB63" s="1057"/>
      <c r="CC63" s="1057"/>
      <c r="CD63" s="1057"/>
      <c r="CE63" s="1057"/>
      <c r="CF63" s="1057"/>
      <c r="CG63" s="1057"/>
      <c r="CH63" s="1368"/>
      <c r="CI63" s="1368"/>
      <c r="CJ63" s="1368"/>
      <c r="CK63" s="1368"/>
      <c r="CL63" s="1368"/>
      <c r="CM63" s="1368"/>
      <c r="CN63" s="1368"/>
      <c r="CO63" s="1368"/>
      <c r="CP63" s="1368"/>
    </row>
    <row r="64" spans="1:94" s="1051" customFormat="1" ht="83.25" customHeight="1">
      <c r="A64" s="1052" t="s">
        <v>9612</v>
      </c>
      <c r="B64" s="1064" t="s">
        <v>9600</v>
      </c>
      <c r="C64" s="1057" t="s">
        <v>9599</v>
      </c>
      <c r="D64" s="1057" t="s">
        <v>9642</v>
      </c>
      <c r="E64" s="1057">
        <v>11453224</v>
      </c>
      <c r="F64" s="1056" t="s">
        <v>6096</v>
      </c>
      <c r="G64" s="1368" t="s">
        <v>9568</v>
      </c>
      <c r="H64" s="1055">
        <v>884116161325</v>
      </c>
      <c r="I64" s="1368" t="s">
        <v>5913</v>
      </c>
      <c r="J64" s="1057"/>
      <c r="K64" s="1057"/>
      <c r="L64" s="1368" t="s">
        <v>9616</v>
      </c>
      <c r="M64" s="1368" t="s">
        <v>6034</v>
      </c>
      <c r="N64" s="1368" t="s">
        <v>9615</v>
      </c>
      <c r="O64" s="1057" t="s">
        <v>9614</v>
      </c>
      <c r="P64" s="1057"/>
      <c r="Q64" s="1057" t="s">
        <v>6122</v>
      </c>
      <c r="R64" s="1057"/>
      <c r="S64" s="1368" t="s">
        <v>6101</v>
      </c>
      <c r="T64" s="1057" t="s">
        <v>9605</v>
      </c>
      <c r="U64" s="1057" t="s">
        <v>5850</v>
      </c>
      <c r="V64" s="1057" t="s">
        <v>9591</v>
      </c>
      <c r="W64" s="1057" t="s">
        <v>9592</v>
      </c>
      <c r="X64" s="1368" t="s">
        <v>9609</v>
      </c>
      <c r="Y64" s="1057" t="s">
        <v>9590</v>
      </c>
      <c r="Z64" s="1057"/>
      <c r="AA64" s="1057" t="s">
        <v>5889</v>
      </c>
      <c r="AB64" s="1057" t="s">
        <v>2589</v>
      </c>
      <c r="AC64" s="1057"/>
      <c r="AD64" s="1057"/>
      <c r="AE64" s="1057" t="s">
        <v>5889</v>
      </c>
      <c r="AF64" s="1368" t="s">
        <v>9593</v>
      </c>
      <c r="AG64" s="1057" t="s">
        <v>9606</v>
      </c>
      <c r="AH64" s="1368" t="s">
        <v>9603</v>
      </c>
      <c r="AI64" s="1057" t="s">
        <v>9594</v>
      </c>
      <c r="AJ64" s="1368" t="s">
        <v>9602</v>
      </c>
      <c r="AK64" s="1368" t="s">
        <v>9598</v>
      </c>
      <c r="AL64" s="1368" t="s">
        <v>9597</v>
      </c>
      <c r="AM64" s="1368"/>
      <c r="AN64" s="1368"/>
      <c r="AO64" s="1368"/>
      <c r="AP64" s="1368"/>
      <c r="AQ64" s="1368"/>
      <c r="AR64" s="1368"/>
      <c r="AS64" s="1368"/>
      <c r="AT64" s="1368"/>
      <c r="AU64" s="1057"/>
      <c r="AV64" s="1057"/>
      <c r="AW64" s="1057"/>
      <c r="AX64" s="1057"/>
      <c r="AY64" s="1057"/>
      <c r="AZ64" s="1057"/>
      <c r="BA64" s="1057"/>
      <c r="BB64" s="1057"/>
      <c r="BC64" s="1057"/>
      <c r="BD64" s="1057"/>
      <c r="BE64" s="1057"/>
      <c r="BF64" s="1057"/>
      <c r="BG64" s="1057"/>
      <c r="BH64" s="1057"/>
      <c r="BI64" s="1057"/>
      <c r="BJ64" s="1057"/>
      <c r="BK64" s="1057"/>
      <c r="BL64" s="1057"/>
      <c r="BM64" s="1057"/>
      <c r="BN64" s="1057"/>
      <c r="BO64" s="1057"/>
      <c r="BP64" s="1057"/>
      <c r="BQ64" s="1057"/>
      <c r="BR64" s="1057"/>
      <c r="BS64" s="1057"/>
      <c r="BT64" s="1057"/>
      <c r="BU64" s="1057"/>
      <c r="BV64" s="1057"/>
      <c r="BW64" s="1057"/>
      <c r="BX64" s="1057"/>
      <c r="BY64" s="1057"/>
      <c r="BZ64" s="1057"/>
      <c r="CA64" s="1057"/>
      <c r="CB64" s="1057"/>
      <c r="CC64" s="1057"/>
      <c r="CD64" s="1057"/>
      <c r="CE64" s="1057"/>
      <c r="CF64" s="1057"/>
      <c r="CG64" s="1057"/>
      <c r="CH64" s="1368"/>
      <c r="CI64" s="1368"/>
      <c r="CJ64" s="1368"/>
      <c r="CK64" s="1368"/>
      <c r="CL64" s="1368"/>
      <c r="CM64" s="1368"/>
      <c r="CN64" s="1368"/>
      <c r="CO64" s="1368"/>
      <c r="CP64" s="1368"/>
    </row>
    <row r="65" spans="1:94" s="1051" customFormat="1" ht="83.25" customHeight="1">
      <c r="A65" s="1052" t="s">
        <v>9611</v>
      </c>
      <c r="B65" s="1064" t="s">
        <v>9600</v>
      </c>
      <c r="C65" s="1057" t="s">
        <v>9599</v>
      </c>
      <c r="D65" s="1057" t="s">
        <v>9642</v>
      </c>
      <c r="E65" s="1057">
        <v>11453225</v>
      </c>
      <c r="F65" s="1056" t="s">
        <v>6096</v>
      </c>
      <c r="G65" s="1368" t="s">
        <v>9569</v>
      </c>
      <c r="H65" s="1055">
        <v>884116161332</v>
      </c>
      <c r="I65" s="1368" t="s">
        <v>5913</v>
      </c>
      <c r="J65" s="1057"/>
      <c r="K65" s="1057"/>
      <c r="L65" s="1368" t="s">
        <v>9616</v>
      </c>
      <c r="M65" s="1368" t="s">
        <v>6034</v>
      </c>
      <c r="N65" s="1368" t="s">
        <v>9615</v>
      </c>
      <c r="O65" s="1057" t="s">
        <v>9614</v>
      </c>
      <c r="P65" s="1057"/>
      <c r="Q65" s="1057" t="s">
        <v>6122</v>
      </c>
      <c r="R65" s="1057"/>
      <c r="S65" s="1368" t="s">
        <v>6101</v>
      </c>
      <c r="T65" s="1057" t="s">
        <v>9605</v>
      </c>
      <c r="U65" s="1057" t="s">
        <v>5850</v>
      </c>
      <c r="V65" s="1057" t="s">
        <v>9591</v>
      </c>
      <c r="W65" s="1057" t="s">
        <v>9592</v>
      </c>
      <c r="X65" s="1368" t="s">
        <v>9608</v>
      </c>
      <c r="Y65" s="1057" t="s">
        <v>9590</v>
      </c>
      <c r="Z65" s="1057"/>
      <c r="AA65" s="1057" t="s">
        <v>5889</v>
      </c>
      <c r="AB65" s="1057" t="s">
        <v>2589</v>
      </c>
      <c r="AC65" s="1057"/>
      <c r="AD65" s="1057"/>
      <c r="AE65" s="1057" t="s">
        <v>5889</v>
      </c>
      <c r="AF65" s="1368" t="s">
        <v>9593</v>
      </c>
      <c r="AG65" s="1057" t="s">
        <v>9606</v>
      </c>
      <c r="AH65" s="1368" t="s">
        <v>9603</v>
      </c>
      <c r="AI65" s="1057" t="s">
        <v>9594</v>
      </c>
      <c r="AJ65" s="1368" t="s">
        <v>9602</v>
      </c>
      <c r="AK65" s="1368" t="s">
        <v>9598</v>
      </c>
      <c r="AL65" s="1368" t="s">
        <v>9597</v>
      </c>
      <c r="AM65" s="1368"/>
      <c r="AN65" s="1368"/>
      <c r="AO65" s="1368"/>
      <c r="AP65" s="1368"/>
      <c r="AQ65" s="1368"/>
      <c r="AR65" s="1368"/>
      <c r="AS65" s="1368"/>
      <c r="AT65" s="1368"/>
      <c r="AU65" s="1057"/>
      <c r="AV65" s="1057"/>
      <c r="AW65" s="1057"/>
      <c r="AX65" s="1057"/>
      <c r="AY65" s="1057"/>
      <c r="AZ65" s="1057"/>
      <c r="BA65" s="1057"/>
      <c r="BB65" s="1057"/>
      <c r="BC65" s="1057"/>
      <c r="BD65" s="1057"/>
      <c r="BE65" s="1057"/>
      <c r="BF65" s="1057"/>
      <c r="BG65" s="1057"/>
      <c r="BH65" s="1057"/>
      <c r="BI65" s="1057"/>
      <c r="BJ65" s="1057"/>
      <c r="BK65" s="1057"/>
      <c r="BL65" s="1057"/>
      <c r="BM65" s="1057"/>
      <c r="BN65" s="1057"/>
      <c r="BO65" s="1057"/>
      <c r="BP65" s="1057"/>
      <c r="BQ65" s="1057"/>
      <c r="BR65" s="1057"/>
      <c r="BS65" s="1057"/>
      <c r="BT65" s="1057"/>
      <c r="BU65" s="1057"/>
      <c r="BV65" s="1057"/>
      <c r="BW65" s="1057"/>
      <c r="BX65" s="1057"/>
      <c r="BY65" s="1057"/>
      <c r="BZ65" s="1057"/>
      <c r="CA65" s="1057"/>
      <c r="CB65" s="1057"/>
      <c r="CC65" s="1057"/>
      <c r="CD65" s="1057"/>
      <c r="CE65" s="1057"/>
      <c r="CF65" s="1057"/>
      <c r="CG65" s="1057"/>
      <c r="CH65" s="1368"/>
      <c r="CI65" s="1368"/>
      <c r="CJ65" s="1368"/>
      <c r="CK65" s="1368"/>
      <c r="CL65" s="1368"/>
      <c r="CM65" s="1368"/>
      <c r="CN65" s="1368"/>
      <c r="CO65" s="1368"/>
      <c r="CP65" s="1368"/>
    </row>
    <row r="66" spans="1:94" s="1051" customFormat="1" ht="83.25" customHeight="1">
      <c r="A66" s="1052" t="s">
        <v>9613</v>
      </c>
      <c r="B66" s="1064" t="s">
        <v>9600</v>
      </c>
      <c r="C66" s="1057" t="s">
        <v>9599</v>
      </c>
      <c r="D66" s="1057" t="s">
        <v>9642</v>
      </c>
      <c r="E66" s="1057">
        <v>11453226</v>
      </c>
      <c r="F66" s="1056" t="s">
        <v>6096</v>
      </c>
      <c r="G66" s="1368" t="s">
        <v>9570</v>
      </c>
      <c r="H66" s="1055">
        <v>884116161349</v>
      </c>
      <c r="I66" s="1368" t="s">
        <v>5913</v>
      </c>
      <c r="J66" s="1057"/>
      <c r="K66" s="1057"/>
      <c r="L66" s="1368" t="s">
        <v>9616</v>
      </c>
      <c r="M66" s="1368" t="s">
        <v>6034</v>
      </c>
      <c r="N66" s="1368" t="s">
        <v>9615</v>
      </c>
      <c r="O66" s="1057" t="s">
        <v>9614</v>
      </c>
      <c r="P66" s="1057"/>
      <c r="Q66" s="1057" t="s">
        <v>6122</v>
      </c>
      <c r="R66" s="1057"/>
      <c r="S66" s="1368" t="s">
        <v>6101</v>
      </c>
      <c r="T66" s="1057" t="s">
        <v>9605</v>
      </c>
      <c r="U66" s="1057" t="s">
        <v>5850</v>
      </c>
      <c r="V66" s="1057" t="s">
        <v>9591</v>
      </c>
      <c r="W66" s="1057" t="s">
        <v>9592</v>
      </c>
      <c r="X66" s="1368" t="s">
        <v>9610</v>
      </c>
      <c r="Y66" s="1057" t="s">
        <v>9590</v>
      </c>
      <c r="Z66" s="1057"/>
      <c r="AA66" s="1057" t="s">
        <v>5889</v>
      </c>
      <c r="AB66" s="1057" t="s">
        <v>2589</v>
      </c>
      <c r="AC66" s="1057"/>
      <c r="AD66" s="1057"/>
      <c r="AE66" s="1057" t="s">
        <v>5889</v>
      </c>
      <c r="AF66" s="1368" t="s">
        <v>9593</v>
      </c>
      <c r="AG66" s="1057" t="s">
        <v>9606</v>
      </c>
      <c r="AH66" s="1368" t="s">
        <v>9603</v>
      </c>
      <c r="AI66" s="1057" t="s">
        <v>9594</v>
      </c>
      <c r="AJ66" s="1368" t="s">
        <v>9602</v>
      </c>
      <c r="AK66" s="1368" t="s">
        <v>9598</v>
      </c>
      <c r="AL66" s="1368" t="s">
        <v>9597</v>
      </c>
      <c r="AM66" s="1368"/>
      <c r="AN66" s="1368"/>
      <c r="AO66" s="1368"/>
      <c r="AP66" s="1368"/>
      <c r="AQ66" s="1368"/>
      <c r="AR66" s="1368"/>
      <c r="AS66" s="1368"/>
      <c r="AT66" s="1368"/>
      <c r="AU66" s="1057"/>
      <c r="AV66" s="1057"/>
      <c r="AW66" s="1057"/>
      <c r="AX66" s="1057"/>
      <c r="AY66" s="1057"/>
      <c r="AZ66" s="1057"/>
      <c r="BA66" s="1057"/>
      <c r="BB66" s="1057"/>
      <c r="BC66" s="1057"/>
      <c r="BD66" s="1057"/>
      <c r="BE66" s="1057"/>
      <c r="BF66" s="1057"/>
      <c r="BG66" s="1057"/>
      <c r="BH66" s="1057"/>
      <c r="BI66" s="1057"/>
      <c r="BJ66" s="1057"/>
      <c r="BK66" s="1057"/>
      <c r="BL66" s="1057"/>
      <c r="BM66" s="1057"/>
      <c r="BN66" s="1057"/>
      <c r="BO66" s="1057"/>
      <c r="BP66" s="1057"/>
      <c r="BQ66" s="1057"/>
      <c r="BR66" s="1057"/>
      <c r="BS66" s="1057"/>
      <c r="BT66" s="1057"/>
      <c r="BU66" s="1057"/>
      <c r="BV66" s="1057"/>
      <c r="BW66" s="1057"/>
      <c r="BX66" s="1057"/>
      <c r="BY66" s="1057"/>
      <c r="BZ66" s="1057"/>
      <c r="CA66" s="1057"/>
      <c r="CB66" s="1057"/>
      <c r="CC66" s="1057"/>
      <c r="CD66" s="1057"/>
      <c r="CE66" s="1057"/>
      <c r="CF66" s="1057"/>
      <c r="CG66" s="1057"/>
      <c r="CH66" s="1368"/>
      <c r="CI66" s="1368"/>
      <c r="CJ66" s="1368"/>
      <c r="CK66" s="1368"/>
      <c r="CL66" s="1368"/>
      <c r="CM66" s="1368"/>
      <c r="CN66" s="1368"/>
      <c r="CO66" s="1368"/>
      <c r="CP66" s="1368"/>
    </row>
    <row r="67" spans="1:94" s="1051" customFormat="1" ht="83.25" customHeight="1">
      <c r="A67" s="1052" t="s">
        <v>9604</v>
      </c>
      <c r="B67" s="1064" t="s">
        <v>9617</v>
      </c>
      <c r="C67" s="1057" t="s">
        <v>9624</v>
      </c>
      <c r="D67" s="1057" t="s">
        <v>9642</v>
      </c>
      <c r="E67" s="1057">
        <v>11453218</v>
      </c>
      <c r="F67" s="1056" t="s">
        <v>6096</v>
      </c>
      <c r="G67" s="1368" t="s">
        <v>9571</v>
      </c>
      <c r="H67" s="1055">
        <v>884116161356</v>
      </c>
      <c r="I67" s="1368" t="s">
        <v>5913</v>
      </c>
      <c r="J67" s="1057"/>
      <c r="K67" s="1057"/>
      <c r="L67" s="1057" t="s">
        <v>9623</v>
      </c>
      <c r="M67" s="1368" t="s">
        <v>6034</v>
      </c>
      <c r="N67" s="1368" t="s">
        <v>5887</v>
      </c>
      <c r="O67" s="1057" t="s">
        <v>9589</v>
      </c>
      <c r="P67" s="1057"/>
      <c r="Q67" s="1057" t="s">
        <v>6122</v>
      </c>
      <c r="R67" s="1057"/>
      <c r="S67" s="1368" t="s">
        <v>6101</v>
      </c>
      <c r="T67" s="1057" t="s">
        <v>9625</v>
      </c>
      <c r="U67" s="1057" t="s">
        <v>9622</v>
      </c>
      <c r="V67" s="1057" t="s">
        <v>9618</v>
      </c>
      <c r="W67" s="1057" t="s">
        <v>9592</v>
      </c>
      <c r="X67" s="1368" t="s">
        <v>5850</v>
      </c>
      <c r="Y67" s="1057" t="s">
        <v>9590</v>
      </c>
      <c r="Z67" s="1057"/>
      <c r="AA67" s="1057" t="s">
        <v>2589</v>
      </c>
      <c r="AB67" s="1057" t="s">
        <v>2589</v>
      </c>
      <c r="AC67" s="1057"/>
      <c r="AD67" s="1057" t="s">
        <v>5889</v>
      </c>
      <c r="AE67" s="1057" t="s">
        <v>2589</v>
      </c>
      <c r="AF67" s="1368" t="s">
        <v>9593</v>
      </c>
      <c r="AG67" s="1057" t="s">
        <v>9619</v>
      </c>
      <c r="AH67" s="1368" t="s">
        <v>9626</v>
      </c>
      <c r="AI67" s="1057" t="s">
        <v>9594</v>
      </c>
      <c r="AJ67" s="1368"/>
      <c r="AK67" s="1368" t="s">
        <v>9621</v>
      </c>
      <c r="AL67" s="1368" t="s">
        <v>9620</v>
      </c>
      <c r="AM67" s="1368"/>
      <c r="AN67" s="1368"/>
      <c r="AO67" s="1368"/>
      <c r="AP67" s="1368"/>
      <c r="AQ67" s="1368"/>
      <c r="AR67" s="1368"/>
      <c r="AS67" s="1368"/>
      <c r="AT67" s="1368"/>
      <c r="AU67" s="1057"/>
      <c r="AV67" s="1057"/>
      <c r="AW67" s="1057"/>
      <c r="AX67" s="1057"/>
      <c r="AY67" s="1057"/>
      <c r="AZ67" s="1057"/>
      <c r="BA67" s="1057"/>
      <c r="BB67" s="1057"/>
      <c r="BC67" s="1057"/>
      <c r="BD67" s="1057"/>
      <c r="BE67" s="1057"/>
      <c r="BF67" s="1057"/>
      <c r="BG67" s="1057"/>
      <c r="BH67" s="1057"/>
      <c r="BI67" s="1057"/>
      <c r="BJ67" s="1057"/>
      <c r="BK67" s="1057"/>
      <c r="BL67" s="1057"/>
      <c r="BM67" s="1057"/>
      <c r="BN67" s="1057"/>
      <c r="BO67" s="1057"/>
      <c r="BP67" s="1057"/>
      <c r="BQ67" s="1057"/>
      <c r="BR67" s="1057"/>
      <c r="BS67" s="1057"/>
      <c r="BT67" s="1057"/>
      <c r="BU67" s="1057"/>
      <c r="BV67" s="1057"/>
      <c r="BW67" s="1057"/>
      <c r="BX67" s="1057"/>
      <c r="BY67" s="1057"/>
      <c r="BZ67" s="1057"/>
      <c r="CA67" s="1057"/>
      <c r="CB67" s="1057"/>
      <c r="CC67" s="1057"/>
      <c r="CD67" s="1057"/>
      <c r="CE67" s="1057"/>
      <c r="CF67" s="1057"/>
      <c r="CG67" s="1057"/>
      <c r="CH67" s="1368"/>
      <c r="CI67" s="1368"/>
      <c r="CJ67" s="1368"/>
      <c r="CK67" s="1368"/>
      <c r="CL67" s="1368"/>
      <c r="CM67" s="1368"/>
      <c r="CN67" s="1368"/>
      <c r="CO67" s="1368"/>
      <c r="CP67" s="1368"/>
    </row>
    <row r="68" spans="1:94" s="1051" customFormat="1" ht="92.25" customHeight="1">
      <c r="A68" s="1052" t="s">
        <v>9604</v>
      </c>
      <c r="B68" s="1064" t="s">
        <v>9617</v>
      </c>
      <c r="C68" s="1057" t="s">
        <v>9624</v>
      </c>
      <c r="D68" s="1057" t="s">
        <v>9642</v>
      </c>
      <c r="E68" s="1057">
        <v>11453235</v>
      </c>
      <c r="F68" s="1056" t="s">
        <v>6096</v>
      </c>
      <c r="G68" s="1368" t="s">
        <v>9574</v>
      </c>
      <c r="H68" s="1055">
        <v>884116161387</v>
      </c>
      <c r="I68" s="1368" t="s">
        <v>5913</v>
      </c>
      <c r="J68" s="1057"/>
      <c r="K68" s="1057"/>
      <c r="L68" s="1368" t="s">
        <v>5885</v>
      </c>
      <c r="M68" s="1368" t="s">
        <v>6034</v>
      </c>
      <c r="N68" s="1368" t="s">
        <v>5887</v>
      </c>
      <c r="O68" s="1057" t="s">
        <v>9589</v>
      </c>
      <c r="P68" s="1057"/>
      <c r="Q68" s="1057" t="s">
        <v>6122</v>
      </c>
      <c r="R68" s="1057"/>
      <c r="S68" s="1368" t="s">
        <v>6101</v>
      </c>
      <c r="T68" s="1057" t="s">
        <v>9625</v>
      </c>
      <c r="U68" s="1057" t="s">
        <v>9622</v>
      </c>
      <c r="V68" s="1057" t="s">
        <v>9618</v>
      </c>
      <c r="W68" s="1057" t="s">
        <v>9592</v>
      </c>
      <c r="X68" s="1368" t="s">
        <v>5850</v>
      </c>
      <c r="Y68" s="1057" t="s">
        <v>9590</v>
      </c>
      <c r="Z68" s="1057"/>
      <c r="AA68" s="1057" t="s">
        <v>2589</v>
      </c>
      <c r="AB68" s="1057" t="s">
        <v>2589</v>
      </c>
      <c r="AC68" s="1057"/>
      <c r="AD68" s="1057" t="s">
        <v>5889</v>
      </c>
      <c r="AE68" s="1057" t="s">
        <v>2589</v>
      </c>
      <c r="AF68" s="1368" t="s">
        <v>9593</v>
      </c>
      <c r="AG68" s="1057" t="s">
        <v>9619</v>
      </c>
      <c r="AH68" s="1368" t="s">
        <v>9626</v>
      </c>
      <c r="AI68" s="1057" t="s">
        <v>9594</v>
      </c>
      <c r="AJ68" s="1368"/>
      <c r="AK68" s="1368" t="s">
        <v>9621</v>
      </c>
      <c r="AL68" s="1368" t="s">
        <v>9620</v>
      </c>
      <c r="AM68" s="1368"/>
      <c r="AN68" s="1368"/>
      <c r="AO68" s="1368"/>
      <c r="AP68" s="1368"/>
      <c r="AQ68" s="1368"/>
      <c r="AR68" s="1368"/>
      <c r="AS68" s="1368"/>
      <c r="AT68" s="1368"/>
      <c r="AU68" s="1057"/>
      <c r="AV68" s="1057"/>
      <c r="AW68" s="1057"/>
      <c r="AX68" s="1057"/>
      <c r="AY68" s="1057"/>
      <c r="AZ68" s="1057"/>
      <c r="BA68" s="1057"/>
      <c r="BB68" s="1057"/>
      <c r="BC68" s="1057"/>
      <c r="BD68" s="1057"/>
      <c r="BE68" s="1057"/>
      <c r="BF68" s="1057"/>
      <c r="BG68" s="1057"/>
      <c r="BH68" s="1057"/>
      <c r="BI68" s="1057"/>
      <c r="BJ68" s="1057"/>
      <c r="BK68" s="1057"/>
      <c r="BL68" s="1057"/>
      <c r="BM68" s="1057"/>
      <c r="BN68" s="1057"/>
      <c r="BO68" s="1057"/>
      <c r="BP68" s="1057"/>
      <c r="BQ68" s="1057"/>
      <c r="BR68" s="1057"/>
      <c r="BS68" s="1057"/>
      <c r="BT68" s="1057"/>
      <c r="BU68" s="1057"/>
      <c r="BV68" s="1057"/>
      <c r="BW68" s="1057"/>
      <c r="BX68" s="1057"/>
      <c r="BY68" s="1057"/>
      <c r="BZ68" s="1057"/>
      <c r="CA68" s="1057"/>
      <c r="CB68" s="1057"/>
      <c r="CC68" s="1057"/>
      <c r="CD68" s="1057"/>
      <c r="CE68" s="1057"/>
      <c r="CF68" s="1057"/>
      <c r="CG68" s="1057"/>
      <c r="CH68" s="1368"/>
      <c r="CI68" s="1368"/>
      <c r="CJ68" s="1368"/>
      <c r="CK68" s="1368"/>
      <c r="CL68" s="1368"/>
      <c r="CM68" s="1368"/>
      <c r="CN68" s="1368"/>
      <c r="CO68" s="1368"/>
      <c r="CP68" s="1368"/>
    </row>
    <row r="69" spans="1:94" s="1051" customFormat="1" ht="92.25" customHeight="1">
      <c r="A69" s="1052" t="s">
        <v>9604</v>
      </c>
      <c r="B69" s="1064" t="s">
        <v>9617</v>
      </c>
      <c r="C69" s="1057" t="s">
        <v>9624</v>
      </c>
      <c r="D69" s="1057" t="s">
        <v>9642</v>
      </c>
      <c r="E69" s="1057">
        <v>11453238</v>
      </c>
      <c r="F69" s="1056" t="s">
        <v>6096</v>
      </c>
      <c r="G69" s="1368" t="s">
        <v>9577</v>
      </c>
      <c r="H69" s="1055">
        <v>884116161417</v>
      </c>
      <c r="I69" s="1368" t="s">
        <v>5913</v>
      </c>
      <c r="J69" s="1057"/>
      <c r="K69" s="1057"/>
      <c r="L69" s="1368" t="s">
        <v>9616</v>
      </c>
      <c r="M69" s="1368" t="s">
        <v>6034</v>
      </c>
      <c r="N69" s="1368" t="s">
        <v>5887</v>
      </c>
      <c r="O69" s="1057" t="s">
        <v>9589</v>
      </c>
      <c r="P69" s="1057"/>
      <c r="Q69" s="1057" t="s">
        <v>6122</v>
      </c>
      <c r="R69" s="1057"/>
      <c r="S69" s="1368" t="s">
        <v>6101</v>
      </c>
      <c r="T69" s="1057" t="s">
        <v>9625</v>
      </c>
      <c r="U69" s="1057" t="s">
        <v>9622</v>
      </c>
      <c r="V69" s="1057" t="s">
        <v>9618</v>
      </c>
      <c r="W69" s="1057" t="s">
        <v>9592</v>
      </c>
      <c r="X69" s="1368" t="s">
        <v>5850</v>
      </c>
      <c r="Y69" s="1057" t="s">
        <v>9590</v>
      </c>
      <c r="Z69" s="1057"/>
      <c r="AA69" s="1057" t="s">
        <v>2589</v>
      </c>
      <c r="AB69" s="1057" t="s">
        <v>2589</v>
      </c>
      <c r="AC69" s="1057"/>
      <c r="AD69" s="1057" t="s">
        <v>5889</v>
      </c>
      <c r="AE69" s="1057" t="s">
        <v>2589</v>
      </c>
      <c r="AF69" s="1368" t="s">
        <v>9593</v>
      </c>
      <c r="AG69" s="1057" t="s">
        <v>9619</v>
      </c>
      <c r="AH69" s="1368" t="s">
        <v>9626</v>
      </c>
      <c r="AI69" s="1057" t="s">
        <v>9594</v>
      </c>
      <c r="AJ69" s="1368"/>
      <c r="AK69" s="1368" t="s">
        <v>9621</v>
      </c>
      <c r="AL69" s="1368" t="s">
        <v>9620</v>
      </c>
      <c r="AM69" s="1368"/>
      <c r="AN69" s="1368"/>
      <c r="AO69" s="1368"/>
      <c r="AP69" s="1368"/>
      <c r="AQ69" s="1368"/>
      <c r="AR69" s="1368"/>
      <c r="AS69" s="1368"/>
      <c r="AT69" s="1368"/>
      <c r="AU69" s="1057"/>
      <c r="AV69" s="1057"/>
      <c r="AW69" s="1057"/>
      <c r="AX69" s="1057"/>
      <c r="AY69" s="1057"/>
      <c r="AZ69" s="1057"/>
      <c r="BA69" s="1057"/>
      <c r="BB69" s="1057"/>
      <c r="BC69" s="1057"/>
      <c r="BD69" s="1057"/>
      <c r="BE69" s="1057"/>
      <c r="BF69" s="1057"/>
      <c r="BG69" s="1057"/>
      <c r="BH69" s="1057"/>
      <c r="BI69" s="1057"/>
      <c r="BJ69" s="1057"/>
      <c r="BK69" s="1057"/>
      <c r="BL69" s="1057"/>
      <c r="BM69" s="1057"/>
      <c r="BN69" s="1057"/>
      <c r="BO69" s="1057"/>
      <c r="BP69" s="1057"/>
      <c r="BQ69" s="1057"/>
      <c r="BR69" s="1057"/>
      <c r="BS69" s="1057"/>
      <c r="BT69" s="1057"/>
      <c r="BU69" s="1057"/>
      <c r="BV69" s="1057"/>
      <c r="BW69" s="1057"/>
      <c r="BX69" s="1057"/>
      <c r="BY69" s="1057"/>
      <c r="BZ69" s="1057"/>
      <c r="CA69" s="1057"/>
      <c r="CB69" s="1057"/>
      <c r="CC69" s="1057"/>
      <c r="CD69" s="1057"/>
      <c r="CE69" s="1057"/>
      <c r="CF69" s="1057"/>
      <c r="CG69" s="1057"/>
      <c r="CH69" s="1368"/>
      <c r="CI69" s="1368"/>
      <c r="CJ69" s="1368"/>
      <c r="CK69" s="1368"/>
      <c r="CL69" s="1368"/>
      <c r="CM69" s="1368"/>
      <c r="CN69" s="1368"/>
      <c r="CO69" s="1368"/>
      <c r="CP69" s="1368"/>
    </row>
    <row r="70" spans="1:94" s="1051" customFormat="1" ht="92.25" customHeight="1">
      <c r="A70" s="1052" t="s">
        <v>9604</v>
      </c>
      <c r="B70" s="1064" t="s">
        <v>9617</v>
      </c>
      <c r="C70" s="1057" t="s">
        <v>9624</v>
      </c>
      <c r="D70" s="1057" t="s">
        <v>9642</v>
      </c>
      <c r="E70" s="1057">
        <v>11453233</v>
      </c>
      <c r="F70" s="1056" t="s">
        <v>6096</v>
      </c>
      <c r="G70" s="1368" t="s">
        <v>9572</v>
      </c>
      <c r="H70" s="1055">
        <v>884116161363</v>
      </c>
      <c r="I70" s="1368" t="s">
        <v>5913</v>
      </c>
      <c r="J70" s="1057"/>
      <c r="K70" s="1057"/>
      <c r="L70" s="1057" t="s">
        <v>9623</v>
      </c>
      <c r="M70" s="1368" t="s">
        <v>6034</v>
      </c>
      <c r="N70" s="1368" t="s">
        <v>5916</v>
      </c>
      <c r="O70" s="1057" t="s">
        <v>9601</v>
      </c>
      <c r="P70" s="1057"/>
      <c r="Q70" s="1057" t="s">
        <v>5987</v>
      </c>
      <c r="R70" s="1057"/>
      <c r="S70" s="1368" t="s">
        <v>6101</v>
      </c>
      <c r="T70" s="1057" t="s">
        <v>9625</v>
      </c>
      <c r="U70" s="1057" t="s">
        <v>9622</v>
      </c>
      <c r="V70" s="1057" t="s">
        <v>6092</v>
      </c>
      <c r="W70" s="1057" t="s">
        <v>9592</v>
      </c>
      <c r="X70" s="1368" t="s">
        <v>5850</v>
      </c>
      <c r="Y70" s="1057" t="s">
        <v>9590</v>
      </c>
      <c r="Z70" s="1057"/>
      <c r="AA70" s="1057" t="s">
        <v>2589</v>
      </c>
      <c r="AB70" s="1057" t="s">
        <v>2589</v>
      </c>
      <c r="AC70" s="1057"/>
      <c r="AD70" s="1057"/>
      <c r="AE70" s="1057" t="s">
        <v>2589</v>
      </c>
      <c r="AF70" s="1368" t="s">
        <v>9593</v>
      </c>
      <c r="AG70" s="1057" t="s">
        <v>9619</v>
      </c>
      <c r="AH70" s="1368" t="s">
        <v>9626</v>
      </c>
      <c r="AI70" s="1057" t="s">
        <v>9594</v>
      </c>
      <c r="AJ70" s="1368"/>
      <c r="AK70" s="1368" t="s">
        <v>9621</v>
      </c>
      <c r="AL70" s="1368" t="s">
        <v>9620</v>
      </c>
      <c r="AM70" s="1368"/>
      <c r="AN70" s="1368"/>
      <c r="AO70" s="1368"/>
      <c r="AP70" s="1368"/>
      <c r="AQ70" s="1368"/>
      <c r="AR70" s="1368"/>
      <c r="AS70" s="1368"/>
      <c r="AT70" s="1368"/>
      <c r="AU70" s="1057"/>
      <c r="AV70" s="1057"/>
      <c r="AW70" s="1057"/>
      <c r="AX70" s="1057"/>
      <c r="AY70" s="1057"/>
      <c r="AZ70" s="1057"/>
      <c r="BA70" s="1057"/>
      <c r="BB70" s="1057"/>
      <c r="BC70" s="1057"/>
      <c r="BD70" s="1057"/>
      <c r="BE70" s="1057"/>
      <c r="BF70" s="1057"/>
      <c r="BG70" s="1057"/>
      <c r="BH70" s="1057"/>
      <c r="BI70" s="1057"/>
      <c r="BJ70" s="1057"/>
      <c r="BK70" s="1057"/>
      <c r="BL70" s="1057"/>
      <c r="BM70" s="1057"/>
      <c r="BN70" s="1057"/>
      <c r="BO70" s="1057"/>
      <c r="BP70" s="1057"/>
      <c r="BQ70" s="1057"/>
      <c r="BR70" s="1057"/>
      <c r="BS70" s="1057"/>
      <c r="BT70" s="1057"/>
      <c r="BU70" s="1057"/>
      <c r="BV70" s="1057"/>
      <c r="BW70" s="1057"/>
      <c r="BX70" s="1057"/>
      <c r="BY70" s="1057"/>
      <c r="BZ70" s="1057"/>
      <c r="CA70" s="1057"/>
      <c r="CB70" s="1057"/>
      <c r="CC70" s="1057"/>
      <c r="CD70" s="1057"/>
      <c r="CE70" s="1057"/>
      <c r="CF70" s="1057"/>
      <c r="CG70" s="1057"/>
      <c r="CH70" s="1368"/>
      <c r="CI70" s="1368"/>
      <c r="CJ70" s="1368"/>
      <c r="CK70" s="1368"/>
      <c r="CL70" s="1368"/>
      <c r="CM70" s="1368"/>
      <c r="CN70" s="1368"/>
      <c r="CO70" s="1368"/>
      <c r="CP70" s="1368"/>
    </row>
    <row r="71" spans="1:94" s="1051" customFormat="1" ht="92.25" customHeight="1">
      <c r="A71" s="1052" t="s">
        <v>9604</v>
      </c>
      <c r="B71" s="1064" t="s">
        <v>9617</v>
      </c>
      <c r="C71" s="1057" t="s">
        <v>9624</v>
      </c>
      <c r="D71" s="1057" t="s">
        <v>9642</v>
      </c>
      <c r="E71" s="1057">
        <v>11453236</v>
      </c>
      <c r="F71" s="1056" t="s">
        <v>6096</v>
      </c>
      <c r="G71" s="1368" t="s">
        <v>9575</v>
      </c>
      <c r="H71" s="1055">
        <v>884116161394</v>
      </c>
      <c r="I71" s="1368" t="s">
        <v>5913</v>
      </c>
      <c r="J71" s="1057"/>
      <c r="K71" s="1057"/>
      <c r="L71" s="1368" t="s">
        <v>5885</v>
      </c>
      <c r="M71" s="1368" t="s">
        <v>6034</v>
      </c>
      <c r="N71" s="1368" t="s">
        <v>5916</v>
      </c>
      <c r="O71" s="1057" t="s">
        <v>9601</v>
      </c>
      <c r="P71" s="1057"/>
      <c r="Q71" s="1057" t="s">
        <v>5987</v>
      </c>
      <c r="R71" s="1057"/>
      <c r="S71" s="1368" t="s">
        <v>6101</v>
      </c>
      <c r="T71" s="1057" t="s">
        <v>9625</v>
      </c>
      <c r="U71" s="1057" t="s">
        <v>9622</v>
      </c>
      <c r="V71" s="1057" t="s">
        <v>6092</v>
      </c>
      <c r="W71" s="1057" t="s">
        <v>9592</v>
      </c>
      <c r="X71" s="1368" t="s">
        <v>5850</v>
      </c>
      <c r="Y71" s="1057" t="s">
        <v>9590</v>
      </c>
      <c r="Z71" s="1057"/>
      <c r="AA71" s="1057" t="s">
        <v>2589</v>
      </c>
      <c r="AB71" s="1057" t="s">
        <v>2589</v>
      </c>
      <c r="AC71" s="1057"/>
      <c r="AD71" s="1057"/>
      <c r="AE71" s="1057" t="s">
        <v>5889</v>
      </c>
      <c r="AF71" s="1368" t="s">
        <v>9593</v>
      </c>
      <c r="AG71" s="1057" t="s">
        <v>9619</v>
      </c>
      <c r="AH71" s="1368" t="s">
        <v>9626</v>
      </c>
      <c r="AI71" s="1057" t="s">
        <v>9594</v>
      </c>
      <c r="AJ71" s="1368"/>
      <c r="AK71" s="1368" t="s">
        <v>9621</v>
      </c>
      <c r="AL71" s="1368" t="s">
        <v>9620</v>
      </c>
      <c r="AM71" s="1368"/>
      <c r="AN71" s="1368"/>
      <c r="AO71" s="1368"/>
      <c r="AP71" s="1368"/>
      <c r="AQ71" s="1368"/>
      <c r="AR71" s="1368"/>
      <c r="AS71" s="1368"/>
      <c r="AT71" s="1368"/>
      <c r="AU71" s="1057"/>
      <c r="AV71" s="1057"/>
      <c r="AW71" s="1057"/>
      <c r="AX71" s="1057"/>
      <c r="AY71" s="1057"/>
      <c r="AZ71" s="1057"/>
      <c r="BA71" s="1057"/>
      <c r="BB71" s="1057"/>
      <c r="BC71" s="1057"/>
      <c r="BD71" s="1057"/>
      <c r="BE71" s="1057"/>
      <c r="BF71" s="1057"/>
      <c r="BG71" s="1057"/>
      <c r="BH71" s="1057"/>
      <c r="BI71" s="1057"/>
      <c r="BJ71" s="1057"/>
      <c r="BK71" s="1057"/>
      <c r="BL71" s="1057"/>
      <c r="BM71" s="1057"/>
      <c r="BN71" s="1057"/>
      <c r="BO71" s="1057"/>
      <c r="BP71" s="1057"/>
      <c r="BQ71" s="1057"/>
      <c r="BR71" s="1057"/>
      <c r="BS71" s="1057"/>
      <c r="BT71" s="1057"/>
      <c r="BU71" s="1057"/>
      <c r="BV71" s="1057"/>
      <c r="BW71" s="1057"/>
      <c r="BX71" s="1057"/>
      <c r="BY71" s="1057"/>
      <c r="BZ71" s="1057"/>
      <c r="CA71" s="1057"/>
      <c r="CB71" s="1057"/>
      <c r="CC71" s="1057"/>
      <c r="CD71" s="1057"/>
      <c r="CE71" s="1057"/>
      <c r="CF71" s="1057"/>
      <c r="CG71" s="1057"/>
      <c r="CH71" s="1368"/>
      <c r="CI71" s="1368"/>
      <c r="CJ71" s="1368"/>
      <c r="CK71" s="1368"/>
      <c r="CL71" s="1368"/>
      <c r="CM71" s="1368"/>
      <c r="CN71" s="1368"/>
      <c r="CO71" s="1368"/>
      <c r="CP71" s="1368"/>
    </row>
    <row r="72" spans="1:94" s="1051" customFormat="1" ht="92.25" customHeight="1">
      <c r="A72" s="1052" t="s">
        <v>9604</v>
      </c>
      <c r="B72" s="1064" t="s">
        <v>9617</v>
      </c>
      <c r="C72" s="1057" t="s">
        <v>9624</v>
      </c>
      <c r="D72" s="1057" t="s">
        <v>9642</v>
      </c>
      <c r="E72" s="1057">
        <v>11453239</v>
      </c>
      <c r="F72" s="1056" t="s">
        <v>6096</v>
      </c>
      <c r="G72" s="1368" t="s">
        <v>9578</v>
      </c>
      <c r="H72" s="1055">
        <v>884116161424</v>
      </c>
      <c r="I72" s="1368" t="s">
        <v>5913</v>
      </c>
      <c r="J72" s="1057"/>
      <c r="K72" s="1057"/>
      <c r="L72" s="1368" t="s">
        <v>9616</v>
      </c>
      <c r="M72" s="1368" t="s">
        <v>6034</v>
      </c>
      <c r="N72" s="1368" t="s">
        <v>5916</v>
      </c>
      <c r="O72" s="1057" t="s">
        <v>9601</v>
      </c>
      <c r="P72" s="1057"/>
      <c r="Q72" s="1057" t="s">
        <v>5987</v>
      </c>
      <c r="R72" s="1057"/>
      <c r="S72" s="1368" t="s">
        <v>6101</v>
      </c>
      <c r="T72" s="1057" t="s">
        <v>9625</v>
      </c>
      <c r="U72" s="1057" t="s">
        <v>9622</v>
      </c>
      <c r="V72" s="1057" t="s">
        <v>6092</v>
      </c>
      <c r="W72" s="1057" t="s">
        <v>9592</v>
      </c>
      <c r="X72" s="1368" t="s">
        <v>5850</v>
      </c>
      <c r="Y72" s="1057" t="s">
        <v>9590</v>
      </c>
      <c r="Z72" s="1057"/>
      <c r="AA72" s="1057" t="s">
        <v>2589</v>
      </c>
      <c r="AB72" s="1057" t="s">
        <v>2589</v>
      </c>
      <c r="AC72" s="1057"/>
      <c r="AD72" s="1057"/>
      <c r="AE72" s="1057" t="s">
        <v>5889</v>
      </c>
      <c r="AF72" s="1368" t="s">
        <v>9593</v>
      </c>
      <c r="AG72" s="1057" t="s">
        <v>9619</v>
      </c>
      <c r="AH72" s="1368" t="s">
        <v>9626</v>
      </c>
      <c r="AI72" s="1057" t="s">
        <v>9594</v>
      </c>
      <c r="AJ72" s="1368"/>
      <c r="AK72" s="1368" t="s">
        <v>9621</v>
      </c>
      <c r="AL72" s="1368" t="s">
        <v>9620</v>
      </c>
      <c r="AM72" s="1368"/>
      <c r="AN72" s="1368"/>
      <c r="AO72" s="1368"/>
      <c r="AP72" s="1368"/>
      <c r="AQ72" s="1368"/>
      <c r="AR72" s="1368"/>
      <c r="AS72" s="1368"/>
      <c r="AT72" s="1368"/>
      <c r="AU72" s="1057"/>
      <c r="AV72" s="1057"/>
      <c r="AW72" s="1057"/>
      <c r="AX72" s="1057"/>
      <c r="AY72" s="1057"/>
      <c r="AZ72" s="1057"/>
      <c r="BA72" s="1057"/>
      <c r="BB72" s="1057"/>
      <c r="BC72" s="1057"/>
      <c r="BD72" s="1057"/>
      <c r="BE72" s="1057"/>
      <c r="BF72" s="1057"/>
      <c r="BG72" s="1057"/>
      <c r="BH72" s="1057"/>
      <c r="BI72" s="1057"/>
      <c r="BJ72" s="1057"/>
      <c r="BK72" s="1057"/>
      <c r="BL72" s="1057"/>
      <c r="BM72" s="1057"/>
      <c r="BN72" s="1057"/>
      <c r="BO72" s="1057"/>
      <c r="BP72" s="1057"/>
      <c r="BQ72" s="1057"/>
      <c r="BR72" s="1057"/>
      <c r="BS72" s="1057"/>
      <c r="BT72" s="1057"/>
      <c r="BU72" s="1057"/>
      <c r="BV72" s="1057"/>
      <c r="BW72" s="1057"/>
      <c r="BX72" s="1057"/>
      <c r="BY72" s="1057"/>
      <c r="BZ72" s="1057"/>
      <c r="CA72" s="1057"/>
      <c r="CB72" s="1057"/>
      <c r="CC72" s="1057"/>
      <c r="CD72" s="1057"/>
      <c r="CE72" s="1057"/>
      <c r="CF72" s="1057"/>
      <c r="CG72" s="1057"/>
      <c r="CH72" s="1368"/>
      <c r="CI72" s="1368"/>
      <c r="CJ72" s="1368"/>
      <c r="CK72" s="1368"/>
      <c r="CL72" s="1368"/>
      <c r="CM72" s="1368"/>
      <c r="CN72" s="1368"/>
      <c r="CO72" s="1368"/>
      <c r="CP72" s="1368"/>
    </row>
    <row r="73" spans="1:94" s="1051" customFormat="1" ht="92.25" customHeight="1">
      <c r="A73" s="1052" t="s">
        <v>9604</v>
      </c>
      <c r="B73" s="1064" t="s">
        <v>9617</v>
      </c>
      <c r="C73" s="1057" t="s">
        <v>9624</v>
      </c>
      <c r="D73" s="1057" t="s">
        <v>9642</v>
      </c>
      <c r="E73" s="1057">
        <v>11453234</v>
      </c>
      <c r="F73" s="1056" t="s">
        <v>6096</v>
      </c>
      <c r="G73" s="1368" t="s">
        <v>9573</v>
      </c>
      <c r="H73" s="1055">
        <v>884116161370</v>
      </c>
      <c r="I73" s="1368" t="s">
        <v>5913</v>
      </c>
      <c r="J73" s="1057"/>
      <c r="K73" s="1057"/>
      <c r="L73" s="1057" t="s">
        <v>9623</v>
      </c>
      <c r="M73" s="1368" t="s">
        <v>6034</v>
      </c>
      <c r="N73" s="1368" t="s">
        <v>9615</v>
      </c>
      <c r="O73" s="1057" t="s">
        <v>9614</v>
      </c>
      <c r="P73" s="1057"/>
      <c r="Q73" s="1057" t="s">
        <v>5987</v>
      </c>
      <c r="R73" s="1057"/>
      <c r="S73" s="1368" t="s">
        <v>6101</v>
      </c>
      <c r="T73" s="1057" t="s">
        <v>9625</v>
      </c>
      <c r="U73" s="1057" t="s">
        <v>9622</v>
      </c>
      <c r="V73" s="1057" t="s">
        <v>6092</v>
      </c>
      <c r="W73" s="1057" t="s">
        <v>9592</v>
      </c>
      <c r="X73" s="1368" t="s">
        <v>5850</v>
      </c>
      <c r="Y73" s="1057" t="s">
        <v>9590</v>
      </c>
      <c r="Z73" s="1057"/>
      <c r="AA73" s="1057" t="s">
        <v>2589</v>
      </c>
      <c r="AB73" s="1057" t="s">
        <v>2589</v>
      </c>
      <c r="AC73" s="1057"/>
      <c r="AD73" s="1057"/>
      <c r="AE73" s="1057" t="s">
        <v>2589</v>
      </c>
      <c r="AF73" s="1368" t="s">
        <v>9593</v>
      </c>
      <c r="AG73" s="1057" t="s">
        <v>9619</v>
      </c>
      <c r="AH73" s="1368" t="s">
        <v>9626</v>
      </c>
      <c r="AI73" s="1057" t="s">
        <v>9594</v>
      </c>
      <c r="AJ73" s="1368"/>
      <c r="AK73" s="1368" t="s">
        <v>9621</v>
      </c>
      <c r="AL73" s="1368" t="s">
        <v>9620</v>
      </c>
      <c r="AM73" s="1368"/>
      <c r="AN73" s="1368"/>
      <c r="AO73" s="1368"/>
      <c r="AP73" s="1368"/>
      <c r="AQ73" s="1368"/>
      <c r="AR73" s="1368"/>
      <c r="AS73" s="1368"/>
      <c r="AT73" s="1368"/>
      <c r="AU73" s="1057"/>
      <c r="AV73" s="1057"/>
      <c r="AW73" s="1057"/>
      <c r="AX73" s="1057"/>
      <c r="AY73" s="1057"/>
      <c r="AZ73" s="1057"/>
      <c r="BA73" s="1057"/>
      <c r="BB73" s="1057"/>
      <c r="BC73" s="1057"/>
      <c r="BD73" s="1057"/>
      <c r="BE73" s="1057"/>
      <c r="BF73" s="1057"/>
      <c r="BG73" s="1057"/>
      <c r="BH73" s="1057"/>
      <c r="BI73" s="1057"/>
      <c r="BJ73" s="1057"/>
      <c r="BK73" s="1057"/>
      <c r="BL73" s="1057"/>
      <c r="BM73" s="1057"/>
      <c r="BN73" s="1057"/>
      <c r="BO73" s="1057"/>
      <c r="BP73" s="1057"/>
      <c r="BQ73" s="1057"/>
      <c r="BR73" s="1057"/>
      <c r="BS73" s="1057"/>
      <c r="BT73" s="1057"/>
      <c r="BU73" s="1057"/>
      <c r="BV73" s="1057"/>
      <c r="BW73" s="1057"/>
      <c r="BX73" s="1057"/>
      <c r="BY73" s="1057"/>
      <c r="BZ73" s="1057"/>
      <c r="CA73" s="1057"/>
      <c r="CB73" s="1057"/>
      <c r="CC73" s="1057"/>
      <c r="CD73" s="1057"/>
      <c r="CE73" s="1057"/>
      <c r="CF73" s="1057"/>
      <c r="CG73" s="1057"/>
      <c r="CH73" s="1368"/>
      <c r="CI73" s="1368"/>
      <c r="CJ73" s="1368"/>
      <c r="CK73" s="1368"/>
      <c r="CL73" s="1368"/>
      <c r="CM73" s="1368"/>
      <c r="CN73" s="1368"/>
      <c r="CO73" s="1368"/>
      <c r="CP73" s="1368"/>
    </row>
    <row r="74" spans="1:94" s="1051" customFormat="1" ht="92.25" customHeight="1">
      <c r="A74" s="1052" t="s">
        <v>9604</v>
      </c>
      <c r="B74" s="1064" t="s">
        <v>9617</v>
      </c>
      <c r="C74" s="1057" t="s">
        <v>9624</v>
      </c>
      <c r="D74" s="1057" t="s">
        <v>9642</v>
      </c>
      <c r="E74" s="1057">
        <v>11453237</v>
      </c>
      <c r="F74" s="1056" t="s">
        <v>6096</v>
      </c>
      <c r="G74" s="1368" t="s">
        <v>9576</v>
      </c>
      <c r="H74" s="1055">
        <v>884116161400</v>
      </c>
      <c r="I74" s="1368" t="s">
        <v>5913</v>
      </c>
      <c r="J74" s="1057"/>
      <c r="K74" s="1057"/>
      <c r="L74" s="1368" t="s">
        <v>5885</v>
      </c>
      <c r="M74" s="1368" t="s">
        <v>6034</v>
      </c>
      <c r="N74" s="1368" t="s">
        <v>9615</v>
      </c>
      <c r="O74" s="1057" t="s">
        <v>9614</v>
      </c>
      <c r="P74" s="1057"/>
      <c r="Q74" s="1057" t="s">
        <v>5987</v>
      </c>
      <c r="R74" s="1057"/>
      <c r="S74" s="1368" t="s">
        <v>6101</v>
      </c>
      <c r="T74" s="1057" t="s">
        <v>9625</v>
      </c>
      <c r="U74" s="1057" t="s">
        <v>9622</v>
      </c>
      <c r="V74" s="1057" t="s">
        <v>6092</v>
      </c>
      <c r="W74" s="1057" t="s">
        <v>9592</v>
      </c>
      <c r="X74" s="1368" t="s">
        <v>5850</v>
      </c>
      <c r="Y74" s="1057" t="s">
        <v>9590</v>
      </c>
      <c r="Z74" s="1057"/>
      <c r="AA74" s="1057" t="s">
        <v>2589</v>
      </c>
      <c r="AB74" s="1057" t="s">
        <v>2589</v>
      </c>
      <c r="AC74" s="1057"/>
      <c r="AD74" s="1057"/>
      <c r="AE74" s="1057" t="s">
        <v>5889</v>
      </c>
      <c r="AF74" s="1368" t="s">
        <v>9593</v>
      </c>
      <c r="AG74" s="1057" t="s">
        <v>9619</v>
      </c>
      <c r="AH74" s="1368" t="s">
        <v>9626</v>
      </c>
      <c r="AI74" s="1057" t="s">
        <v>9594</v>
      </c>
      <c r="AJ74" s="1368"/>
      <c r="AK74" s="1368" t="s">
        <v>9621</v>
      </c>
      <c r="AL74" s="1368" t="s">
        <v>9620</v>
      </c>
      <c r="AM74" s="1368"/>
      <c r="AN74" s="1368"/>
      <c r="AO74" s="1368"/>
      <c r="AP74" s="1368"/>
      <c r="AQ74" s="1368"/>
      <c r="AR74" s="1368"/>
      <c r="AS74" s="1368"/>
      <c r="AT74" s="1368"/>
      <c r="AU74" s="1057"/>
      <c r="AV74" s="1057"/>
      <c r="AW74" s="1057"/>
      <c r="AX74" s="1057"/>
      <c r="AY74" s="1057"/>
      <c r="AZ74" s="1057"/>
      <c r="BA74" s="1057"/>
      <c r="BB74" s="1057"/>
      <c r="BC74" s="1057"/>
      <c r="BD74" s="1057"/>
      <c r="BE74" s="1057"/>
      <c r="BF74" s="1057"/>
      <c r="BG74" s="1057"/>
      <c r="BH74" s="1057"/>
      <c r="BI74" s="1057"/>
      <c r="BJ74" s="1057"/>
      <c r="BK74" s="1057"/>
      <c r="BL74" s="1057"/>
      <c r="BM74" s="1057"/>
      <c r="BN74" s="1057"/>
      <c r="BO74" s="1057"/>
      <c r="BP74" s="1057"/>
      <c r="BQ74" s="1057"/>
      <c r="BR74" s="1057"/>
      <c r="BS74" s="1057"/>
      <c r="BT74" s="1057"/>
      <c r="BU74" s="1057"/>
      <c r="BV74" s="1057"/>
      <c r="BW74" s="1057"/>
      <c r="BX74" s="1057"/>
      <c r="BY74" s="1057"/>
      <c r="BZ74" s="1057"/>
      <c r="CA74" s="1057"/>
      <c r="CB74" s="1057"/>
      <c r="CC74" s="1057"/>
      <c r="CD74" s="1057"/>
      <c r="CE74" s="1057"/>
      <c r="CF74" s="1057"/>
      <c r="CG74" s="1057"/>
      <c r="CH74" s="1368"/>
      <c r="CI74" s="1368"/>
      <c r="CJ74" s="1368"/>
      <c r="CK74" s="1368"/>
      <c r="CL74" s="1368"/>
      <c r="CM74" s="1368"/>
      <c r="CN74" s="1368"/>
      <c r="CO74" s="1368"/>
      <c r="CP74" s="1368"/>
    </row>
    <row r="75" spans="1:94" s="1051" customFormat="1" ht="92.25" customHeight="1">
      <c r="A75" s="1052" t="s">
        <v>9604</v>
      </c>
      <c r="B75" s="1064" t="s">
        <v>9617</v>
      </c>
      <c r="C75" s="1057" t="s">
        <v>9624</v>
      </c>
      <c r="D75" s="1057" t="s">
        <v>9642</v>
      </c>
      <c r="E75" s="1057">
        <v>11453240</v>
      </c>
      <c r="F75" s="1056" t="s">
        <v>6096</v>
      </c>
      <c r="G75" s="1368" t="s">
        <v>9579</v>
      </c>
      <c r="H75" s="1055">
        <v>884116161431</v>
      </c>
      <c r="I75" s="1368" t="s">
        <v>5913</v>
      </c>
      <c r="J75" s="1057"/>
      <c r="K75" s="1057"/>
      <c r="L75" s="1368" t="s">
        <v>9616</v>
      </c>
      <c r="M75" s="1368" t="s">
        <v>6034</v>
      </c>
      <c r="N75" s="1368" t="s">
        <v>9615</v>
      </c>
      <c r="O75" s="1057" t="s">
        <v>9614</v>
      </c>
      <c r="P75" s="1057"/>
      <c r="Q75" s="1057" t="s">
        <v>5987</v>
      </c>
      <c r="R75" s="1057"/>
      <c r="S75" s="1368" t="s">
        <v>6101</v>
      </c>
      <c r="T75" s="1057" t="s">
        <v>9625</v>
      </c>
      <c r="U75" s="1057" t="s">
        <v>9622</v>
      </c>
      <c r="V75" s="1057" t="s">
        <v>6092</v>
      </c>
      <c r="W75" s="1057" t="s">
        <v>9592</v>
      </c>
      <c r="X75" s="1368" t="s">
        <v>5850</v>
      </c>
      <c r="Y75" s="1057" t="s">
        <v>9590</v>
      </c>
      <c r="Z75" s="1057"/>
      <c r="AA75" s="1057" t="s">
        <v>2589</v>
      </c>
      <c r="AB75" s="1057" t="s">
        <v>2589</v>
      </c>
      <c r="AC75" s="1057"/>
      <c r="AD75" s="1057"/>
      <c r="AE75" s="1057" t="s">
        <v>5889</v>
      </c>
      <c r="AF75" s="1368" t="s">
        <v>9593</v>
      </c>
      <c r="AG75" s="1057" t="s">
        <v>9619</v>
      </c>
      <c r="AH75" s="1368" t="s">
        <v>9626</v>
      </c>
      <c r="AI75" s="1057" t="s">
        <v>9594</v>
      </c>
      <c r="AJ75" s="1368"/>
      <c r="AK75" s="1368" t="s">
        <v>9621</v>
      </c>
      <c r="AL75" s="1368" t="s">
        <v>9620</v>
      </c>
      <c r="AM75" s="1368"/>
      <c r="AN75" s="1368"/>
      <c r="AO75" s="1368"/>
      <c r="AP75" s="1368"/>
      <c r="AQ75" s="1368"/>
      <c r="AR75" s="1368"/>
      <c r="AS75" s="1368"/>
      <c r="AT75" s="1368"/>
      <c r="AU75" s="1057"/>
      <c r="AV75" s="1057"/>
      <c r="AW75" s="1057"/>
      <c r="AX75" s="1057"/>
      <c r="AY75" s="1057"/>
      <c r="AZ75" s="1057"/>
      <c r="BA75" s="1057"/>
      <c r="BB75" s="1057"/>
      <c r="BC75" s="1057"/>
      <c r="BD75" s="1057"/>
      <c r="BE75" s="1057"/>
      <c r="BF75" s="1057"/>
      <c r="BG75" s="1057"/>
      <c r="BH75" s="1057"/>
      <c r="BI75" s="1057"/>
      <c r="BJ75" s="1057"/>
      <c r="BK75" s="1057"/>
      <c r="BL75" s="1057"/>
      <c r="BM75" s="1057"/>
      <c r="BN75" s="1057"/>
      <c r="BO75" s="1057"/>
      <c r="BP75" s="1057"/>
      <c r="BQ75" s="1057"/>
      <c r="BR75" s="1057"/>
      <c r="BS75" s="1057"/>
      <c r="BT75" s="1057"/>
      <c r="BU75" s="1057"/>
      <c r="BV75" s="1057"/>
      <c r="BW75" s="1057"/>
      <c r="BX75" s="1057"/>
      <c r="BY75" s="1057"/>
      <c r="BZ75" s="1057"/>
      <c r="CA75" s="1057"/>
      <c r="CB75" s="1057"/>
      <c r="CC75" s="1057"/>
      <c r="CD75" s="1057"/>
      <c r="CE75" s="1057"/>
      <c r="CF75" s="1057"/>
      <c r="CG75" s="1057"/>
      <c r="CH75" s="1368"/>
      <c r="CI75" s="1368"/>
      <c r="CJ75" s="1368"/>
      <c r="CK75" s="1368"/>
      <c r="CL75" s="1368"/>
      <c r="CM75" s="1368"/>
      <c r="CN75" s="1368"/>
      <c r="CO75" s="1368"/>
      <c r="CP75" s="1368"/>
    </row>
    <row r="76" spans="1:94" s="1051" customFormat="1" ht="92.25" customHeight="1">
      <c r="A76" s="1052" t="s">
        <v>6093</v>
      </c>
      <c r="B76" s="1064" t="s">
        <v>6094</v>
      </c>
      <c r="C76" s="1057" t="s">
        <v>6095</v>
      </c>
      <c r="D76" s="1057" t="s">
        <v>9642</v>
      </c>
      <c r="E76" s="1057">
        <v>11328020</v>
      </c>
      <c r="F76" s="1368" t="s">
        <v>6096</v>
      </c>
      <c r="G76" s="1057" t="s">
        <v>6097</v>
      </c>
      <c r="H76" s="1065">
        <v>884116138624</v>
      </c>
      <c r="I76" s="1368" t="s">
        <v>5841</v>
      </c>
      <c r="J76" s="1368"/>
      <c r="K76" s="1368"/>
      <c r="L76" s="1368" t="s">
        <v>6098</v>
      </c>
      <c r="M76" s="1368" t="s">
        <v>6007</v>
      </c>
      <c r="N76" s="1057" t="s">
        <v>6099</v>
      </c>
      <c r="O76" s="1057" t="s">
        <v>5846</v>
      </c>
      <c r="P76" s="1057"/>
      <c r="Q76" s="1368" t="s">
        <v>6100</v>
      </c>
      <c r="R76" s="1368"/>
      <c r="S76" s="1368" t="s">
        <v>6101</v>
      </c>
      <c r="T76" s="1057" t="s">
        <v>6102</v>
      </c>
      <c r="U76" s="1057" t="s">
        <v>5850</v>
      </c>
      <c r="V76" s="1057" t="s">
        <v>6103</v>
      </c>
      <c r="W76" s="1368" t="s">
        <v>6104</v>
      </c>
      <c r="X76" s="1057" t="s">
        <v>5850</v>
      </c>
      <c r="Y76" s="1057" t="s">
        <v>6105</v>
      </c>
      <c r="Z76" s="1057"/>
      <c r="AA76" s="1057" t="s">
        <v>2589</v>
      </c>
      <c r="AB76" s="1057" t="s">
        <v>2589</v>
      </c>
      <c r="AC76" s="1057"/>
      <c r="AD76" s="1057"/>
      <c r="AE76" s="1057" t="s">
        <v>2589</v>
      </c>
      <c r="AF76" s="1057" t="s">
        <v>6107</v>
      </c>
      <c r="AG76" s="1368" t="s">
        <v>6106</v>
      </c>
      <c r="AH76" s="1057" t="s">
        <v>6108</v>
      </c>
      <c r="AI76" s="1057" t="s">
        <v>2589</v>
      </c>
      <c r="AJ76" s="1057"/>
      <c r="AK76" s="1368" t="s">
        <v>6109</v>
      </c>
      <c r="AL76" s="1368" t="s">
        <v>6110</v>
      </c>
      <c r="AM76" s="1057"/>
      <c r="AN76" s="1368"/>
      <c r="AO76" s="1368"/>
      <c r="AP76" s="1368" t="s">
        <v>6111</v>
      </c>
      <c r="AQ76" s="1368"/>
      <c r="AR76" s="1368"/>
      <c r="AS76" s="1368"/>
      <c r="AT76" s="1368" t="s">
        <v>5863</v>
      </c>
      <c r="AU76" s="1368"/>
      <c r="AV76" s="1368"/>
      <c r="AW76" s="1368"/>
      <c r="AX76" s="1057"/>
      <c r="AY76" s="1057"/>
      <c r="AZ76" s="1057"/>
      <c r="BA76" s="1057" t="s">
        <v>5864</v>
      </c>
      <c r="BB76" s="1057"/>
      <c r="BC76" s="1057"/>
      <c r="BD76" s="1057"/>
      <c r="BE76" s="1057"/>
      <c r="BF76" s="1057"/>
      <c r="BG76" s="1057"/>
      <c r="BH76" s="1057"/>
      <c r="BI76" s="1057"/>
      <c r="BJ76" s="1057"/>
      <c r="BK76" s="1057"/>
      <c r="BL76" s="1057"/>
      <c r="BM76" s="1057"/>
      <c r="BN76" s="1057"/>
      <c r="BO76" s="1057"/>
      <c r="BP76" s="1057"/>
      <c r="BQ76" s="1057"/>
      <c r="BR76" s="1057"/>
      <c r="BS76" s="1057"/>
      <c r="BT76" s="1057"/>
      <c r="BU76" s="1057"/>
      <c r="BV76" s="1057"/>
      <c r="BW76" s="1057"/>
      <c r="BX76" s="1057"/>
      <c r="BY76" s="1057"/>
      <c r="BZ76" s="1057"/>
      <c r="CA76" s="1057"/>
      <c r="CB76" s="1057"/>
      <c r="CC76" s="1057"/>
      <c r="CD76" s="1057"/>
      <c r="CE76" s="1057"/>
      <c r="CF76" s="1057"/>
      <c r="CG76" s="1057"/>
      <c r="CH76" s="1057"/>
      <c r="CI76" s="1057"/>
      <c r="CJ76" s="1057"/>
      <c r="CK76" s="1057"/>
      <c r="CL76" s="1057"/>
      <c r="CM76" s="1368"/>
      <c r="CN76" s="1368"/>
      <c r="CO76" s="1368"/>
      <c r="CP76" s="1368"/>
    </row>
    <row r="77" spans="1:94" s="1051" customFormat="1" ht="51.75" customHeight="1">
      <c r="A77" s="1058" t="s">
        <v>6093</v>
      </c>
      <c r="B77" s="1063" t="s">
        <v>6094</v>
      </c>
      <c r="C77" s="1062" t="s">
        <v>6095</v>
      </c>
      <c r="D77" s="1062" t="s">
        <v>9642</v>
      </c>
      <c r="E77" s="1062">
        <v>11328021</v>
      </c>
      <c r="F77" s="1059" t="s">
        <v>6096</v>
      </c>
      <c r="G77" s="1062" t="s">
        <v>6112</v>
      </c>
      <c r="H77" s="1065">
        <v>884116138631</v>
      </c>
      <c r="I77" s="1058" t="s">
        <v>6039</v>
      </c>
      <c r="J77" s="1059"/>
      <c r="K77" s="1059"/>
      <c r="L77" s="1059" t="s">
        <v>6113</v>
      </c>
      <c r="M77" s="1059" t="s">
        <v>6007</v>
      </c>
      <c r="N77" s="1062" t="s">
        <v>5887</v>
      </c>
      <c r="O77" s="1062" t="s">
        <v>5846</v>
      </c>
      <c r="P77" s="1062"/>
      <c r="Q77" s="1059" t="s">
        <v>6100</v>
      </c>
      <c r="R77" s="1059"/>
      <c r="S77" s="1059" t="s">
        <v>6101</v>
      </c>
      <c r="T77" s="1062" t="s">
        <v>6102</v>
      </c>
      <c r="U77" s="1062" t="s">
        <v>5850</v>
      </c>
      <c r="V77" s="1062" t="s">
        <v>6103</v>
      </c>
      <c r="W77" s="1059" t="s">
        <v>6104</v>
      </c>
      <c r="X77" s="1062" t="s">
        <v>5850</v>
      </c>
      <c r="Y77" s="1062" t="s">
        <v>6105</v>
      </c>
      <c r="Z77" s="1062"/>
      <c r="AA77" s="1062" t="s">
        <v>2589</v>
      </c>
      <c r="AB77" s="1062" t="s">
        <v>2589</v>
      </c>
      <c r="AC77" s="1062"/>
      <c r="AD77" s="1062"/>
      <c r="AE77" s="1062" t="s">
        <v>2589</v>
      </c>
      <c r="AF77" s="1062" t="s">
        <v>6107</v>
      </c>
      <c r="AG77" s="1059" t="s">
        <v>6106</v>
      </c>
      <c r="AH77" s="1062" t="s">
        <v>6108</v>
      </c>
      <c r="AI77" s="1062" t="s">
        <v>2589</v>
      </c>
      <c r="AJ77" s="1062"/>
      <c r="AK77" s="1059" t="s">
        <v>6109</v>
      </c>
      <c r="AL77" s="1059" t="s">
        <v>6110</v>
      </c>
      <c r="AM77" s="1057" t="s">
        <v>6114</v>
      </c>
      <c r="AN77" s="1368"/>
      <c r="AO77" s="1368"/>
      <c r="AP77" s="1368" t="s">
        <v>6111</v>
      </c>
      <c r="AQ77" s="1368"/>
      <c r="AR77" s="1368"/>
      <c r="AS77" s="1368"/>
      <c r="AT77" s="1368" t="s">
        <v>5863</v>
      </c>
      <c r="AU77" s="1368"/>
      <c r="AV77" s="1368"/>
      <c r="AW77" s="1368"/>
      <c r="AX77" s="1057"/>
      <c r="AY77" s="1057"/>
      <c r="AZ77" s="1057"/>
      <c r="BA77" s="1057" t="s">
        <v>5864</v>
      </c>
      <c r="BB77" s="1057"/>
      <c r="BC77" s="1057"/>
      <c r="BD77" s="1057"/>
      <c r="BE77" s="1057"/>
      <c r="BF77" s="1057"/>
      <c r="BG77" s="1057"/>
      <c r="BH77" s="1057"/>
      <c r="BI77" s="1057"/>
      <c r="BJ77" s="1057"/>
      <c r="BK77" s="1057"/>
      <c r="BL77" s="1057"/>
      <c r="BM77" s="1057"/>
      <c r="BN77" s="1057"/>
      <c r="BO77" s="1057"/>
      <c r="BP77" s="1057"/>
      <c r="BQ77" s="1057"/>
      <c r="BR77" s="1057"/>
      <c r="BS77" s="1057"/>
      <c r="BT77" s="1057"/>
      <c r="BU77" s="1057"/>
      <c r="BV77" s="1057"/>
      <c r="BW77" s="1057"/>
      <c r="BX77" s="1057"/>
      <c r="BY77" s="1057"/>
      <c r="BZ77" s="1057"/>
      <c r="CA77" s="1057"/>
      <c r="CB77" s="1057"/>
      <c r="CC77" s="1057"/>
      <c r="CD77" s="1057"/>
      <c r="CE77" s="1057"/>
      <c r="CF77" s="1057"/>
      <c r="CG77" s="1057"/>
      <c r="CH77" s="1057"/>
      <c r="CI77" s="1057"/>
      <c r="CJ77" s="1057"/>
      <c r="CK77" s="1057"/>
      <c r="CL77" s="1057"/>
      <c r="CM77" s="1368"/>
      <c r="CN77" s="1368"/>
      <c r="CO77" s="1368"/>
      <c r="CP77" s="1368"/>
    </row>
    <row r="78" spans="1:94" s="1051" customFormat="1" ht="51.75" customHeight="1">
      <c r="A78" s="1058" t="s">
        <v>6093</v>
      </c>
      <c r="B78" s="1063" t="s">
        <v>6115</v>
      </c>
      <c r="C78" s="1062" t="s">
        <v>6116</v>
      </c>
      <c r="D78" s="1062" t="s">
        <v>9642</v>
      </c>
      <c r="E78" s="1059" t="s">
        <v>6117</v>
      </c>
      <c r="F78" s="1059" t="s">
        <v>6096</v>
      </c>
      <c r="G78" s="1061" t="s">
        <v>6118</v>
      </c>
      <c r="H78" s="1059"/>
      <c r="I78" s="1058" t="s">
        <v>6039</v>
      </c>
      <c r="J78" s="1059"/>
      <c r="K78" s="1059"/>
      <c r="L78" s="1062" t="s">
        <v>6119</v>
      </c>
      <c r="M78" s="1062" t="s">
        <v>6007</v>
      </c>
      <c r="N78" s="1062" t="s">
        <v>5887</v>
      </c>
      <c r="O78" s="1059" t="s">
        <v>6120</v>
      </c>
      <c r="P78" s="1059" t="s">
        <v>6121</v>
      </c>
      <c r="Q78" s="1062" t="s">
        <v>6122</v>
      </c>
      <c r="R78" s="1062"/>
      <c r="S78" s="1062" t="s">
        <v>6101</v>
      </c>
      <c r="T78" s="1062" t="s">
        <v>6102</v>
      </c>
      <c r="U78" s="1059" t="s">
        <v>5850</v>
      </c>
      <c r="V78" s="1062" t="s">
        <v>6123</v>
      </c>
      <c r="W78" s="1062" t="s">
        <v>6124</v>
      </c>
      <c r="X78" s="1062" t="s">
        <v>5850</v>
      </c>
      <c r="Y78" s="1062" t="s">
        <v>6125</v>
      </c>
      <c r="Z78" s="1062"/>
      <c r="AA78" s="1059" t="s">
        <v>2589</v>
      </c>
      <c r="AB78" s="1059" t="s">
        <v>2589</v>
      </c>
      <c r="AC78" s="1059"/>
      <c r="AD78" s="1059"/>
      <c r="AE78" s="1062" t="s">
        <v>2589</v>
      </c>
      <c r="AF78" s="1062" t="s">
        <v>6127</v>
      </c>
      <c r="AG78" s="1062" t="s">
        <v>6126</v>
      </c>
      <c r="AH78" s="1062" t="s">
        <v>6108</v>
      </c>
      <c r="AI78" s="1059" t="s">
        <v>2589</v>
      </c>
      <c r="AJ78" s="1059"/>
      <c r="AK78" s="1062" t="s">
        <v>6128</v>
      </c>
      <c r="AL78" s="1059" t="s">
        <v>6129</v>
      </c>
      <c r="AM78" s="1368"/>
      <c r="AN78" s="1368"/>
      <c r="AO78" s="1368" t="s">
        <v>6130</v>
      </c>
      <c r="AP78" s="1368"/>
      <c r="AQ78" s="1368"/>
      <c r="AR78" s="1368"/>
      <c r="AS78" s="1368" t="s">
        <v>5863</v>
      </c>
      <c r="AT78" s="1368" t="s">
        <v>6131</v>
      </c>
      <c r="AU78" s="1057"/>
      <c r="AV78" s="1057" t="s">
        <v>6132</v>
      </c>
      <c r="AW78" s="1057"/>
      <c r="AX78" s="1057"/>
      <c r="AY78" s="1057"/>
      <c r="AZ78" s="1057"/>
      <c r="BA78" s="1057" t="s">
        <v>5864</v>
      </c>
      <c r="BB78" s="1057" t="s">
        <v>5905</v>
      </c>
      <c r="BC78" s="1057"/>
      <c r="BD78" s="1057"/>
      <c r="BE78" s="1057"/>
      <c r="BF78" s="1057"/>
      <c r="BG78" s="1057"/>
      <c r="BH78" s="1057"/>
      <c r="BI78" s="1057"/>
      <c r="BJ78" s="1057"/>
      <c r="BK78" s="1057"/>
      <c r="BL78" s="1057"/>
      <c r="BM78" s="1057"/>
      <c r="BN78" s="1057"/>
      <c r="BO78" s="1057"/>
      <c r="BP78" s="1057"/>
      <c r="BQ78" s="1057"/>
      <c r="BR78" s="1057"/>
      <c r="BS78" s="1057"/>
      <c r="BT78" s="1057"/>
      <c r="BU78" s="1057"/>
      <c r="BV78" s="1057"/>
      <c r="BW78" s="1057"/>
      <c r="BX78" s="1057"/>
      <c r="BY78" s="1057"/>
      <c r="BZ78" s="1057"/>
      <c r="CA78" s="1057"/>
      <c r="CB78" s="1057"/>
      <c r="CC78" s="1057"/>
      <c r="CD78" s="1057"/>
      <c r="CE78" s="1057"/>
      <c r="CF78" s="1057"/>
      <c r="CG78" s="1057"/>
      <c r="CH78" s="1057"/>
      <c r="CI78" s="1057"/>
      <c r="CJ78" s="1368"/>
      <c r="CK78" s="1368"/>
      <c r="CL78" s="1368"/>
      <c r="CM78" s="1368"/>
      <c r="CN78" s="1368"/>
      <c r="CO78" s="1368"/>
      <c r="CP78" s="1368"/>
    </row>
    <row r="79" spans="1:94" s="1051" customFormat="1" ht="94.5" customHeight="1">
      <c r="A79" s="1058" t="s">
        <v>6093</v>
      </c>
      <c r="B79" s="1063" t="s">
        <v>6115</v>
      </c>
      <c r="C79" s="1062" t="s">
        <v>6116</v>
      </c>
      <c r="D79" s="1062" t="s">
        <v>9642</v>
      </c>
      <c r="E79" s="1059">
        <v>11435117</v>
      </c>
      <c r="F79" s="1059" t="s">
        <v>6096</v>
      </c>
      <c r="G79" s="1061" t="s">
        <v>6133</v>
      </c>
      <c r="H79" s="1060">
        <v>884116138860</v>
      </c>
      <c r="I79" s="1058" t="s">
        <v>6039</v>
      </c>
      <c r="J79" s="1059"/>
      <c r="K79" s="1059"/>
      <c r="L79" s="1062" t="s">
        <v>6134</v>
      </c>
      <c r="M79" s="1062" t="s">
        <v>6007</v>
      </c>
      <c r="N79" s="1062" t="s">
        <v>5916</v>
      </c>
      <c r="O79" s="1059" t="s">
        <v>6135</v>
      </c>
      <c r="P79" s="1059" t="s">
        <v>6121</v>
      </c>
      <c r="Q79" s="1062" t="s">
        <v>6122</v>
      </c>
      <c r="R79" s="1062"/>
      <c r="S79" s="1062" t="s">
        <v>6101</v>
      </c>
      <c r="T79" s="1062" t="s">
        <v>6136</v>
      </c>
      <c r="U79" s="1059" t="s">
        <v>5850</v>
      </c>
      <c r="V79" s="1062" t="s">
        <v>6137</v>
      </c>
      <c r="W79" s="1062" t="s">
        <v>6124</v>
      </c>
      <c r="X79" s="1062" t="s">
        <v>5850</v>
      </c>
      <c r="Y79" s="1062" t="s">
        <v>6125</v>
      </c>
      <c r="Z79" s="1062"/>
      <c r="AA79" s="1059" t="s">
        <v>2589</v>
      </c>
      <c r="AB79" s="1059" t="s">
        <v>2589</v>
      </c>
      <c r="AC79" s="1059"/>
      <c r="AD79" s="1059"/>
      <c r="AE79" s="1062" t="s">
        <v>2589</v>
      </c>
      <c r="AF79" s="1062" t="s">
        <v>6127</v>
      </c>
      <c r="AG79" s="1062" t="s">
        <v>6138</v>
      </c>
      <c r="AH79" s="1062" t="s">
        <v>6108</v>
      </c>
      <c r="AI79" s="1059" t="s">
        <v>2589</v>
      </c>
      <c r="AJ79" s="1059" t="s">
        <v>6139</v>
      </c>
      <c r="AK79" s="1062" t="s">
        <v>6128</v>
      </c>
      <c r="AL79" s="1059" t="s">
        <v>6129</v>
      </c>
      <c r="AM79" s="1368"/>
      <c r="AN79" s="1368"/>
      <c r="AO79" s="1368" t="s">
        <v>6130</v>
      </c>
      <c r="AP79" s="1368"/>
      <c r="AQ79" s="1368"/>
      <c r="AR79" s="1368"/>
      <c r="AS79" s="1368" t="s">
        <v>5863</v>
      </c>
      <c r="AT79" s="1368" t="s">
        <v>6131</v>
      </c>
      <c r="AU79" s="1057"/>
      <c r="AV79" s="1057" t="s">
        <v>6132</v>
      </c>
      <c r="AW79" s="1057"/>
      <c r="AX79" s="1057"/>
      <c r="AY79" s="1057"/>
      <c r="AZ79" s="1057"/>
      <c r="BA79" s="1057" t="s">
        <v>5864</v>
      </c>
      <c r="BB79" s="1057" t="s">
        <v>5905</v>
      </c>
      <c r="BC79" s="1057"/>
      <c r="BD79" s="1057"/>
      <c r="BE79" s="1057"/>
      <c r="BF79" s="1057"/>
      <c r="BG79" s="1057"/>
      <c r="BH79" s="1057"/>
      <c r="BI79" s="1057"/>
      <c r="BJ79" s="1057"/>
      <c r="BK79" s="1057"/>
      <c r="BL79" s="1057"/>
      <c r="BM79" s="1057"/>
      <c r="BN79" s="1057"/>
      <c r="BO79" s="1057"/>
      <c r="BP79" s="1057"/>
      <c r="BQ79" s="1057"/>
      <c r="BR79" s="1057"/>
      <c r="BS79" s="1057"/>
      <c r="BT79" s="1057"/>
      <c r="BU79" s="1057"/>
      <c r="BV79" s="1057"/>
      <c r="BW79" s="1057"/>
      <c r="BX79" s="1057"/>
      <c r="BY79" s="1057"/>
      <c r="BZ79" s="1057"/>
      <c r="CA79" s="1057"/>
      <c r="CB79" s="1057"/>
      <c r="CC79" s="1057"/>
      <c r="CD79" s="1057"/>
      <c r="CE79" s="1057"/>
      <c r="CF79" s="1057"/>
      <c r="CG79" s="1057"/>
      <c r="CH79" s="1057"/>
      <c r="CI79" s="1057"/>
      <c r="CJ79" s="1368"/>
      <c r="CK79" s="1368"/>
      <c r="CL79" s="1368"/>
      <c r="CM79" s="1368"/>
      <c r="CN79" s="1368"/>
      <c r="CO79" s="1368"/>
      <c r="CP79" s="1368"/>
    </row>
    <row r="80" spans="1:94" s="1051" customFormat="1" ht="94.5" customHeight="1">
      <c r="A80" s="1052" t="s">
        <v>6093</v>
      </c>
      <c r="B80" s="1064" t="s">
        <v>6140</v>
      </c>
      <c r="C80" s="1057" t="s">
        <v>6141</v>
      </c>
      <c r="D80" s="1368" t="s">
        <v>9643</v>
      </c>
      <c r="E80" s="1057" t="s">
        <v>6142</v>
      </c>
      <c r="F80" s="1368" t="s">
        <v>6096</v>
      </c>
      <c r="G80" s="1368" t="s">
        <v>6143</v>
      </c>
      <c r="H80" s="1055"/>
      <c r="I80" s="1368" t="s">
        <v>5841</v>
      </c>
      <c r="J80" s="1057"/>
      <c r="K80" s="1057"/>
      <c r="L80" s="1057" t="s">
        <v>9623</v>
      </c>
      <c r="M80" s="1368" t="s">
        <v>5844</v>
      </c>
      <c r="N80" s="1368" t="s">
        <v>5887</v>
      </c>
      <c r="O80" s="1057" t="s">
        <v>6120</v>
      </c>
      <c r="P80" s="1057" t="s">
        <v>6121</v>
      </c>
      <c r="Q80" s="1057" t="s">
        <v>6122</v>
      </c>
      <c r="R80" s="1057"/>
      <c r="S80" s="1368" t="s">
        <v>6101</v>
      </c>
      <c r="T80" s="1057" t="s">
        <v>6102</v>
      </c>
      <c r="U80" s="1057" t="s">
        <v>5850</v>
      </c>
      <c r="V80" s="1057" t="s">
        <v>6137</v>
      </c>
      <c r="W80" s="1057" t="s">
        <v>6124</v>
      </c>
      <c r="X80" s="1368" t="s">
        <v>5850</v>
      </c>
      <c r="Y80" s="1057" t="s">
        <v>6125</v>
      </c>
      <c r="Z80" s="1057"/>
      <c r="AA80" s="1057" t="s">
        <v>2589</v>
      </c>
      <c r="AB80" s="1057" t="s">
        <v>2589</v>
      </c>
      <c r="AC80" s="1057"/>
      <c r="AD80" s="1057"/>
      <c r="AE80" s="1057" t="s">
        <v>2589</v>
      </c>
      <c r="AF80" s="1368" t="s">
        <v>6127</v>
      </c>
      <c r="AG80" s="1057" t="s">
        <v>6126</v>
      </c>
      <c r="AH80" s="1368" t="s">
        <v>6144</v>
      </c>
      <c r="AI80" s="1057" t="s">
        <v>2589</v>
      </c>
      <c r="AJ80" s="1368"/>
      <c r="AK80" s="1368" t="s">
        <v>6128</v>
      </c>
      <c r="AL80" s="1368" t="s">
        <v>6129</v>
      </c>
      <c r="AM80" s="1368"/>
      <c r="AN80" s="1368"/>
      <c r="AO80" s="1368" t="s">
        <v>6130</v>
      </c>
      <c r="AP80" s="1368"/>
      <c r="AQ80" s="1368"/>
      <c r="AR80" s="1368"/>
      <c r="AS80" s="1368" t="s">
        <v>5863</v>
      </c>
      <c r="AT80" s="1368" t="s">
        <v>6131</v>
      </c>
      <c r="AU80" s="1057"/>
      <c r="AV80" s="1057" t="s">
        <v>6132</v>
      </c>
      <c r="AW80" s="1057"/>
      <c r="AX80" s="1057"/>
      <c r="AY80" s="1057"/>
      <c r="AZ80" s="1057"/>
      <c r="BA80" s="1057" t="s">
        <v>5864</v>
      </c>
      <c r="BB80" s="1057" t="s">
        <v>5905</v>
      </c>
      <c r="BC80" s="1057"/>
      <c r="BD80" s="1057"/>
      <c r="BE80" s="1057"/>
      <c r="BF80" s="1057"/>
      <c r="BG80" s="1057"/>
      <c r="BH80" s="1057"/>
      <c r="BI80" s="1057"/>
      <c r="BJ80" s="1057"/>
      <c r="BK80" s="1057"/>
      <c r="BL80" s="1057"/>
      <c r="BM80" s="1057"/>
      <c r="BN80" s="1057"/>
      <c r="BO80" s="1057"/>
      <c r="BP80" s="1057"/>
      <c r="BQ80" s="1057"/>
      <c r="BR80" s="1057"/>
      <c r="BS80" s="1057"/>
      <c r="BT80" s="1057"/>
      <c r="BU80" s="1057"/>
      <c r="BV80" s="1057"/>
      <c r="BW80" s="1057"/>
      <c r="BX80" s="1057"/>
      <c r="BY80" s="1057"/>
      <c r="BZ80" s="1057"/>
      <c r="CA80" s="1057"/>
      <c r="CB80" s="1057"/>
      <c r="CC80" s="1057"/>
      <c r="CD80" s="1057"/>
      <c r="CE80" s="1057"/>
      <c r="CF80" s="1057"/>
      <c r="CG80" s="1057"/>
      <c r="CH80" s="1368"/>
      <c r="CI80" s="1368"/>
      <c r="CJ80" s="1368"/>
      <c r="CK80" s="1368"/>
      <c r="CL80" s="1368"/>
      <c r="CM80" s="1368"/>
      <c r="CN80" s="1368"/>
      <c r="CO80" s="1368"/>
      <c r="CP80" s="1368"/>
    </row>
    <row r="81" spans="1:94" s="1051" customFormat="1" ht="94.5" customHeight="1">
      <c r="A81" s="1058" t="s">
        <v>6093</v>
      </c>
      <c r="B81" s="1063" t="s">
        <v>6145</v>
      </c>
      <c r="C81" s="1062" t="s">
        <v>6146</v>
      </c>
      <c r="D81" s="1062" t="s">
        <v>9642</v>
      </c>
      <c r="E81" s="1062" t="s">
        <v>6147</v>
      </c>
      <c r="F81" s="1059" t="s">
        <v>6096</v>
      </c>
      <c r="G81" s="1059" t="s">
        <v>6148</v>
      </c>
      <c r="H81" s="1055">
        <v>884116138716</v>
      </c>
      <c r="I81" s="1058" t="s">
        <v>6039</v>
      </c>
      <c r="J81" s="1062"/>
      <c r="K81" s="1062"/>
      <c r="L81" s="1062" t="s">
        <v>6119</v>
      </c>
      <c r="M81" s="1059" t="s">
        <v>6007</v>
      </c>
      <c r="N81" s="1059" t="s">
        <v>5887</v>
      </c>
      <c r="O81" s="1062" t="s">
        <v>6149</v>
      </c>
      <c r="P81" s="1062" t="s">
        <v>6121</v>
      </c>
      <c r="Q81" s="1062" t="s">
        <v>6122</v>
      </c>
      <c r="R81" s="1062"/>
      <c r="S81" s="1059" t="s">
        <v>6101</v>
      </c>
      <c r="T81" s="1062" t="s">
        <v>6102</v>
      </c>
      <c r="U81" s="1062" t="s">
        <v>5850</v>
      </c>
      <c r="V81" s="1062" t="s">
        <v>6137</v>
      </c>
      <c r="W81" s="1062" t="s">
        <v>6124</v>
      </c>
      <c r="X81" s="1059" t="s">
        <v>5850</v>
      </c>
      <c r="Y81" s="1062" t="s">
        <v>6125</v>
      </c>
      <c r="Z81" s="1062"/>
      <c r="AA81" s="1062" t="s">
        <v>2589</v>
      </c>
      <c r="AB81" s="1062" t="s">
        <v>2589</v>
      </c>
      <c r="AC81" s="1062"/>
      <c r="AD81" s="1062"/>
      <c r="AE81" s="1062" t="s">
        <v>2589</v>
      </c>
      <c r="AF81" s="1059" t="s">
        <v>6127</v>
      </c>
      <c r="AG81" s="1062" t="s">
        <v>6126</v>
      </c>
      <c r="AH81" s="1059" t="s">
        <v>6144</v>
      </c>
      <c r="AI81" s="1062" t="s">
        <v>2589</v>
      </c>
      <c r="AJ81" s="1059"/>
      <c r="AK81" s="1059" t="s">
        <v>6128</v>
      </c>
      <c r="AL81" s="1059" t="s">
        <v>6129</v>
      </c>
      <c r="AM81" s="1368"/>
      <c r="AN81" s="1368"/>
      <c r="AO81" s="1368" t="s">
        <v>6130</v>
      </c>
      <c r="AP81" s="1368"/>
      <c r="AQ81" s="1368"/>
      <c r="AR81" s="1368"/>
      <c r="AS81" s="1368" t="s">
        <v>5863</v>
      </c>
      <c r="AT81" s="1368" t="s">
        <v>6131</v>
      </c>
      <c r="AU81" s="1057"/>
      <c r="AV81" s="1057" t="s">
        <v>6132</v>
      </c>
      <c r="AW81" s="1057"/>
      <c r="AX81" s="1057"/>
      <c r="AY81" s="1057"/>
      <c r="AZ81" s="1057"/>
      <c r="BA81" s="1057" t="s">
        <v>5864</v>
      </c>
      <c r="BB81" s="1057" t="s">
        <v>5905</v>
      </c>
      <c r="BC81" s="1057"/>
      <c r="BD81" s="1057"/>
      <c r="BE81" s="1057"/>
      <c r="BF81" s="1057"/>
      <c r="BG81" s="1057"/>
      <c r="BH81" s="1057"/>
      <c r="BI81" s="1057"/>
      <c r="BJ81" s="1057"/>
      <c r="BK81" s="1057"/>
      <c r="BL81" s="1057"/>
      <c r="BM81" s="1057"/>
      <c r="BN81" s="1057"/>
      <c r="BO81" s="1057"/>
      <c r="BP81" s="1057"/>
      <c r="BQ81" s="1057"/>
      <c r="BR81" s="1057"/>
      <c r="BS81" s="1057"/>
      <c r="BT81" s="1057"/>
      <c r="BU81" s="1057"/>
      <c r="BV81" s="1057"/>
      <c r="BW81" s="1057"/>
      <c r="BX81" s="1057"/>
      <c r="BY81" s="1057"/>
      <c r="BZ81" s="1057"/>
      <c r="CA81" s="1057"/>
      <c r="CB81" s="1057"/>
      <c r="CC81" s="1057"/>
      <c r="CD81" s="1057"/>
      <c r="CE81" s="1057"/>
      <c r="CF81" s="1057"/>
      <c r="CG81" s="1057"/>
      <c r="CH81" s="1368"/>
      <c r="CI81" s="1368"/>
      <c r="CJ81" s="1368"/>
      <c r="CK81" s="1368"/>
      <c r="CL81" s="1368"/>
      <c r="CM81" s="1368"/>
      <c r="CN81" s="1368"/>
      <c r="CO81" s="1368"/>
      <c r="CP81" s="1368"/>
    </row>
    <row r="82" spans="1:94" s="1051" customFormat="1" ht="120.75" customHeight="1">
      <c r="H82" s="1066"/>
    </row>
    <row r="83" spans="1:94" s="1051" customFormat="1" ht="120.75" customHeight="1">
      <c r="H83" s="1066"/>
    </row>
  </sheetData>
  <autoFilter ref="A3:CP81">
    <sortState ref="A4:CR81">
      <sortCondition ref="B3:B81"/>
    </sortState>
  </autoFilter>
  <sortState ref="A14:CO19">
    <sortCondition ref="I14:I19"/>
  </sortState>
  <mergeCells count="25">
    <mergeCell ref="CK1:CL2"/>
    <mergeCell ref="CM1:CO2"/>
    <mergeCell ref="CP1:CP2"/>
    <mergeCell ref="BB1:BB2"/>
    <mergeCell ref="BC1:BD2"/>
    <mergeCell ref="BE1:BL2"/>
    <mergeCell ref="BM1:BP2"/>
    <mergeCell ref="BQ1:BQ2"/>
    <mergeCell ref="BR1:CB2"/>
    <mergeCell ref="CC1:CG2"/>
    <mergeCell ref="CH1:CH2"/>
    <mergeCell ref="AX1:BA2"/>
    <mergeCell ref="A1:D1"/>
    <mergeCell ref="A2:D2"/>
    <mergeCell ref="E1:F1"/>
    <mergeCell ref="CI1:CJ2"/>
    <mergeCell ref="AM1:AN2"/>
    <mergeCell ref="AO1:AQ2"/>
    <mergeCell ref="AR1:AR2"/>
    <mergeCell ref="AT1:AW2"/>
    <mergeCell ref="I2:J2"/>
    <mergeCell ref="M2:N2"/>
    <mergeCell ref="O2:Q2"/>
    <mergeCell ref="S2:U2"/>
    <mergeCell ref="V2:W2"/>
  </mergeCells>
  <printOptions horizontalCentered="1"/>
  <pageMargins left="0.25" right="0.25" top="0.75" bottom="0.75" header="0.3" footer="0.3"/>
  <pageSetup scale="10" fitToHeight="0"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175"/>
  <sheetViews>
    <sheetView showGridLines="0" zoomScaleNormal="100" workbookViewId="0">
      <pane xSplit="1" ySplit="3" topLeftCell="B61" activePane="bottomRight" state="frozen"/>
      <selection activeCell="A4" sqref="A4"/>
      <selection pane="topRight" activeCell="A4" sqref="A4"/>
      <selection pane="bottomLeft" activeCell="A4" sqref="A4"/>
      <selection pane="bottomRight" activeCell="C32" sqref="C32"/>
    </sheetView>
  </sheetViews>
  <sheetFormatPr defaultColWidth="9.140625" defaultRowHeight="26.25"/>
  <cols>
    <col min="1" max="1" width="7.42578125" style="1101" customWidth="1"/>
    <col min="2" max="2" width="36" style="1114" customWidth="1"/>
    <col min="3" max="3" width="47.28515625" style="1148" customWidth="1"/>
    <col min="4" max="4" width="55" style="1139" customWidth="1"/>
    <col min="5" max="5" width="42.28515625" style="1102" customWidth="1"/>
    <col min="6" max="6" width="167.42578125" style="1140" customWidth="1"/>
    <col min="7" max="7" width="29.42578125" style="1114" customWidth="1"/>
    <col min="8" max="8" width="22.5703125" style="1114" customWidth="1"/>
    <col min="9" max="9" width="43.5703125" style="1102" customWidth="1"/>
    <col min="10" max="10" width="22.5703125" style="1102" customWidth="1"/>
    <col min="11" max="11" width="52.140625" style="1102" customWidth="1"/>
    <col min="12" max="12" width="25" style="1102" customWidth="1"/>
    <col min="13" max="13" width="37.85546875" style="1102" customWidth="1"/>
    <col min="14" max="16384" width="9.140625" style="1101"/>
  </cols>
  <sheetData>
    <row r="1" spans="2:14" ht="33" customHeight="1" thickBot="1">
      <c r="B1" s="1098" t="s">
        <v>7458</v>
      </c>
      <c r="C1" s="1099"/>
      <c r="D1" s="1100"/>
      <c r="E1" s="1100"/>
      <c r="F1" s="1100"/>
      <c r="G1" s="1101"/>
      <c r="H1" s="1101"/>
      <c r="I1" s="1101"/>
      <c r="J1" s="1101"/>
      <c r="K1" s="1101"/>
      <c r="L1" s="1101"/>
    </row>
    <row r="2" spans="2:14" s="1106" customFormat="1" ht="155.25" customHeight="1" thickBot="1">
      <c r="B2" s="1103"/>
      <c r="C2" s="1104" t="s">
        <v>7459</v>
      </c>
      <c r="D2" s="1455" t="s">
        <v>7460</v>
      </c>
      <c r="E2" s="1455"/>
      <c r="F2" s="1105" t="s">
        <v>7461</v>
      </c>
      <c r="G2" s="1456" t="s">
        <v>7462</v>
      </c>
      <c r="H2" s="1456"/>
      <c r="I2" s="1457" t="s">
        <v>7463</v>
      </c>
      <c r="J2" s="1457"/>
      <c r="L2" s="1107"/>
      <c r="M2" s="1108"/>
      <c r="N2" s="1108"/>
    </row>
    <row r="3" spans="2:14" s="1114" customFormat="1">
      <c r="B3" s="1109" t="s">
        <v>5749</v>
      </c>
      <c r="C3" s="1110" t="s">
        <v>5750</v>
      </c>
      <c r="D3" s="1110" t="s">
        <v>5754</v>
      </c>
      <c r="E3" s="1110" t="s">
        <v>6639</v>
      </c>
      <c r="F3" s="1111" t="s">
        <v>7464</v>
      </c>
      <c r="G3" s="1112"/>
      <c r="H3" s="1112"/>
      <c r="I3" s="1113"/>
      <c r="J3" s="1113"/>
      <c r="K3" s="1113"/>
      <c r="L3" s="1113"/>
      <c r="M3" s="1113"/>
    </row>
    <row r="4" spans="2:14" s="1114" customFormat="1">
      <c r="B4" s="1449" t="s">
        <v>7465</v>
      </c>
      <c r="C4" s="1450"/>
      <c r="D4" s="1450"/>
      <c r="E4" s="1451"/>
      <c r="F4" s="1111"/>
      <c r="G4" s="1112"/>
      <c r="H4" s="1112"/>
      <c r="I4" s="1113"/>
      <c r="J4" s="1113"/>
      <c r="K4" s="1113"/>
      <c r="L4" s="1113"/>
      <c r="M4" s="1113"/>
    </row>
    <row r="5" spans="2:14" s="1114" customFormat="1">
      <c r="B5" s="1115" t="s">
        <v>5838</v>
      </c>
      <c r="C5" s="1120" t="s">
        <v>7466</v>
      </c>
      <c r="D5" s="1117" t="s">
        <v>7467</v>
      </c>
      <c r="E5" s="1118">
        <v>10975732</v>
      </c>
      <c r="F5" s="1119" t="s">
        <v>7468</v>
      </c>
      <c r="G5" s="1112"/>
      <c r="H5" s="1112"/>
      <c r="I5" s="1113"/>
      <c r="J5" s="1113"/>
      <c r="K5" s="1113"/>
      <c r="L5" s="1113"/>
      <c r="M5" s="1113"/>
    </row>
    <row r="6" spans="2:14" s="1114" customFormat="1">
      <c r="B6" s="1115" t="s">
        <v>5838</v>
      </c>
      <c r="C6" s="1120" t="s">
        <v>7466</v>
      </c>
      <c r="D6" s="1117" t="s">
        <v>7469</v>
      </c>
      <c r="E6" s="1118">
        <v>10858480</v>
      </c>
      <c r="F6" s="1119" t="s">
        <v>7470</v>
      </c>
      <c r="G6" s="1112"/>
      <c r="H6" s="1112"/>
      <c r="I6" s="1113"/>
      <c r="J6" s="1113"/>
      <c r="K6" s="1113"/>
      <c r="L6" s="1113"/>
      <c r="M6" s="1113"/>
    </row>
    <row r="7" spans="2:14" s="1114" customFormat="1">
      <c r="B7" s="1115" t="s">
        <v>5838</v>
      </c>
      <c r="C7" s="1120" t="s">
        <v>7466</v>
      </c>
      <c r="D7" s="1117" t="s">
        <v>7471</v>
      </c>
      <c r="E7" s="1118">
        <v>10858478</v>
      </c>
      <c r="F7" s="1119" t="s">
        <v>7472</v>
      </c>
      <c r="G7" s="1112"/>
      <c r="H7" s="1112"/>
      <c r="I7" s="1113"/>
      <c r="J7" s="1113"/>
      <c r="K7" s="1113"/>
      <c r="L7" s="1113"/>
      <c r="M7" s="1113"/>
    </row>
    <row r="8" spans="2:14" s="1114" customFormat="1">
      <c r="B8" s="1115" t="s">
        <v>5838</v>
      </c>
      <c r="C8" s="1120" t="s">
        <v>7466</v>
      </c>
      <c r="D8" s="1117" t="s">
        <v>7473</v>
      </c>
      <c r="E8" s="1118">
        <v>10858482</v>
      </c>
      <c r="F8" s="1119" t="s">
        <v>7474</v>
      </c>
      <c r="G8" s="1112"/>
      <c r="H8" s="1112"/>
      <c r="I8" s="1113"/>
      <c r="J8" s="1113"/>
      <c r="K8" s="1113"/>
      <c r="L8" s="1113"/>
      <c r="M8" s="1113"/>
    </row>
    <row r="9" spans="2:14" s="1114" customFormat="1">
      <c r="B9" s="1115" t="s">
        <v>5838</v>
      </c>
      <c r="C9" s="1120" t="s">
        <v>7466</v>
      </c>
      <c r="D9" s="1117" t="s">
        <v>7475</v>
      </c>
      <c r="E9" s="1118">
        <v>10858479</v>
      </c>
      <c r="F9" s="1119" t="s">
        <v>7476</v>
      </c>
      <c r="G9" s="1112"/>
      <c r="H9" s="1112"/>
      <c r="I9" s="1113"/>
      <c r="J9" s="1113"/>
      <c r="K9" s="1113"/>
      <c r="L9" s="1113"/>
      <c r="M9" s="1113"/>
    </row>
    <row r="10" spans="2:14" s="1114" customFormat="1">
      <c r="B10" s="1115" t="s">
        <v>5838</v>
      </c>
      <c r="C10" s="1120" t="s">
        <v>7466</v>
      </c>
      <c r="D10" s="1117" t="s">
        <v>7477</v>
      </c>
      <c r="E10" s="1118">
        <v>10858481</v>
      </c>
      <c r="F10" s="1119" t="s">
        <v>7478</v>
      </c>
      <c r="G10" s="1112"/>
      <c r="H10" s="1112"/>
      <c r="I10" s="1113"/>
      <c r="J10" s="1113"/>
      <c r="K10" s="1113"/>
      <c r="L10" s="1113"/>
      <c r="M10" s="1113"/>
    </row>
    <row r="11" spans="2:14" s="1114" customFormat="1">
      <c r="B11" s="1115" t="s">
        <v>5838</v>
      </c>
      <c r="C11" s="1121" t="s">
        <v>7479</v>
      </c>
      <c r="D11" s="1117" t="s">
        <v>7480</v>
      </c>
      <c r="E11" s="1118">
        <v>11352379</v>
      </c>
      <c r="F11" s="1122" t="s">
        <v>7481</v>
      </c>
      <c r="G11" s="1112"/>
      <c r="H11" s="1112"/>
      <c r="I11" s="1113"/>
      <c r="J11" s="1113"/>
      <c r="K11" s="1113"/>
      <c r="L11" s="1113"/>
      <c r="M11" s="1113"/>
    </row>
    <row r="12" spans="2:14" s="1114" customFormat="1">
      <c r="B12" s="1115" t="s">
        <v>5838</v>
      </c>
      <c r="C12" s="1116" t="s">
        <v>7482</v>
      </c>
      <c r="D12" s="1117" t="s">
        <v>7483</v>
      </c>
      <c r="E12" s="1118">
        <v>10858485</v>
      </c>
      <c r="F12" s="1119" t="s">
        <v>7484</v>
      </c>
      <c r="G12" s="1112"/>
      <c r="H12" s="1112"/>
      <c r="I12" s="1113"/>
      <c r="J12" s="1113"/>
      <c r="K12" s="1113"/>
      <c r="L12" s="1113"/>
      <c r="M12" s="1113"/>
    </row>
    <row r="13" spans="2:14" s="1114" customFormat="1">
      <c r="B13" s="1115" t="s">
        <v>5838</v>
      </c>
      <c r="C13" s="1116" t="s">
        <v>7482</v>
      </c>
      <c r="D13" s="1117" t="s">
        <v>7485</v>
      </c>
      <c r="E13" s="1118">
        <v>10975731</v>
      </c>
      <c r="F13" s="1119" t="s">
        <v>7486</v>
      </c>
      <c r="G13" s="1112"/>
      <c r="H13" s="1112"/>
      <c r="I13" s="1113"/>
      <c r="J13" s="1113"/>
      <c r="K13" s="1113"/>
      <c r="L13" s="1113"/>
      <c r="M13" s="1113"/>
    </row>
    <row r="14" spans="2:14" s="1114" customFormat="1">
      <c r="B14" s="1115" t="s">
        <v>5838</v>
      </c>
      <c r="C14" s="1116" t="s">
        <v>7482</v>
      </c>
      <c r="D14" s="1117" t="s">
        <v>7487</v>
      </c>
      <c r="E14" s="1118">
        <v>10858483</v>
      </c>
      <c r="F14" s="1119" t="s">
        <v>7488</v>
      </c>
      <c r="G14" s="1112"/>
      <c r="H14" s="1112"/>
      <c r="I14" s="1113"/>
      <c r="J14" s="1113"/>
      <c r="K14" s="1113"/>
      <c r="L14" s="1113"/>
      <c r="M14" s="1113"/>
    </row>
    <row r="15" spans="2:14" s="1114" customFormat="1">
      <c r="B15" s="1115" t="s">
        <v>5838</v>
      </c>
      <c r="C15" s="1116" t="s">
        <v>7482</v>
      </c>
      <c r="D15" s="1117" t="s">
        <v>7489</v>
      </c>
      <c r="E15" s="1118">
        <v>10857337</v>
      </c>
      <c r="F15" s="1119" t="s">
        <v>7490</v>
      </c>
      <c r="G15" s="1112"/>
      <c r="H15" s="1112"/>
      <c r="I15" s="1113"/>
      <c r="J15" s="1113"/>
      <c r="K15" s="1113"/>
      <c r="L15" s="1113"/>
      <c r="M15" s="1113"/>
    </row>
    <row r="16" spans="2:14" s="1114" customFormat="1">
      <c r="B16" s="1115" t="s">
        <v>5838</v>
      </c>
      <c r="C16" s="1116" t="s">
        <v>7482</v>
      </c>
      <c r="D16" s="1117" t="s">
        <v>7491</v>
      </c>
      <c r="E16" s="1118">
        <v>10858484</v>
      </c>
      <c r="F16" s="1119" t="s">
        <v>7492</v>
      </c>
      <c r="G16" s="1112"/>
      <c r="H16" s="1112"/>
      <c r="I16" s="1113"/>
      <c r="J16" s="1113"/>
      <c r="K16" s="1113"/>
      <c r="L16" s="1113"/>
      <c r="M16" s="1113"/>
    </row>
    <row r="17" spans="2:13" s="1114" customFormat="1">
      <c r="B17" s="1115" t="s">
        <v>5838</v>
      </c>
      <c r="C17" s="1116" t="s">
        <v>7482</v>
      </c>
      <c r="D17" s="1117" t="s">
        <v>7493</v>
      </c>
      <c r="E17" s="1118">
        <v>10857336</v>
      </c>
      <c r="F17" s="1119" t="s">
        <v>7494</v>
      </c>
      <c r="G17" s="1112"/>
      <c r="H17" s="1112"/>
      <c r="I17" s="1113"/>
      <c r="J17" s="1113"/>
      <c r="K17" s="1113"/>
      <c r="L17" s="1113"/>
      <c r="M17" s="1113"/>
    </row>
    <row r="18" spans="2:13" s="1114" customFormat="1">
      <c r="B18" s="1115" t="s">
        <v>5838</v>
      </c>
      <c r="C18" s="1116" t="s">
        <v>7495</v>
      </c>
      <c r="D18" s="1117" t="s">
        <v>7496</v>
      </c>
      <c r="E18" s="1118">
        <v>11272083</v>
      </c>
      <c r="F18" s="1119" t="s">
        <v>7497</v>
      </c>
      <c r="G18" s="1112"/>
      <c r="H18" s="1112"/>
      <c r="I18" s="1113"/>
      <c r="J18" s="1113"/>
      <c r="K18" s="1113"/>
      <c r="L18" s="1113"/>
      <c r="M18" s="1113"/>
    </row>
    <row r="19" spans="2:13" s="1114" customFormat="1">
      <c r="B19" s="1115" t="s">
        <v>5838</v>
      </c>
      <c r="C19" s="1116" t="s">
        <v>7495</v>
      </c>
      <c r="D19" s="1117" t="s">
        <v>7498</v>
      </c>
      <c r="E19" s="1118">
        <v>11272084</v>
      </c>
      <c r="F19" s="1119" t="s">
        <v>7499</v>
      </c>
      <c r="G19" s="1112"/>
      <c r="H19" s="1112"/>
      <c r="I19" s="1113"/>
      <c r="J19" s="1113"/>
      <c r="K19" s="1113"/>
      <c r="L19" s="1113"/>
      <c r="M19" s="1113"/>
    </row>
    <row r="20" spans="2:13" s="1114" customFormat="1">
      <c r="B20" s="1115" t="s">
        <v>5838</v>
      </c>
      <c r="C20" s="1116" t="s">
        <v>7495</v>
      </c>
      <c r="D20" s="1117" t="s">
        <v>7500</v>
      </c>
      <c r="E20" s="1118">
        <v>11272085</v>
      </c>
      <c r="F20" s="1119" t="s">
        <v>7501</v>
      </c>
      <c r="G20" s="1112"/>
      <c r="H20" s="1112"/>
      <c r="I20" s="1113"/>
      <c r="J20" s="1113"/>
      <c r="K20" s="1113"/>
      <c r="L20" s="1113"/>
      <c r="M20" s="1113"/>
    </row>
    <row r="21" spans="2:13" s="1114" customFormat="1">
      <c r="B21" s="1115" t="s">
        <v>5838</v>
      </c>
      <c r="C21" s="1116" t="s">
        <v>7495</v>
      </c>
      <c r="D21" s="1117" t="s">
        <v>7502</v>
      </c>
      <c r="E21" s="1118">
        <v>11272086</v>
      </c>
      <c r="F21" s="1119" t="s">
        <v>7503</v>
      </c>
      <c r="G21" s="1112"/>
      <c r="H21" s="1112"/>
      <c r="I21" s="1113"/>
      <c r="J21" s="1113"/>
      <c r="K21" s="1113"/>
      <c r="L21" s="1113"/>
      <c r="M21" s="1113"/>
    </row>
    <row r="22" spans="2:13" s="1114" customFormat="1">
      <c r="B22" s="1115" t="s">
        <v>5838</v>
      </c>
      <c r="C22" s="1116" t="s">
        <v>7495</v>
      </c>
      <c r="D22" s="1117" t="s">
        <v>7504</v>
      </c>
      <c r="E22" s="1118">
        <v>11272087</v>
      </c>
      <c r="F22" s="1119" t="s">
        <v>7505</v>
      </c>
      <c r="G22" s="1112"/>
      <c r="H22" s="1112"/>
      <c r="I22" s="1113"/>
      <c r="J22" s="1113"/>
      <c r="K22" s="1113"/>
      <c r="L22" s="1113"/>
      <c r="M22" s="1113"/>
    </row>
    <row r="23" spans="2:13" s="1114" customFormat="1">
      <c r="B23" s="1115" t="s">
        <v>7506</v>
      </c>
      <c r="C23" s="1116" t="s">
        <v>7507</v>
      </c>
      <c r="D23" s="1117" t="s">
        <v>7508</v>
      </c>
      <c r="E23" s="1118">
        <v>11115740</v>
      </c>
      <c r="F23" s="1119" t="s">
        <v>7509</v>
      </c>
      <c r="G23" s="1112"/>
      <c r="H23" s="1112"/>
      <c r="I23" s="1113"/>
      <c r="J23" s="1113"/>
      <c r="K23" s="1113"/>
      <c r="L23" s="1113"/>
      <c r="M23" s="1113"/>
    </row>
    <row r="24" spans="2:13" s="1114" customFormat="1">
      <c r="B24" s="1115" t="s">
        <v>7506</v>
      </c>
      <c r="C24" s="1116" t="s">
        <v>7507</v>
      </c>
      <c r="D24" s="1117" t="s">
        <v>7510</v>
      </c>
      <c r="E24" s="1118">
        <v>11115741</v>
      </c>
      <c r="F24" s="1119" t="s">
        <v>7511</v>
      </c>
      <c r="G24" s="1112"/>
      <c r="H24" s="1112"/>
      <c r="I24" s="1113"/>
      <c r="J24" s="1113"/>
      <c r="K24" s="1113"/>
      <c r="L24" s="1113"/>
      <c r="M24" s="1113"/>
    </row>
    <row r="25" spans="2:13" s="1114" customFormat="1">
      <c r="B25" s="1115" t="s">
        <v>7506</v>
      </c>
      <c r="C25" s="1116" t="s">
        <v>7507</v>
      </c>
      <c r="D25" s="1117" t="s">
        <v>7512</v>
      </c>
      <c r="E25" s="1118">
        <v>11122014</v>
      </c>
      <c r="F25" s="1119" t="s">
        <v>7513</v>
      </c>
      <c r="G25" s="1112"/>
      <c r="H25" s="1112"/>
      <c r="I25" s="1113"/>
      <c r="J25" s="1113"/>
      <c r="K25" s="1113"/>
      <c r="L25" s="1113"/>
      <c r="M25" s="1113"/>
    </row>
    <row r="26" spans="2:13" s="1114" customFormat="1">
      <c r="B26" s="1452" t="s">
        <v>7514</v>
      </c>
      <c r="C26" s="1453"/>
      <c r="D26" s="1453"/>
      <c r="E26" s="1454"/>
      <c r="F26" s="1111"/>
      <c r="G26" s="1112"/>
      <c r="H26" s="1112"/>
      <c r="I26" s="1113"/>
      <c r="J26" s="1113"/>
      <c r="K26" s="1113"/>
      <c r="L26" s="1113"/>
      <c r="M26" s="1113"/>
    </row>
    <row r="27" spans="2:13" s="1114" customFormat="1">
      <c r="B27" s="1115" t="s">
        <v>6366</v>
      </c>
      <c r="C27" s="1116" t="s">
        <v>7515</v>
      </c>
      <c r="D27" s="1117" t="s">
        <v>7516</v>
      </c>
      <c r="E27" s="1118">
        <v>10975730</v>
      </c>
      <c r="F27" s="1119" t="s">
        <v>7517</v>
      </c>
      <c r="G27" s="1112"/>
      <c r="H27" s="1112"/>
      <c r="I27" s="1113"/>
      <c r="J27" s="1113"/>
      <c r="K27" s="1113"/>
      <c r="L27" s="1113"/>
      <c r="M27" s="1113"/>
    </row>
    <row r="28" spans="2:13" s="1114" customFormat="1">
      <c r="B28" s="1115" t="s">
        <v>6366</v>
      </c>
      <c r="C28" s="1116" t="s">
        <v>7515</v>
      </c>
      <c r="D28" s="1117" t="s">
        <v>7518</v>
      </c>
      <c r="E28" s="1118">
        <v>10858470</v>
      </c>
      <c r="F28" s="1119" t="s">
        <v>7519</v>
      </c>
      <c r="G28" s="1112"/>
      <c r="H28" s="1112"/>
      <c r="I28" s="1113"/>
      <c r="J28" s="1113"/>
      <c r="K28" s="1113"/>
      <c r="L28" s="1113"/>
      <c r="M28" s="1113"/>
    </row>
    <row r="29" spans="2:13" s="1114" customFormat="1">
      <c r="B29" s="1115" t="s">
        <v>6366</v>
      </c>
      <c r="C29" s="1116" t="s">
        <v>7515</v>
      </c>
      <c r="D29" s="1117" t="s">
        <v>7520</v>
      </c>
      <c r="E29" s="1118">
        <v>11196627</v>
      </c>
      <c r="F29" s="1119" t="s">
        <v>7521</v>
      </c>
      <c r="G29" s="1112"/>
      <c r="H29" s="1112"/>
      <c r="I29" s="1113"/>
      <c r="J29" s="1113"/>
      <c r="K29" s="1113"/>
      <c r="L29" s="1113"/>
      <c r="M29" s="1113"/>
    </row>
    <row r="30" spans="2:13">
      <c r="B30" s="1123" t="s">
        <v>6366</v>
      </c>
      <c r="C30" s="1124" t="s">
        <v>7515</v>
      </c>
      <c r="D30" s="1125" t="s">
        <v>7522</v>
      </c>
      <c r="E30" s="1126">
        <v>10858468</v>
      </c>
      <c r="F30" s="1122" t="s">
        <v>7523</v>
      </c>
      <c r="H30" s="1102"/>
      <c r="M30" s="1101"/>
    </row>
    <row r="31" spans="2:13">
      <c r="B31" s="1123" t="s">
        <v>6366</v>
      </c>
      <c r="C31" s="1124" t="s">
        <v>7515</v>
      </c>
      <c r="D31" s="1125" t="s">
        <v>7524</v>
      </c>
      <c r="E31" s="1126">
        <v>10858472</v>
      </c>
      <c r="F31" s="1122" t="s">
        <v>7525</v>
      </c>
      <c r="H31" s="1102"/>
      <c r="M31" s="1101"/>
    </row>
    <row r="32" spans="2:13">
      <c r="B32" s="1123" t="s">
        <v>6366</v>
      </c>
      <c r="C32" s="1124" t="s">
        <v>7526</v>
      </c>
      <c r="D32" s="1125" t="s">
        <v>7527</v>
      </c>
      <c r="E32" s="1126">
        <v>11122012</v>
      </c>
      <c r="F32" s="1122" t="s">
        <v>7528</v>
      </c>
      <c r="H32" s="1102"/>
      <c r="M32" s="1101"/>
    </row>
    <row r="33" spans="2:13">
      <c r="B33" s="1123" t="s">
        <v>6366</v>
      </c>
      <c r="C33" s="1120" t="s">
        <v>7529</v>
      </c>
      <c r="D33" s="1125" t="s">
        <v>7530</v>
      </c>
      <c r="E33" s="1126">
        <v>11122013</v>
      </c>
      <c r="F33" s="1122" t="s">
        <v>7531</v>
      </c>
      <c r="H33" s="1102"/>
      <c r="M33" s="1101"/>
    </row>
    <row r="34" spans="2:13">
      <c r="B34" s="1123" t="s">
        <v>6366</v>
      </c>
      <c r="C34" s="1124" t="s">
        <v>7515</v>
      </c>
      <c r="D34" s="1125" t="s">
        <v>7532</v>
      </c>
      <c r="E34" s="1126">
        <v>11196628</v>
      </c>
      <c r="F34" s="1122" t="s">
        <v>7533</v>
      </c>
      <c r="H34" s="1102"/>
      <c r="M34" s="1101"/>
    </row>
    <row r="35" spans="2:13">
      <c r="B35" s="1123" t="s">
        <v>6366</v>
      </c>
      <c r="C35" s="1124" t="s">
        <v>7515</v>
      </c>
      <c r="D35" s="1125" t="s">
        <v>7534</v>
      </c>
      <c r="E35" s="1126">
        <v>10858471</v>
      </c>
      <c r="F35" s="1122" t="s">
        <v>7535</v>
      </c>
      <c r="H35" s="1102"/>
      <c r="M35" s="1101"/>
    </row>
    <row r="36" spans="2:13">
      <c r="B36" s="1123" t="s">
        <v>6366</v>
      </c>
      <c r="C36" s="1120" t="s">
        <v>7536</v>
      </c>
      <c r="D36" s="1125" t="s">
        <v>7537</v>
      </c>
      <c r="E36" s="1125">
        <v>11115743</v>
      </c>
      <c r="F36" s="1122" t="s">
        <v>7538</v>
      </c>
      <c r="H36" s="1102"/>
      <c r="M36" s="1101"/>
    </row>
    <row r="37" spans="2:13">
      <c r="B37" s="1449" t="s">
        <v>7539</v>
      </c>
      <c r="C37" s="1450"/>
      <c r="D37" s="1450"/>
      <c r="E37" s="1451"/>
      <c r="F37" s="1111"/>
      <c r="H37" s="1102"/>
      <c r="M37" s="1101"/>
    </row>
    <row r="38" spans="2:13" ht="46.5">
      <c r="B38" s="1127" t="s">
        <v>7206</v>
      </c>
      <c r="C38" s="1128" t="s">
        <v>7540</v>
      </c>
      <c r="D38" s="1129" t="s">
        <v>7541</v>
      </c>
      <c r="E38" s="1129">
        <v>10962845</v>
      </c>
      <c r="F38" s="1130" t="s">
        <v>7542</v>
      </c>
      <c r="H38" s="1102"/>
      <c r="M38" s="1101"/>
    </row>
    <row r="39" spans="2:13" ht="46.5">
      <c r="B39" s="1127" t="s">
        <v>7206</v>
      </c>
      <c r="C39" s="1128" t="s">
        <v>7540</v>
      </c>
      <c r="D39" s="1129" t="s">
        <v>7543</v>
      </c>
      <c r="E39" s="1129">
        <v>10962843</v>
      </c>
      <c r="F39" s="1130" t="s">
        <v>7544</v>
      </c>
      <c r="H39" s="1102"/>
      <c r="M39" s="1101"/>
    </row>
    <row r="40" spans="2:13">
      <c r="B40" s="1127" t="s">
        <v>7206</v>
      </c>
      <c r="C40" s="1128" t="s">
        <v>7545</v>
      </c>
      <c r="D40" s="1129" t="s">
        <v>7546</v>
      </c>
      <c r="E40" s="1129">
        <v>10962847</v>
      </c>
      <c r="F40" s="1130" t="s">
        <v>7547</v>
      </c>
      <c r="H40" s="1102"/>
      <c r="M40" s="1101"/>
    </row>
    <row r="41" spans="2:13">
      <c r="B41" s="1127" t="s">
        <v>7206</v>
      </c>
      <c r="C41" s="1128" t="s">
        <v>7545</v>
      </c>
      <c r="D41" s="1129" t="s">
        <v>7548</v>
      </c>
      <c r="E41" s="1129">
        <v>10937131</v>
      </c>
      <c r="F41" s="1130" t="s">
        <v>7549</v>
      </c>
      <c r="H41" s="1102"/>
      <c r="M41" s="1101"/>
    </row>
    <row r="42" spans="2:13">
      <c r="B42" s="1127" t="s">
        <v>7206</v>
      </c>
      <c r="C42" s="1128" t="s">
        <v>9674</v>
      </c>
      <c r="D42" s="1129" t="s">
        <v>9675</v>
      </c>
      <c r="E42" s="1129">
        <v>11448573</v>
      </c>
      <c r="F42" s="1130" t="s">
        <v>9678</v>
      </c>
      <c r="H42" s="1102"/>
      <c r="M42" s="1101"/>
    </row>
    <row r="43" spans="2:13">
      <c r="B43" s="1127" t="s">
        <v>7206</v>
      </c>
      <c r="C43" s="1128" t="s">
        <v>9674</v>
      </c>
      <c r="D43" s="1129" t="s">
        <v>9657</v>
      </c>
      <c r="E43" s="1129">
        <v>11448574</v>
      </c>
      <c r="F43" s="1130" t="s">
        <v>9679</v>
      </c>
      <c r="H43" s="1102"/>
      <c r="M43" s="1101"/>
    </row>
    <row r="44" spans="2:13">
      <c r="B44" s="1127" t="s">
        <v>7206</v>
      </c>
      <c r="C44" s="1128" t="s">
        <v>9674</v>
      </c>
      <c r="D44" s="1129" t="s">
        <v>9659</v>
      </c>
      <c r="E44" s="1129">
        <v>11448575</v>
      </c>
      <c r="F44" s="1130" t="s">
        <v>9682</v>
      </c>
      <c r="H44" s="1102"/>
      <c r="M44" s="1101"/>
    </row>
    <row r="45" spans="2:13">
      <c r="B45" s="1127" t="s">
        <v>7206</v>
      </c>
      <c r="C45" s="1128" t="s">
        <v>7302</v>
      </c>
      <c r="D45" s="1129" t="s">
        <v>9676</v>
      </c>
      <c r="E45" s="1129">
        <v>11448579</v>
      </c>
      <c r="F45" s="1130" t="s">
        <v>9680</v>
      </c>
      <c r="H45" s="1102"/>
      <c r="M45" s="1101"/>
    </row>
    <row r="46" spans="2:13">
      <c r="B46" s="1127" t="s">
        <v>7206</v>
      </c>
      <c r="C46" s="1128" t="s">
        <v>7302</v>
      </c>
      <c r="D46" s="1129" t="s">
        <v>9677</v>
      </c>
      <c r="E46" s="1129">
        <v>11448576</v>
      </c>
      <c r="F46" s="1130" t="s">
        <v>9681</v>
      </c>
      <c r="H46" s="1102"/>
      <c r="M46" s="1101"/>
    </row>
    <row r="47" spans="2:13">
      <c r="B47" s="1127" t="s">
        <v>7206</v>
      </c>
      <c r="C47" s="1128" t="s">
        <v>7302</v>
      </c>
      <c r="D47" s="1129" t="s">
        <v>9663</v>
      </c>
      <c r="E47" s="1129">
        <v>11448630</v>
      </c>
      <c r="F47" s="1130" t="s">
        <v>9683</v>
      </c>
      <c r="H47" s="1102"/>
      <c r="M47" s="1101"/>
    </row>
    <row r="48" spans="2:13" ht="46.5">
      <c r="B48" s="1127" t="s">
        <v>7206</v>
      </c>
      <c r="C48" s="1128" t="s">
        <v>7550</v>
      </c>
      <c r="D48" s="1129" t="s">
        <v>7551</v>
      </c>
      <c r="E48" s="1129">
        <v>11158466</v>
      </c>
      <c r="F48" s="1130" t="s">
        <v>7552</v>
      </c>
      <c r="H48" s="1102"/>
      <c r="M48" s="1101"/>
    </row>
    <row r="49" spans="2:13" ht="46.5">
      <c r="B49" s="1127" t="s">
        <v>7206</v>
      </c>
      <c r="C49" s="1128" t="s">
        <v>7550</v>
      </c>
      <c r="D49" s="1129" t="s">
        <v>7553</v>
      </c>
      <c r="E49" s="1129">
        <v>11158467</v>
      </c>
      <c r="F49" s="1130" t="s">
        <v>7554</v>
      </c>
      <c r="H49" s="1102"/>
      <c r="M49" s="1101"/>
    </row>
    <row r="50" spans="2:13" ht="46.5">
      <c r="B50" s="1127" t="s">
        <v>7206</v>
      </c>
      <c r="C50" s="1128" t="s">
        <v>7550</v>
      </c>
      <c r="D50" s="1129" t="s">
        <v>7555</v>
      </c>
      <c r="E50" s="1129">
        <v>11158468</v>
      </c>
      <c r="F50" s="1130" t="s">
        <v>7556</v>
      </c>
      <c r="H50" s="1102"/>
      <c r="M50" s="1101"/>
    </row>
    <row r="51" spans="2:13" ht="46.5">
      <c r="B51" s="1123" t="s">
        <v>7206</v>
      </c>
      <c r="C51" s="1120" t="s">
        <v>7358</v>
      </c>
      <c r="D51" s="1125" t="s">
        <v>7384</v>
      </c>
      <c r="E51" s="1129">
        <v>11352178</v>
      </c>
      <c r="F51" s="1122" t="s">
        <v>7557</v>
      </c>
      <c r="H51" s="1102"/>
      <c r="M51" s="1101"/>
    </row>
    <row r="52" spans="2:13" ht="46.5">
      <c r="B52" s="1123" t="s">
        <v>7206</v>
      </c>
      <c r="C52" s="1120" t="s">
        <v>7358</v>
      </c>
      <c r="D52" s="1125" t="s">
        <v>7385</v>
      </c>
      <c r="E52" s="1129">
        <v>11352179</v>
      </c>
      <c r="F52" s="1122" t="s">
        <v>7558</v>
      </c>
      <c r="H52" s="1102"/>
      <c r="M52" s="1101"/>
    </row>
    <row r="53" spans="2:13" ht="46.5">
      <c r="B53" s="1123" t="s">
        <v>7206</v>
      </c>
      <c r="C53" s="1120" t="s">
        <v>7358</v>
      </c>
      <c r="D53" s="1125" t="s">
        <v>7386</v>
      </c>
      <c r="E53" s="1129">
        <v>11352370</v>
      </c>
      <c r="F53" s="1122" t="s">
        <v>7559</v>
      </c>
      <c r="H53" s="1102"/>
      <c r="M53" s="1101"/>
    </row>
    <row r="54" spans="2:13">
      <c r="B54" s="1123" t="s">
        <v>7206</v>
      </c>
      <c r="C54" s="1120" t="s">
        <v>7358</v>
      </c>
      <c r="D54" s="1125" t="s">
        <v>7387</v>
      </c>
      <c r="E54" s="1129">
        <v>11352381</v>
      </c>
      <c r="F54" s="1122" t="s">
        <v>7560</v>
      </c>
      <c r="H54" s="1102"/>
      <c r="M54" s="1101"/>
    </row>
    <row r="55" spans="2:13">
      <c r="B55" s="1123" t="s">
        <v>7206</v>
      </c>
      <c r="C55" s="1120" t="s">
        <v>7207</v>
      </c>
      <c r="D55" s="1125" t="s">
        <v>7224</v>
      </c>
      <c r="E55" s="1129">
        <v>11352382</v>
      </c>
      <c r="F55" s="1122" t="s">
        <v>7561</v>
      </c>
      <c r="H55" s="1102"/>
      <c r="M55" s="1101"/>
    </row>
    <row r="56" spans="2:13" ht="46.5">
      <c r="B56" s="1123" t="s">
        <v>7206</v>
      </c>
      <c r="C56" s="1120" t="s">
        <v>7207</v>
      </c>
      <c r="D56" s="1125" t="s">
        <v>7225</v>
      </c>
      <c r="E56" s="1129">
        <v>11352383</v>
      </c>
      <c r="F56" s="1122" t="s">
        <v>7562</v>
      </c>
      <c r="H56" s="1102"/>
      <c r="M56" s="1101"/>
    </row>
    <row r="57" spans="2:13">
      <c r="B57" s="1449" t="s">
        <v>7563</v>
      </c>
      <c r="C57" s="1450"/>
      <c r="D57" s="1450"/>
      <c r="E57" s="1451"/>
      <c r="F57" s="1111"/>
      <c r="H57" s="1102"/>
      <c r="M57" s="1101"/>
    </row>
    <row r="58" spans="2:13" ht="27.75" customHeight="1">
      <c r="B58" s="1123" t="s">
        <v>7564</v>
      </c>
      <c r="C58" s="1120" t="s">
        <v>7565</v>
      </c>
      <c r="D58" s="1125" t="s">
        <v>7444</v>
      </c>
      <c r="E58" s="1131">
        <v>11352384</v>
      </c>
      <c r="F58" s="1122" t="s">
        <v>7566</v>
      </c>
      <c r="H58" s="1102"/>
      <c r="M58" s="1101"/>
    </row>
    <row r="59" spans="2:13" ht="27.75" customHeight="1">
      <c r="B59" s="1123" t="s">
        <v>7564</v>
      </c>
      <c r="C59" s="1120" t="s">
        <v>7565</v>
      </c>
      <c r="D59" s="1125" t="s">
        <v>7445</v>
      </c>
      <c r="E59" s="1131">
        <v>11352385</v>
      </c>
      <c r="F59" s="1122" t="s">
        <v>7567</v>
      </c>
      <c r="H59" s="1102"/>
      <c r="M59" s="1101"/>
    </row>
    <row r="60" spans="2:13" ht="27.75" customHeight="1">
      <c r="B60" s="1123" t="s">
        <v>7564</v>
      </c>
      <c r="C60" s="1120" t="s">
        <v>7565</v>
      </c>
      <c r="D60" s="1125" t="s">
        <v>7446</v>
      </c>
      <c r="E60" s="1131">
        <v>11352386</v>
      </c>
      <c r="F60" s="1122" t="s">
        <v>7568</v>
      </c>
      <c r="H60" s="1102"/>
      <c r="M60" s="1101"/>
    </row>
    <row r="61" spans="2:13" ht="27.75" customHeight="1">
      <c r="B61" s="1123" t="s">
        <v>7564</v>
      </c>
      <c r="C61" s="1120" t="s">
        <v>7569</v>
      </c>
      <c r="D61" s="1125" t="s">
        <v>7420</v>
      </c>
      <c r="E61" s="1131">
        <v>11352387</v>
      </c>
      <c r="F61" s="1122" t="s">
        <v>7566</v>
      </c>
      <c r="H61" s="1102"/>
      <c r="M61" s="1101"/>
    </row>
    <row r="62" spans="2:13" ht="27.75" customHeight="1">
      <c r="B62" s="1123" t="s">
        <v>7564</v>
      </c>
      <c r="C62" s="1120" t="s">
        <v>7569</v>
      </c>
      <c r="D62" s="1125" t="s">
        <v>7421</v>
      </c>
      <c r="E62" s="1131">
        <v>11352388</v>
      </c>
      <c r="F62" s="1122" t="s">
        <v>7567</v>
      </c>
      <c r="H62" s="1102"/>
      <c r="M62" s="1101"/>
    </row>
    <row r="63" spans="2:13" ht="27.75" customHeight="1">
      <c r="B63" s="1123" t="s">
        <v>7564</v>
      </c>
      <c r="C63" s="1120" t="s">
        <v>7569</v>
      </c>
      <c r="D63" s="1125" t="s">
        <v>7422</v>
      </c>
      <c r="E63" s="1131">
        <v>11352389</v>
      </c>
      <c r="F63" s="1122" t="s">
        <v>7568</v>
      </c>
      <c r="H63" s="1102"/>
      <c r="M63" s="1101"/>
    </row>
    <row r="64" spans="2:13" ht="27.75" customHeight="1">
      <c r="B64" s="1123" t="s">
        <v>7564</v>
      </c>
      <c r="C64" s="1120" t="s">
        <v>7570</v>
      </c>
      <c r="D64" s="1125" t="s">
        <v>7430</v>
      </c>
      <c r="E64" s="1131">
        <v>11352390</v>
      </c>
      <c r="F64" s="1122" t="s">
        <v>7566</v>
      </c>
      <c r="H64" s="1102"/>
      <c r="M64" s="1101"/>
    </row>
    <row r="65" spans="2:13" ht="27.75" customHeight="1">
      <c r="B65" s="1123" t="s">
        <v>7564</v>
      </c>
      <c r="C65" s="1120" t="s">
        <v>7570</v>
      </c>
      <c r="D65" s="1125" t="s">
        <v>7431</v>
      </c>
      <c r="E65" s="1131">
        <v>11352391</v>
      </c>
      <c r="F65" s="1122" t="s">
        <v>7567</v>
      </c>
      <c r="H65" s="1102"/>
      <c r="M65" s="1101"/>
    </row>
    <row r="66" spans="2:13" ht="27.75" customHeight="1">
      <c r="B66" s="1123" t="s">
        <v>7564</v>
      </c>
      <c r="C66" s="1120" t="s">
        <v>7570</v>
      </c>
      <c r="D66" s="1125" t="s">
        <v>7432</v>
      </c>
      <c r="E66" s="1131">
        <v>11352392</v>
      </c>
      <c r="F66" s="1122" t="s">
        <v>7568</v>
      </c>
      <c r="H66" s="1102"/>
      <c r="M66" s="1101"/>
    </row>
    <row r="67" spans="2:13">
      <c r="B67" s="1444" t="s">
        <v>7571</v>
      </c>
      <c r="C67" s="1445"/>
      <c r="D67" s="1445"/>
      <c r="E67" s="1446"/>
      <c r="F67" s="1111"/>
      <c r="H67" s="1102"/>
      <c r="M67" s="1101"/>
    </row>
    <row r="68" spans="2:13">
      <c r="B68" s="1123" t="s">
        <v>6933</v>
      </c>
      <c r="C68" s="1120" t="s">
        <v>7572</v>
      </c>
      <c r="D68" s="1125" t="s">
        <v>7573</v>
      </c>
      <c r="E68" s="1126" t="s">
        <v>7574</v>
      </c>
      <c r="F68" s="1122" t="s">
        <v>7575</v>
      </c>
      <c r="H68" s="1102"/>
      <c r="M68" s="1101"/>
    </row>
    <row r="69" spans="2:13">
      <c r="B69" s="1123" t="s">
        <v>6933</v>
      </c>
      <c r="C69" s="1120" t="s">
        <v>7572</v>
      </c>
      <c r="D69" s="1125" t="s">
        <v>7576</v>
      </c>
      <c r="E69" s="1126" t="s">
        <v>7577</v>
      </c>
      <c r="F69" s="1122" t="s">
        <v>7578</v>
      </c>
      <c r="H69" s="1102"/>
      <c r="M69" s="1101"/>
    </row>
    <row r="70" spans="2:13">
      <c r="B70" s="1123" t="s">
        <v>6933</v>
      </c>
      <c r="C70" s="1120" t="s">
        <v>7572</v>
      </c>
      <c r="D70" s="1125" t="s">
        <v>7579</v>
      </c>
      <c r="E70" s="1126" t="s">
        <v>7580</v>
      </c>
      <c r="F70" s="1122" t="s">
        <v>7581</v>
      </c>
      <c r="H70" s="1102"/>
      <c r="M70" s="1101"/>
    </row>
    <row r="71" spans="2:13">
      <c r="B71" s="1123" t="s">
        <v>6933</v>
      </c>
      <c r="C71" s="1120" t="s">
        <v>7572</v>
      </c>
      <c r="D71" s="1125" t="s">
        <v>7582</v>
      </c>
      <c r="E71" s="1126" t="s">
        <v>7583</v>
      </c>
      <c r="F71" s="1122" t="s">
        <v>7584</v>
      </c>
      <c r="H71" s="1102"/>
      <c r="M71" s="1101"/>
    </row>
    <row r="72" spans="2:13">
      <c r="B72" s="1123" t="s">
        <v>6933</v>
      </c>
      <c r="C72" s="1120" t="s">
        <v>7572</v>
      </c>
      <c r="D72" s="1125" t="s">
        <v>7585</v>
      </c>
      <c r="E72" s="1126" t="s">
        <v>7586</v>
      </c>
      <c r="F72" s="1122" t="s">
        <v>7587</v>
      </c>
      <c r="H72" s="1102"/>
      <c r="M72" s="1101"/>
    </row>
    <row r="73" spans="2:13">
      <c r="B73" s="1123" t="s">
        <v>6933</v>
      </c>
      <c r="C73" s="1120" t="s">
        <v>7572</v>
      </c>
      <c r="D73" s="1125" t="s">
        <v>7588</v>
      </c>
      <c r="E73" s="1126" t="s">
        <v>7589</v>
      </c>
      <c r="F73" s="1122" t="s">
        <v>7590</v>
      </c>
      <c r="H73" s="1102"/>
      <c r="M73" s="1101"/>
    </row>
    <row r="74" spans="2:13">
      <c r="B74" s="1449" t="s">
        <v>7591</v>
      </c>
      <c r="C74" s="1450"/>
      <c r="D74" s="1450"/>
      <c r="E74" s="1451"/>
      <c r="F74" s="1111"/>
      <c r="H74" s="1102"/>
      <c r="M74" s="1101"/>
    </row>
    <row r="75" spans="2:13">
      <c r="B75" s="1123" t="s">
        <v>6933</v>
      </c>
      <c r="C75" s="1124" t="s">
        <v>7592</v>
      </c>
      <c r="D75" s="1125" t="s">
        <v>7593</v>
      </c>
      <c r="E75" s="1126" t="s">
        <v>7594</v>
      </c>
      <c r="F75" s="1122" t="s">
        <v>7575</v>
      </c>
      <c r="H75" s="1102"/>
      <c r="M75" s="1101"/>
    </row>
    <row r="76" spans="2:13">
      <c r="B76" s="1123" t="s">
        <v>6933</v>
      </c>
      <c r="C76" s="1124" t="s">
        <v>7592</v>
      </c>
      <c r="D76" s="1125" t="s">
        <v>7595</v>
      </c>
      <c r="E76" s="1126" t="s">
        <v>7596</v>
      </c>
      <c r="F76" s="1122" t="s">
        <v>7578</v>
      </c>
      <c r="H76" s="1102"/>
      <c r="M76" s="1101"/>
    </row>
    <row r="77" spans="2:13">
      <c r="B77" s="1123" t="s">
        <v>6933</v>
      </c>
      <c r="C77" s="1124" t="s">
        <v>7592</v>
      </c>
      <c r="D77" s="1125" t="s">
        <v>7597</v>
      </c>
      <c r="E77" s="1126" t="s">
        <v>7598</v>
      </c>
      <c r="F77" s="1122" t="s">
        <v>7581</v>
      </c>
      <c r="H77" s="1102"/>
      <c r="M77" s="1101"/>
    </row>
    <row r="78" spans="2:13">
      <c r="B78" s="1123" t="s">
        <v>6933</v>
      </c>
      <c r="C78" s="1124" t="s">
        <v>7592</v>
      </c>
      <c r="D78" s="1125" t="s">
        <v>7599</v>
      </c>
      <c r="E78" s="1126" t="s">
        <v>7600</v>
      </c>
      <c r="F78" s="1122" t="s">
        <v>7584</v>
      </c>
      <c r="H78" s="1102"/>
      <c r="M78" s="1101"/>
    </row>
    <row r="79" spans="2:13">
      <c r="B79" s="1123" t="s">
        <v>6933</v>
      </c>
      <c r="C79" s="1124" t="s">
        <v>7592</v>
      </c>
      <c r="D79" s="1125" t="s">
        <v>7601</v>
      </c>
      <c r="E79" s="1126" t="s">
        <v>7602</v>
      </c>
      <c r="F79" s="1122" t="s">
        <v>7587</v>
      </c>
      <c r="H79" s="1102"/>
      <c r="M79" s="1101"/>
    </row>
    <row r="80" spans="2:13">
      <c r="B80" s="1123" t="s">
        <v>6933</v>
      </c>
      <c r="C80" s="1124" t="s">
        <v>7592</v>
      </c>
      <c r="D80" s="1125" t="s">
        <v>7603</v>
      </c>
      <c r="E80" s="1126" t="s">
        <v>7604</v>
      </c>
      <c r="F80" s="1122" t="s">
        <v>7590</v>
      </c>
      <c r="H80" s="1102"/>
      <c r="M80" s="1101"/>
    </row>
    <row r="81" spans="2:13" ht="31.5" customHeight="1">
      <c r="B81" s="1123" t="s">
        <v>6933</v>
      </c>
      <c r="C81" s="1124" t="s">
        <v>7592</v>
      </c>
      <c r="D81" s="1125" t="s">
        <v>7605</v>
      </c>
      <c r="E81" s="1126" t="s">
        <v>7606</v>
      </c>
      <c r="F81" s="1122" t="s">
        <v>7607</v>
      </c>
      <c r="H81" s="1102"/>
      <c r="M81" s="1101"/>
    </row>
    <row r="82" spans="2:13" ht="46.5">
      <c r="B82" s="1123" t="s">
        <v>7608</v>
      </c>
      <c r="C82" s="1120" t="s">
        <v>7609</v>
      </c>
      <c r="D82" s="1125" t="s">
        <v>7610</v>
      </c>
      <c r="E82" s="1126">
        <v>11221447</v>
      </c>
      <c r="F82" s="1122" t="s">
        <v>7611</v>
      </c>
      <c r="H82" s="1102"/>
      <c r="M82" s="1101"/>
    </row>
    <row r="83" spans="2:13" ht="46.5">
      <c r="B83" s="1123" t="s">
        <v>7608</v>
      </c>
      <c r="C83" s="1120" t="s">
        <v>7609</v>
      </c>
      <c r="D83" s="1125" t="s">
        <v>7612</v>
      </c>
      <c r="E83" s="1126">
        <v>11221448</v>
      </c>
      <c r="F83" s="1122" t="s">
        <v>7613</v>
      </c>
      <c r="H83" s="1102"/>
      <c r="M83" s="1101"/>
    </row>
    <row r="84" spans="2:13" ht="46.5">
      <c r="B84" s="1123" t="s">
        <v>7608</v>
      </c>
      <c r="C84" s="1120" t="s">
        <v>7609</v>
      </c>
      <c r="D84" s="1125" t="s">
        <v>7614</v>
      </c>
      <c r="E84" s="1126">
        <v>11221449</v>
      </c>
      <c r="F84" s="1122" t="s">
        <v>7615</v>
      </c>
      <c r="H84" s="1102"/>
      <c r="M84" s="1101"/>
    </row>
    <row r="85" spans="2:13" ht="46.5">
      <c r="B85" s="1123" t="s">
        <v>7608</v>
      </c>
      <c r="C85" s="1120" t="s">
        <v>7609</v>
      </c>
      <c r="D85" s="1125" t="s">
        <v>7616</v>
      </c>
      <c r="E85" s="1126">
        <v>11221450</v>
      </c>
      <c r="F85" s="1122" t="s">
        <v>7617</v>
      </c>
      <c r="H85" s="1102"/>
      <c r="M85" s="1101"/>
    </row>
    <row r="86" spans="2:13" ht="46.5">
      <c r="B86" s="1123" t="s">
        <v>7608</v>
      </c>
      <c r="C86" s="1120" t="s">
        <v>7609</v>
      </c>
      <c r="D86" s="1125" t="s">
        <v>7618</v>
      </c>
      <c r="E86" s="1126">
        <v>11221451</v>
      </c>
      <c r="F86" s="1122" t="s">
        <v>7619</v>
      </c>
      <c r="H86" s="1102"/>
      <c r="M86" s="1101"/>
    </row>
    <row r="87" spans="2:13" ht="46.5">
      <c r="B87" s="1123" t="s">
        <v>7608</v>
      </c>
      <c r="C87" s="1120" t="s">
        <v>7609</v>
      </c>
      <c r="D87" s="1125" t="s">
        <v>7620</v>
      </c>
      <c r="E87" s="1126">
        <v>11221452</v>
      </c>
      <c r="F87" s="1122" t="s">
        <v>7621</v>
      </c>
      <c r="H87" s="1102"/>
      <c r="M87" s="1101"/>
    </row>
    <row r="88" spans="2:13" ht="48" customHeight="1">
      <c r="B88" s="1123" t="s">
        <v>7608</v>
      </c>
      <c r="C88" s="1120" t="s">
        <v>7609</v>
      </c>
      <c r="D88" s="1125" t="s">
        <v>7622</v>
      </c>
      <c r="E88" s="1126">
        <v>11221453</v>
      </c>
      <c r="F88" s="1122" t="s">
        <v>7623</v>
      </c>
      <c r="H88" s="1102"/>
      <c r="M88" s="1101"/>
    </row>
    <row r="89" spans="2:13" ht="27.75" customHeight="1">
      <c r="B89" s="1444" t="s">
        <v>7624</v>
      </c>
      <c r="C89" s="1445"/>
      <c r="D89" s="1445"/>
      <c r="E89" s="1446"/>
      <c r="F89" s="1111"/>
      <c r="H89" s="1102"/>
      <c r="M89" s="1101"/>
    </row>
    <row r="90" spans="2:13" ht="27" customHeight="1">
      <c r="B90" s="1132" t="s">
        <v>7625</v>
      </c>
      <c r="C90" s="1133" t="s">
        <v>7626</v>
      </c>
      <c r="D90" s="1125" t="s">
        <v>7627</v>
      </c>
      <c r="E90" s="1134">
        <v>11352371</v>
      </c>
      <c r="F90" s="1122" t="s">
        <v>7628</v>
      </c>
      <c r="H90" s="1102"/>
      <c r="M90" s="1101"/>
    </row>
    <row r="91" spans="2:13" ht="27" customHeight="1">
      <c r="B91" s="1132" t="s">
        <v>7625</v>
      </c>
      <c r="C91" s="1133" t="s">
        <v>7626</v>
      </c>
      <c r="D91" s="1125" t="s">
        <v>7629</v>
      </c>
      <c r="E91" s="1134">
        <v>11352372</v>
      </c>
      <c r="F91" s="1122" t="s">
        <v>7630</v>
      </c>
      <c r="H91" s="1102"/>
      <c r="M91" s="1101"/>
    </row>
    <row r="92" spans="2:13" ht="27" customHeight="1">
      <c r="B92" s="1132" t="s">
        <v>7625</v>
      </c>
      <c r="C92" s="1133" t="s">
        <v>7631</v>
      </c>
      <c r="D92" s="1125" t="s">
        <v>7632</v>
      </c>
      <c r="E92" s="1134">
        <v>11352374</v>
      </c>
      <c r="F92" s="1122" t="s">
        <v>7633</v>
      </c>
      <c r="H92" s="1102"/>
      <c r="M92" s="1101"/>
    </row>
    <row r="93" spans="2:13" ht="27" customHeight="1">
      <c r="B93" s="1132" t="s">
        <v>7625</v>
      </c>
      <c r="C93" s="1133" t="s">
        <v>7631</v>
      </c>
      <c r="D93" s="1125" t="s">
        <v>7634</v>
      </c>
      <c r="E93" s="1134">
        <v>11352375</v>
      </c>
      <c r="F93" s="1122" t="s">
        <v>7635</v>
      </c>
      <c r="H93" s="1102"/>
      <c r="M93" s="1101"/>
    </row>
    <row r="94" spans="2:13" ht="27" customHeight="1">
      <c r="B94" s="1132" t="s">
        <v>7625</v>
      </c>
      <c r="C94" s="1133" t="s">
        <v>7636</v>
      </c>
      <c r="D94" s="1125" t="s">
        <v>7637</v>
      </c>
      <c r="E94" s="1134">
        <v>11352376</v>
      </c>
      <c r="F94" s="1122" t="s">
        <v>7633</v>
      </c>
      <c r="H94" s="1102"/>
      <c r="M94" s="1101"/>
    </row>
    <row r="95" spans="2:13" ht="27" customHeight="1">
      <c r="B95" s="1132" t="s">
        <v>7625</v>
      </c>
      <c r="C95" s="1133" t="s">
        <v>7636</v>
      </c>
      <c r="D95" s="1125" t="s">
        <v>7638</v>
      </c>
      <c r="E95" s="1134">
        <v>11352377</v>
      </c>
      <c r="F95" s="1122" t="s">
        <v>7635</v>
      </c>
      <c r="H95" s="1102"/>
      <c r="M95" s="1101"/>
    </row>
    <row r="96" spans="2:13" ht="27" customHeight="1">
      <c r="B96" s="1132" t="s">
        <v>7625</v>
      </c>
      <c r="C96" s="1133" t="s">
        <v>7639</v>
      </c>
      <c r="D96" s="1125" t="s">
        <v>7640</v>
      </c>
      <c r="E96" s="1134">
        <v>11352378</v>
      </c>
      <c r="F96" s="1122" t="s">
        <v>7578</v>
      </c>
      <c r="H96" s="1102"/>
      <c r="M96" s="1101"/>
    </row>
    <row r="97" spans="2:13" ht="31.5" customHeight="1">
      <c r="B97" s="1444" t="s">
        <v>7641</v>
      </c>
      <c r="C97" s="1445"/>
      <c r="D97" s="1445"/>
      <c r="E97" s="1446"/>
      <c r="F97" s="1111"/>
      <c r="H97" s="1102"/>
      <c r="M97" s="1101"/>
    </row>
    <row r="98" spans="2:13" ht="29.25" customHeight="1">
      <c r="B98" s="1123" t="s">
        <v>7641</v>
      </c>
      <c r="C98" s="1124" t="s">
        <v>7642</v>
      </c>
      <c r="D98" s="1125" t="s">
        <v>7643</v>
      </c>
      <c r="E98" s="1126">
        <v>11272088</v>
      </c>
      <c r="F98" s="1122" t="s">
        <v>7644</v>
      </c>
      <c r="H98" s="1102"/>
      <c r="M98" s="1101"/>
    </row>
    <row r="99" spans="2:13" ht="29.25" customHeight="1">
      <c r="B99" s="1123" t="s">
        <v>7641</v>
      </c>
      <c r="C99" s="1124" t="s">
        <v>7642</v>
      </c>
      <c r="D99" s="1125" t="s">
        <v>7645</v>
      </c>
      <c r="E99" s="1126">
        <v>11272089</v>
      </c>
      <c r="F99" s="1122" t="s">
        <v>7646</v>
      </c>
      <c r="H99" s="1102"/>
      <c r="M99" s="1101"/>
    </row>
    <row r="100" spans="2:13" ht="29.25" customHeight="1">
      <c r="B100" s="1123" t="s">
        <v>7641</v>
      </c>
      <c r="C100" s="1124" t="s">
        <v>7642</v>
      </c>
      <c r="D100" s="1125" t="s">
        <v>7647</v>
      </c>
      <c r="E100" s="1126">
        <v>11272460</v>
      </c>
      <c r="F100" s="1122" t="s">
        <v>7648</v>
      </c>
      <c r="H100" s="1102"/>
      <c r="M100" s="1101"/>
    </row>
    <row r="101" spans="2:13" ht="29.25" customHeight="1">
      <c r="B101" s="1123" t="s">
        <v>7641</v>
      </c>
      <c r="C101" s="1124" t="s">
        <v>7642</v>
      </c>
      <c r="D101" s="1125" t="s">
        <v>7649</v>
      </c>
      <c r="E101" s="1126">
        <v>11272461</v>
      </c>
      <c r="F101" s="1122" t="s">
        <v>7650</v>
      </c>
      <c r="H101" s="1102"/>
      <c r="M101" s="1101"/>
    </row>
    <row r="102" spans="2:13" ht="29.25" customHeight="1">
      <c r="B102" s="1123" t="s">
        <v>7641</v>
      </c>
      <c r="C102" s="1124" t="s">
        <v>7651</v>
      </c>
      <c r="D102" s="1125" t="s">
        <v>7652</v>
      </c>
      <c r="E102" s="1126">
        <v>11272462</v>
      </c>
      <c r="F102" s="1122" t="s">
        <v>7644</v>
      </c>
      <c r="H102" s="1102"/>
      <c r="M102" s="1101"/>
    </row>
    <row r="103" spans="2:13" ht="29.25" customHeight="1">
      <c r="B103" s="1123" t="s">
        <v>7641</v>
      </c>
      <c r="C103" s="1124" t="s">
        <v>7651</v>
      </c>
      <c r="D103" s="1125" t="s">
        <v>7653</v>
      </c>
      <c r="E103" s="1126">
        <v>11272463</v>
      </c>
      <c r="F103" s="1122" t="s">
        <v>7646</v>
      </c>
      <c r="H103" s="1102"/>
      <c r="M103" s="1101"/>
    </row>
    <row r="104" spans="2:13" ht="29.25" customHeight="1">
      <c r="B104" s="1123" t="s">
        <v>7641</v>
      </c>
      <c r="C104" s="1124" t="s">
        <v>7651</v>
      </c>
      <c r="D104" s="1125" t="s">
        <v>7654</v>
      </c>
      <c r="E104" s="1126">
        <v>11272464</v>
      </c>
      <c r="F104" s="1122" t="s">
        <v>7648</v>
      </c>
      <c r="H104" s="1102"/>
      <c r="M104" s="1101"/>
    </row>
    <row r="105" spans="2:13" ht="29.25" customHeight="1">
      <c r="B105" s="1123" t="s">
        <v>7641</v>
      </c>
      <c r="C105" s="1124" t="s">
        <v>7651</v>
      </c>
      <c r="D105" s="1125" t="s">
        <v>7655</v>
      </c>
      <c r="E105" s="1126">
        <v>11272465</v>
      </c>
      <c r="F105" s="1122" t="s">
        <v>7650</v>
      </c>
      <c r="H105" s="1102"/>
      <c r="M105" s="1101"/>
    </row>
    <row r="106" spans="2:13" ht="29.25" customHeight="1">
      <c r="B106" s="1123" t="s">
        <v>7641</v>
      </c>
      <c r="C106" s="1124" t="s">
        <v>7656</v>
      </c>
      <c r="D106" s="1125" t="s">
        <v>7657</v>
      </c>
      <c r="E106" s="1126">
        <v>11272466</v>
      </c>
      <c r="F106" s="1122" t="s">
        <v>7658</v>
      </c>
      <c r="H106" s="1102"/>
      <c r="M106" s="1101"/>
    </row>
    <row r="107" spans="2:13" ht="29.25" customHeight="1">
      <c r="B107" s="1444" t="s">
        <v>7659</v>
      </c>
      <c r="C107" s="1445"/>
      <c r="D107" s="1445"/>
      <c r="E107" s="1446"/>
      <c r="F107" s="1111"/>
      <c r="H107" s="1102"/>
      <c r="M107" s="1101"/>
    </row>
    <row r="108" spans="2:13" ht="29.25" customHeight="1">
      <c r="B108" s="1123" t="s">
        <v>6093</v>
      </c>
      <c r="C108" s="1124" t="s">
        <v>7660</v>
      </c>
      <c r="D108" s="1125" t="s">
        <v>7661</v>
      </c>
      <c r="E108" s="1126">
        <v>11352380</v>
      </c>
      <c r="F108" s="1122" t="s">
        <v>7662</v>
      </c>
      <c r="H108" s="1102"/>
      <c r="M108" s="1101"/>
    </row>
    <row r="109" spans="2:13" ht="28.5" customHeight="1">
      <c r="B109" s="1123" t="s">
        <v>6093</v>
      </c>
      <c r="C109" s="1124" t="s">
        <v>7663</v>
      </c>
      <c r="D109" s="1125" t="s">
        <v>7664</v>
      </c>
      <c r="E109" s="1126">
        <v>11046598</v>
      </c>
      <c r="F109" s="1122" t="s">
        <v>7665</v>
      </c>
      <c r="H109" s="1102"/>
      <c r="M109" s="1101"/>
    </row>
    <row r="110" spans="2:13" ht="28.5" customHeight="1">
      <c r="B110" s="1123" t="s">
        <v>6093</v>
      </c>
      <c r="C110" s="1124" t="s">
        <v>7663</v>
      </c>
      <c r="D110" s="1125" t="s">
        <v>7666</v>
      </c>
      <c r="E110" s="1126">
        <v>11046829</v>
      </c>
      <c r="F110" s="1122" t="s">
        <v>7667</v>
      </c>
      <c r="H110" s="1102"/>
      <c r="M110" s="1101"/>
    </row>
    <row r="111" spans="2:13" ht="28.5" customHeight="1">
      <c r="B111" s="1123" t="s">
        <v>6093</v>
      </c>
      <c r="C111" s="1124" t="s">
        <v>7663</v>
      </c>
      <c r="D111" s="1125" t="s">
        <v>7668</v>
      </c>
      <c r="E111" s="1126">
        <v>11046830</v>
      </c>
      <c r="F111" s="1122" t="s">
        <v>7669</v>
      </c>
      <c r="H111" s="1102"/>
      <c r="M111" s="1101"/>
    </row>
    <row r="112" spans="2:13" ht="28.5" customHeight="1">
      <c r="B112" s="1123" t="s">
        <v>7670</v>
      </c>
      <c r="C112" s="1124" t="s">
        <v>7671</v>
      </c>
      <c r="D112" s="1125" t="s">
        <v>7672</v>
      </c>
      <c r="E112" s="1126">
        <v>11221454</v>
      </c>
      <c r="F112" s="1122" t="s">
        <v>7644</v>
      </c>
      <c r="H112" s="1102"/>
      <c r="M112" s="1101"/>
    </row>
    <row r="113" spans="2:13" ht="28.5" customHeight="1">
      <c r="B113" s="1123" t="s">
        <v>7670</v>
      </c>
      <c r="C113" s="1124" t="s">
        <v>7671</v>
      </c>
      <c r="D113" s="1125" t="s">
        <v>7673</v>
      </c>
      <c r="E113" s="1126">
        <v>11221455</v>
      </c>
      <c r="F113" s="1122" t="s">
        <v>7674</v>
      </c>
      <c r="H113" s="1102"/>
      <c r="M113" s="1101"/>
    </row>
    <row r="114" spans="2:13" ht="28.5" customHeight="1">
      <c r="B114" s="1123" t="s">
        <v>7670</v>
      </c>
      <c r="C114" s="1124" t="s">
        <v>7671</v>
      </c>
      <c r="D114" s="1125" t="s">
        <v>7675</v>
      </c>
      <c r="E114" s="1126">
        <v>11221456</v>
      </c>
      <c r="F114" s="1122" t="s">
        <v>7676</v>
      </c>
      <c r="H114" s="1102"/>
      <c r="M114" s="1101"/>
    </row>
    <row r="115" spans="2:13" ht="29.25" customHeight="1">
      <c r="B115" s="1444" t="s">
        <v>9690</v>
      </c>
      <c r="C115" s="1445"/>
      <c r="D115" s="1445"/>
      <c r="E115" s="1446"/>
      <c r="F115" s="1111"/>
      <c r="H115" s="1102"/>
      <c r="M115" s="1101"/>
    </row>
    <row r="116" spans="2:13" ht="29.25" customHeight="1">
      <c r="B116" s="1123" t="s">
        <v>6317</v>
      </c>
      <c r="C116" s="1324">
        <v>11</v>
      </c>
      <c r="D116" s="1125" t="s">
        <v>9666</v>
      </c>
      <c r="E116" s="1126">
        <v>11467092</v>
      </c>
      <c r="F116" s="1122" t="s">
        <v>9691</v>
      </c>
      <c r="H116" s="1102"/>
      <c r="M116" s="1101"/>
    </row>
    <row r="117" spans="2:13" ht="28.5" customHeight="1">
      <c r="B117" s="1123" t="s">
        <v>6317</v>
      </c>
      <c r="C117" s="1324">
        <v>11</v>
      </c>
      <c r="D117" s="1125" t="s">
        <v>9667</v>
      </c>
      <c r="E117" s="1126">
        <v>11467093</v>
      </c>
      <c r="F117" s="1122" t="s">
        <v>9692</v>
      </c>
      <c r="H117" s="1102"/>
      <c r="M117" s="1101"/>
    </row>
    <row r="118" spans="2:13" ht="28.5" customHeight="1">
      <c r="B118" s="1123" t="s">
        <v>6317</v>
      </c>
      <c r="C118" s="1324">
        <v>11</v>
      </c>
      <c r="D118" s="1125" t="s">
        <v>9693</v>
      </c>
      <c r="E118" s="1126">
        <v>11467094</v>
      </c>
      <c r="F118" s="1122" t="s">
        <v>9684</v>
      </c>
      <c r="H118" s="1102"/>
      <c r="M118" s="1101"/>
    </row>
    <row r="119" spans="2:13" ht="28.5" customHeight="1">
      <c r="B119" s="1123" t="s">
        <v>6317</v>
      </c>
      <c r="C119" s="1324">
        <v>11</v>
      </c>
      <c r="D119" s="1125" t="s">
        <v>9694</v>
      </c>
      <c r="E119" s="1126">
        <v>11467095</v>
      </c>
      <c r="F119" s="1122" t="s">
        <v>9685</v>
      </c>
      <c r="H119" s="1102"/>
      <c r="M119" s="1101"/>
    </row>
    <row r="121" spans="2:13" ht="23.25">
      <c r="B121" s="1135" t="s">
        <v>7677</v>
      </c>
      <c r="C121" s="1136"/>
      <c r="D121" s="1101"/>
      <c r="E121" s="1101"/>
      <c r="F121" s="1101"/>
      <c r="G121" s="1101"/>
      <c r="H121" s="1101"/>
    </row>
    <row r="122" spans="2:13">
      <c r="B122" s="1447" t="s">
        <v>7678</v>
      </c>
      <c r="C122" s="1447"/>
      <c r="D122" s="1447"/>
      <c r="E122" s="1447"/>
      <c r="F122" s="1447"/>
    </row>
    <row r="123" spans="2:13">
      <c r="B123" s="1137" t="s">
        <v>7679</v>
      </c>
      <c r="C123" s="1138"/>
    </row>
    <row r="124" spans="2:13">
      <c r="B124" s="1141" t="s">
        <v>7680</v>
      </c>
      <c r="C124" s="1142" t="s">
        <v>7681</v>
      </c>
    </row>
    <row r="125" spans="2:13">
      <c r="B125" s="1141"/>
      <c r="C125" s="1142" t="s">
        <v>7682</v>
      </c>
    </row>
    <row r="126" spans="2:13">
      <c r="B126" s="1141"/>
      <c r="C126" s="1142"/>
    </row>
    <row r="127" spans="2:13">
      <c r="B127" s="1141" t="s">
        <v>7683</v>
      </c>
      <c r="C127" s="1142" t="s">
        <v>7684</v>
      </c>
    </row>
    <row r="128" spans="2:13">
      <c r="B128" s="1141"/>
      <c r="C128" s="1142" t="s">
        <v>7685</v>
      </c>
    </row>
    <row r="129" spans="2:14">
      <c r="B129" s="1143"/>
      <c r="C129" s="1142" t="s">
        <v>7686</v>
      </c>
    </row>
    <row r="130" spans="2:14">
      <c r="B130" s="1143"/>
      <c r="C130" s="1142" t="s">
        <v>7687</v>
      </c>
    </row>
    <row r="131" spans="2:14">
      <c r="B131" s="1143"/>
      <c r="C131" s="1142" t="s">
        <v>7688</v>
      </c>
    </row>
    <row r="132" spans="2:14">
      <c r="B132" s="1143"/>
      <c r="C132" s="1142"/>
    </row>
    <row r="133" spans="2:14" s="1139" customFormat="1">
      <c r="B133" s="1144" t="s">
        <v>7689</v>
      </c>
      <c r="C133" s="1145" t="s">
        <v>7690</v>
      </c>
      <c r="E133" s="1102"/>
      <c r="F133" s="1140"/>
      <c r="G133" s="1114"/>
      <c r="H133" s="1114"/>
      <c r="I133" s="1102"/>
      <c r="J133" s="1102"/>
      <c r="K133" s="1102"/>
      <c r="L133" s="1102"/>
      <c r="M133" s="1102"/>
      <c r="N133" s="1101"/>
    </row>
    <row r="134" spans="2:14" s="1139" customFormat="1">
      <c r="B134" s="1144"/>
      <c r="C134" s="1142" t="s">
        <v>7691</v>
      </c>
      <c r="E134" s="1102"/>
      <c r="F134" s="1140"/>
      <c r="G134" s="1114"/>
      <c r="H134" s="1114"/>
      <c r="I134" s="1102"/>
      <c r="J134" s="1102"/>
      <c r="K134" s="1102"/>
      <c r="L134" s="1102"/>
      <c r="M134" s="1102"/>
      <c r="N134" s="1101"/>
    </row>
    <row r="135" spans="2:14" s="1139" customFormat="1">
      <c r="B135" s="1143"/>
      <c r="C135" s="1146" t="s">
        <v>7692</v>
      </c>
      <c r="E135" s="1102"/>
      <c r="F135" s="1140"/>
      <c r="G135" s="1114"/>
      <c r="H135" s="1114"/>
      <c r="I135" s="1102"/>
      <c r="J135" s="1102"/>
      <c r="K135" s="1102"/>
      <c r="L135" s="1102"/>
      <c r="M135" s="1102"/>
      <c r="N135" s="1101"/>
    </row>
    <row r="136" spans="2:14" s="1139" customFormat="1">
      <c r="B136" s="1143"/>
      <c r="C136" s="1146" t="s">
        <v>7693</v>
      </c>
      <c r="E136" s="1102"/>
      <c r="F136" s="1140"/>
      <c r="G136" s="1114"/>
      <c r="H136" s="1114"/>
      <c r="I136" s="1102"/>
      <c r="J136" s="1102"/>
      <c r="K136" s="1102"/>
      <c r="L136" s="1102"/>
      <c r="M136" s="1102"/>
      <c r="N136" s="1101"/>
    </row>
    <row r="137" spans="2:14" s="1139" customFormat="1">
      <c r="B137" s="1143"/>
      <c r="C137" s="1146" t="s">
        <v>7694</v>
      </c>
      <c r="E137" s="1102"/>
      <c r="F137" s="1140"/>
      <c r="G137" s="1114"/>
      <c r="H137" s="1114"/>
      <c r="I137" s="1102"/>
      <c r="J137" s="1102"/>
      <c r="K137" s="1102"/>
      <c r="L137" s="1102"/>
      <c r="M137" s="1102"/>
      <c r="N137" s="1101"/>
    </row>
    <row r="138" spans="2:14" s="1139" customFormat="1">
      <c r="B138" s="1143"/>
      <c r="C138" s="1146" t="s">
        <v>7695</v>
      </c>
      <c r="E138" s="1102"/>
      <c r="F138" s="1140"/>
      <c r="G138" s="1114"/>
      <c r="H138" s="1114"/>
      <c r="I138" s="1102"/>
      <c r="J138" s="1102"/>
      <c r="K138" s="1102"/>
      <c r="L138" s="1102"/>
      <c r="M138" s="1102"/>
      <c r="N138" s="1101"/>
    </row>
    <row r="139" spans="2:14" s="1139" customFormat="1">
      <c r="B139" s="1143"/>
      <c r="C139" s="1146" t="s">
        <v>7696</v>
      </c>
      <c r="E139" s="1102"/>
      <c r="F139" s="1140"/>
      <c r="G139" s="1114"/>
      <c r="H139" s="1114"/>
      <c r="I139" s="1102"/>
      <c r="J139" s="1102"/>
      <c r="K139" s="1102"/>
      <c r="L139" s="1102"/>
      <c r="M139" s="1102"/>
      <c r="N139" s="1101"/>
    </row>
    <row r="140" spans="2:14" s="1139" customFormat="1">
      <c r="B140" s="1143"/>
      <c r="C140" s="1146" t="s">
        <v>7697</v>
      </c>
      <c r="E140" s="1102"/>
      <c r="F140" s="1140"/>
      <c r="G140" s="1114"/>
      <c r="H140" s="1114"/>
      <c r="I140" s="1102"/>
      <c r="J140" s="1102"/>
      <c r="K140" s="1102"/>
      <c r="L140" s="1102"/>
      <c r="M140" s="1102"/>
      <c r="N140" s="1101"/>
    </row>
    <row r="141" spans="2:14" s="1139" customFormat="1">
      <c r="B141" s="1143"/>
      <c r="C141" s="1146" t="s">
        <v>7698</v>
      </c>
      <c r="E141" s="1102"/>
      <c r="F141" s="1140"/>
      <c r="G141" s="1114"/>
      <c r="H141" s="1114"/>
      <c r="I141" s="1102"/>
      <c r="J141" s="1102"/>
      <c r="K141" s="1102"/>
      <c r="L141" s="1102"/>
      <c r="M141" s="1102"/>
      <c r="N141" s="1101"/>
    </row>
    <row r="142" spans="2:14" s="1139" customFormat="1">
      <c r="B142" s="1143"/>
      <c r="C142" s="1146" t="s">
        <v>7699</v>
      </c>
      <c r="E142" s="1102"/>
      <c r="F142" s="1140"/>
      <c r="G142" s="1114"/>
      <c r="H142" s="1114"/>
      <c r="I142" s="1102"/>
      <c r="J142" s="1102"/>
      <c r="K142" s="1102"/>
      <c r="L142" s="1102"/>
      <c r="M142" s="1102"/>
      <c r="N142" s="1101"/>
    </row>
    <row r="143" spans="2:14" s="1139" customFormat="1">
      <c r="B143" s="1143"/>
      <c r="C143" s="1146" t="s">
        <v>7700</v>
      </c>
      <c r="E143" s="1102"/>
      <c r="F143" s="1140"/>
      <c r="G143" s="1114"/>
      <c r="H143" s="1114"/>
      <c r="I143" s="1102"/>
      <c r="J143" s="1102"/>
      <c r="K143" s="1102"/>
      <c r="L143" s="1102"/>
      <c r="M143" s="1102"/>
      <c r="N143" s="1101"/>
    </row>
    <row r="144" spans="2:14" s="1139" customFormat="1">
      <c r="B144" s="1143"/>
      <c r="C144" s="1146" t="s">
        <v>7701</v>
      </c>
      <c r="E144" s="1102"/>
      <c r="F144" s="1140"/>
      <c r="G144" s="1114"/>
      <c r="H144" s="1114"/>
      <c r="I144" s="1102"/>
      <c r="J144" s="1102"/>
      <c r="K144" s="1102"/>
      <c r="L144" s="1102"/>
      <c r="M144" s="1102"/>
      <c r="N144" s="1101"/>
    </row>
    <row r="145" spans="2:14" s="1139" customFormat="1">
      <c r="B145" s="1143"/>
      <c r="C145" s="1142" t="s">
        <v>7702</v>
      </c>
      <c r="E145" s="1102"/>
      <c r="F145" s="1140"/>
      <c r="G145" s="1114"/>
      <c r="H145" s="1114"/>
      <c r="I145" s="1102"/>
      <c r="J145" s="1102"/>
      <c r="K145" s="1102"/>
      <c r="L145" s="1102"/>
      <c r="M145" s="1102"/>
      <c r="N145" s="1101"/>
    </row>
    <row r="146" spans="2:14" s="1139" customFormat="1">
      <c r="B146" s="1143"/>
      <c r="C146" s="1142" t="s">
        <v>7703</v>
      </c>
      <c r="E146" s="1102"/>
      <c r="F146" s="1140"/>
      <c r="G146" s="1114"/>
      <c r="H146" s="1114"/>
      <c r="I146" s="1102"/>
      <c r="J146" s="1102"/>
      <c r="K146" s="1102"/>
      <c r="L146" s="1102"/>
      <c r="M146" s="1102"/>
      <c r="N146" s="1101"/>
    </row>
    <row r="147" spans="2:14" s="1139" customFormat="1">
      <c r="B147" s="1143"/>
      <c r="C147" s="1146" t="s">
        <v>7704</v>
      </c>
      <c r="E147" s="1102"/>
      <c r="F147" s="1140"/>
      <c r="G147" s="1114"/>
      <c r="H147" s="1114"/>
      <c r="I147" s="1102"/>
      <c r="J147" s="1102"/>
      <c r="K147" s="1102"/>
      <c r="L147" s="1102"/>
      <c r="M147" s="1102"/>
      <c r="N147" s="1101"/>
    </row>
    <row r="148" spans="2:14" s="1139" customFormat="1">
      <c r="B148" s="1143"/>
      <c r="C148" s="1146"/>
      <c r="E148" s="1102"/>
      <c r="F148" s="1140"/>
      <c r="G148" s="1114"/>
      <c r="H148" s="1114"/>
      <c r="I148" s="1102"/>
      <c r="J148" s="1102"/>
      <c r="K148" s="1102"/>
      <c r="L148" s="1102"/>
      <c r="M148" s="1102"/>
      <c r="N148" s="1101"/>
    </row>
    <row r="149" spans="2:14" s="1139" customFormat="1">
      <c r="B149" s="1137" t="s">
        <v>7705</v>
      </c>
      <c r="C149" s="1145" t="s">
        <v>7706</v>
      </c>
      <c r="E149" s="1102"/>
      <c r="F149" s="1140"/>
      <c r="G149" s="1114"/>
      <c r="H149" s="1114"/>
      <c r="I149" s="1102"/>
      <c r="J149" s="1102"/>
      <c r="K149" s="1102"/>
      <c r="L149" s="1102"/>
      <c r="M149" s="1102"/>
      <c r="N149" s="1101"/>
    </row>
    <row r="150" spans="2:14" s="1139" customFormat="1">
      <c r="B150" s="1143"/>
      <c r="C150" s="1146" t="s">
        <v>7707</v>
      </c>
      <c r="E150" s="1102"/>
      <c r="F150" s="1140"/>
      <c r="G150" s="1114"/>
      <c r="H150" s="1114"/>
      <c r="I150" s="1102"/>
      <c r="J150" s="1102"/>
      <c r="K150" s="1102"/>
      <c r="L150" s="1102"/>
      <c r="M150" s="1102"/>
      <c r="N150" s="1101"/>
    </row>
    <row r="151" spans="2:14" s="1139" customFormat="1">
      <c r="B151" s="1143"/>
      <c r="C151" s="1146" t="s">
        <v>7708</v>
      </c>
      <c r="E151" s="1102"/>
      <c r="F151" s="1140"/>
      <c r="G151" s="1114"/>
      <c r="H151" s="1114"/>
      <c r="I151" s="1102"/>
      <c r="J151" s="1102"/>
      <c r="K151" s="1102"/>
      <c r="L151" s="1102"/>
      <c r="M151" s="1102"/>
      <c r="N151" s="1101"/>
    </row>
    <row r="152" spans="2:14" s="1139" customFormat="1">
      <c r="B152" s="1143"/>
      <c r="C152" s="1146" t="s">
        <v>7709</v>
      </c>
      <c r="E152" s="1102"/>
      <c r="F152" s="1140"/>
      <c r="G152" s="1114"/>
      <c r="H152" s="1114"/>
      <c r="I152" s="1102"/>
      <c r="J152" s="1102"/>
      <c r="K152" s="1102"/>
      <c r="L152" s="1102"/>
      <c r="M152" s="1102"/>
      <c r="N152" s="1101"/>
    </row>
    <row r="153" spans="2:14" s="1139" customFormat="1">
      <c r="B153" s="1143"/>
      <c r="C153" s="1146" t="s">
        <v>7710</v>
      </c>
      <c r="E153" s="1102"/>
      <c r="F153" s="1140"/>
      <c r="G153" s="1114"/>
      <c r="H153" s="1114"/>
      <c r="I153" s="1102"/>
      <c r="J153" s="1102"/>
      <c r="K153" s="1102"/>
      <c r="L153" s="1102"/>
      <c r="M153" s="1102"/>
      <c r="N153" s="1101"/>
    </row>
    <row r="154" spans="2:14" s="1139" customFormat="1">
      <c r="B154" s="1143"/>
      <c r="C154" s="1145" t="s">
        <v>7711</v>
      </c>
      <c r="E154" s="1102"/>
      <c r="F154" s="1140"/>
      <c r="G154" s="1114"/>
      <c r="H154" s="1114"/>
      <c r="I154" s="1102"/>
      <c r="J154" s="1102"/>
      <c r="K154" s="1102"/>
      <c r="L154" s="1102"/>
      <c r="M154" s="1102"/>
      <c r="N154" s="1101"/>
    </row>
    <row r="155" spans="2:14" s="1139" customFormat="1">
      <c r="B155" s="1143"/>
      <c r="C155" s="1146" t="s">
        <v>7712</v>
      </c>
      <c r="E155" s="1102"/>
      <c r="F155" s="1140"/>
      <c r="G155" s="1114"/>
      <c r="H155" s="1114"/>
      <c r="I155" s="1102"/>
      <c r="J155" s="1102"/>
      <c r="K155" s="1102"/>
      <c r="L155" s="1102"/>
      <c r="M155" s="1102"/>
      <c r="N155" s="1101"/>
    </row>
    <row r="156" spans="2:14" s="1139" customFormat="1">
      <c r="B156" s="1143"/>
      <c r="C156" s="1146" t="s">
        <v>7713</v>
      </c>
      <c r="E156" s="1102"/>
      <c r="F156" s="1140"/>
      <c r="G156" s="1114"/>
      <c r="H156" s="1114"/>
      <c r="I156" s="1102"/>
      <c r="J156" s="1102"/>
      <c r="K156" s="1102"/>
      <c r="L156" s="1102"/>
      <c r="M156" s="1102"/>
      <c r="N156" s="1101"/>
    </row>
    <row r="157" spans="2:14" s="1139" customFormat="1">
      <c r="B157" s="1143"/>
      <c r="C157" s="1146" t="s">
        <v>7714</v>
      </c>
      <c r="E157" s="1102"/>
      <c r="F157" s="1140"/>
      <c r="G157" s="1114"/>
      <c r="H157" s="1114"/>
      <c r="I157" s="1102"/>
      <c r="J157" s="1102"/>
      <c r="K157" s="1102"/>
      <c r="L157" s="1102"/>
      <c r="M157" s="1102"/>
      <c r="N157" s="1101"/>
    </row>
    <row r="158" spans="2:14" s="1139" customFormat="1">
      <c r="B158" s="1143"/>
      <c r="C158" s="1146" t="s">
        <v>7715</v>
      </c>
      <c r="E158" s="1102"/>
      <c r="F158" s="1140"/>
      <c r="G158" s="1114"/>
      <c r="H158" s="1114"/>
      <c r="I158" s="1102"/>
      <c r="J158" s="1102"/>
      <c r="K158" s="1102"/>
      <c r="L158" s="1102"/>
      <c r="M158" s="1102"/>
      <c r="N158" s="1101"/>
    </row>
    <row r="159" spans="2:14" s="1139" customFormat="1">
      <c r="B159" s="1143"/>
      <c r="C159" s="1146"/>
      <c r="E159" s="1102"/>
      <c r="F159" s="1140"/>
      <c r="G159" s="1114"/>
      <c r="H159" s="1114"/>
      <c r="I159" s="1102"/>
      <c r="J159" s="1102"/>
      <c r="K159" s="1102"/>
      <c r="L159" s="1102"/>
      <c r="M159" s="1102"/>
      <c r="N159" s="1101"/>
    </row>
    <row r="160" spans="2:14" s="1139" customFormat="1">
      <c r="B160" s="1137" t="s">
        <v>7716</v>
      </c>
      <c r="C160" s="1145" t="s">
        <v>7717</v>
      </c>
      <c r="E160" s="1102"/>
      <c r="F160" s="1140"/>
      <c r="G160" s="1114"/>
      <c r="H160" s="1114"/>
      <c r="I160" s="1102"/>
      <c r="J160" s="1102"/>
      <c r="K160" s="1102"/>
      <c r="L160" s="1102"/>
      <c r="M160" s="1102"/>
      <c r="N160" s="1101"/>
    </row>
    <row r="161" spans="2:14" s="1139" customFormat="1">
      <c r="B161" s="1143"/>
      <c r="C161" s="1146" t="s">
        <v>7718</v>
      </c>
      <c r="E161" s="1102"/>
      <c r="F161" s="1140"/>
      <c r="G161" s="1114"/>
      <c r="H161" s="1114"/>
      <c r="I161" s="1102"/>
      <c r="J161" s="1102"/>
      <c r="K161" s="1102"/>
      <c r="L161" s="1102"/>
      <c r="M161" s="1102"/>
      <c r="N161" s="1101"/>
    </row>
    <row r="162" spans="2:14" s="1139" customFormat="1">
      <c r="B162" s="1143"/>
      <c r="C162" s="1146" t="s">
        <v>7719</v>
      </c>
      <c r="E162" s="1102"/>
      <c r="F162" s="1140"/>
      <c r="G162" s="1114"/>
      <c r="H162" s="1114"/>
      <c r="I162" s="1102"/>
      <c r="J162" s="1102"/>
      <c r="K162" s="1102"/>
      <c r="L162" s="1102"/>
      <c r="M162" s="1102"/>
      <c r="N162" s="1101"/>
    </row>
    <row r="163" spans="2:14" s="1139" customFormat="1">
      <c r="B163" s="1143"/>
      <c r="C163" s="1146" t="s">
        <v>7720</v>
      </c>
      <c r="E163" s="1102"/>
      <c r="F163" s="1140"/>
      <c r="G163" s="1114"/>
      <c r="H163" s="1114"/>
      <c r="I163" s="1102"/>
      <c r="J163" s="1102"/>
      <c r="K163" s="1102"/>
      <c r="L163" s="1102"/>
      <c r="M163" s="1102"/>
      <c r="N163" s="1101"/>
    </row>
    <row r="164" spans="2:14" s="1139" customFormat="1">
      <c r="B164" s="1143"/>
      <c r="C164" s="1142" t="s">
        <v>7721</v>
      </c>
      <c r="E164" s="1102"/>
      <c r="F164" s="1140"/>
      <c r="G164" s="1114"/>
      <c r="H164" s="1114"/>
      <c r="I164" s="1102"/>
      <c r="J164" s="1102"/>
      <c r="K164" s="1102"/>
      <c r="L164" s="1102"/>
      <c r="M164" s="1102"/>
      <c r="N164" s="1101"/>
    </row>
    <row r="165" spans="2:14" s="1139" customFormat="1">
      <c r="B165" s="1143"/>
      <c r="C165" s="1142" t="s">
        <v>7722</v>
      </c>
      <c r="E165" s="1102"/>
      <c r="F165" s="1140"/>
      <c r="G165" s="1114"/>
      <c r="H165" s="1114"/>
      <c r="I165" s="1102"/>
      <c r="J165" s="1102"/>
      <c r="K165" s="1102"/>
      <c r="L165" s="1102"/>
      <c r="M165" s="1102"/>
      <c r="N165" s="1101"/>
    </row>
    <row r="166" spans="2:14" s="1139" customFormat="1">
      <c r="B166" s="1143"/>
      <c r="C166" s="1142" t="s">
        <v>7723</v>
      </c>
      <c r="E166" s="1102"/>
      <c r="F166" s="1140"/>
      <c r="G166" s="1114"/>
      <c r="H166" s="1114"/>
      <c r="I166" s="1102"/>
      <c r="J166" s="1102"/>
      <c r="K166" s="1102"/>
      <c r="L166" s="1102"/>
      <c r="M166" s="1102"/>
      <c r="N166" s="1101"/>
    </row>
    <row r="167" spans="2:14" s="1139" customFormat="1">
      <c r="B167" s="1143"/>
      <c r="C167" s="1142" t="s">
        <v>7724</v>
      </c>
      <c r="E167" s="1102"/>
      <c r="F167" s="1140"/>
      <c r="G167" s="1114"/>
      <c r="H167" s="1114"/>
      <c r="I167" s="1102"/>
      <c r="J167" s="1102"/>
      <c r="K167" s="1102"/>
      <c r="L167" s="1102"/>
      <c r="M167" s="1102"/>
      <c r="N167" s="1101"/>
    </row>
    <row r="168" spans="2:14" s="1139" customFormat="1">
      <c r="B168" s="1143"/>
      <c r="C168" s="1142" t="s">
        <v>7725</v>
      </c>
      <c r="E168" s="1102"/>
      <c r="F168" s="1140"/>
      <c r="G168" s="1114"/>
      <c r="H168" s="1114"/>
      <c r="I168" s="1102"/>
      <c r="J168" s="1102"/>
      <c r="K168" s="1102"/>
      <c r="L168" s="1102"/>
      <c r="M168" s="1102"/>
      <c r="N168" s="1101"/>
    </row>
    <row r="169" spans="2:14" s="1139" customFormat="1">
      <c r="B169" s="1143"/>
      <c r="C169" s="1146" t="s">
        <v>7726</v>
      </c>
      <c r="E169" s="1102"/>
      <c r="F169" s="1140"/>
      <c r="G169" s="1114"/>
      <c r="H169" s="1114"/>
      <c r="I169" s="1102"/>
      <c r="J169" s="1102"/>
      <c r="K169" s="1102"/>
      <c r="L169" s="1102"/>
      <c r="M169" s="1102"/>
      <c r="N169" s="1101"/>
    </row>
    <row r="170" spans="2:14" s="1139" customFormat="1">
      <c r="B170" s="1143"/>
      <c r="C170" s="1145" t="s">
        <v>7727</v>
      </c>
      <c r="E170" s="1102"/>
      <c r="F170" s="1140"/>
      <c r="G170" s="1114"/>
      <c r="H170" s="1114"/>
      <c r="I170" s="1102"/>
      <c r="J170" s="1102"/>
      <c r="K170" s="1102"/>
      <c r="L170" s="1102"/>
      <c r="M170" s="1102"/>
      <c r="N170" s="1101"/>
    </row>
    <row r="171" spans="2:14" s="1139" customFormat="1">
      <c r="B171" s="1143"/>
      <c r="C171" s="1146" t="s">
        <v>7728</v>
      </c>
      <c r="E171" s="1102"/>
      <c r="F171" s="1140"/>
      <c r="G171" s="1114"/>
      <c r="H171" s="1114"/>
      <c r="I171" s="1102"/>
      <c r="J171" s="1102"/>
      <c r="K171" s="1102"/>
      <c r="L171" s="1102"/>
      <c r="M171" s="1102"/>
      <c r="N171" s="1101"/>
    </row>
    <row r="172" spans="2:14" s="1139" customFormat="1">
      <c r="B172" s="1143"/>
      <c r="C172" s="1146" t="s">
        <v>7729</v>
      </c>
      <c r="E172" s="1102"/>
      <c r="F172" s="1140"/>
      <c r="G172" s="1114"/>
      <c r="H172" s="1114"/>
      <c r="I172" s="1102"/>
      <c r="J172" s="1102"/>
      <c r="K172" s="1102"/>
      <c r="L172" s="1102"/>
      <c r="M172" s="1102"/>
      <c r="N172" s="1101"/>
    </row>
    <row r="173" spans="2:14" s="1139" customFormat="1">
      <c r="B173" s="1143"/>
      <c r="C173" s="1146" t="s">
        <v>7730</v>
      </c>
      <c r="E173" s="1102"/>
      <c r="F173" s="1140"/>
      <c r="G173" s="1114"/>
      <c r="H173" s="1114"/>
      <c r="I173" s="1102"/>
      <c r="J173" s="1102"/>
      <c r="K173" s="1102"/>
      <c r="L173" s="1102"/>
      <c r="M173" s="1102"/>
      <c r="N173" s="1101"/>
    </row>
    <row r="175" spans="2:14" ht="409.5" customHeight="1">
      <c r="B175" s="1147" t="s">
        <v>7731</v>
      </c>
      <c r="C175" s="1448" t="s">
        <v>7732</v>
      </c>
      <c r="D175" s="1448"/>
      <c r="E175" s="1448"/>
      <c r="F175" s="1448"/>
    </row>
  </sheetData>
  <autoFilter ref="B3:F114"/>
  <mergeCells count="15">
    <mergeCell ref="B26:E26"/>
    <mergeCell ref="D2:E2"/>
    <mergeCell ref="G2:H2"/>
    <mergeCell ref="I2:J2"/>
    <mergeCell ref="B4:E4"/>
    <mergeCell ref="B107:E107"/>
    <mergeCell ref="B122:F122"/>
    <mergeCell ref="C175:F175"/>
    <mergeCell ref="B115:E115"/>
    <mergeCell ref="B37:E37"/>
    <mergeCell ref="B57:E57"/>
    <mergeCell ref="B67:E67"/>
    <mergeCell ref="B74:E74"/>
    <mergeCell ref="B89:E89"/>
    <mergeCell ref="B97:E97"/>
  </mergeCells>
  <printOptions horizontalCentered="1"/>
  <pageMargins left="0.25" right="0.25" top="0.75" bottom="0.75" header="0.3" footer="0.3"/>
  <pageSetup scale="1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37"/>
  <sheetViews>
    <sheetView showGridLines="0" zoomScale="70" zoomScaleNormal="70" zoomScalePageLayoutView="20" workbookViewId="0">
      <pane xSplit="5" ySplit="3" topLeftCell="G4" activePane="bottomRight" state="frozen"/>
      <selection activeCell="A4" sqref="A4"/>
      <selection pane="topRight" activeCell="A4" sqref="A4"/>
      <selection pane="bottomLeft" activeCell="A4" sqref="A4"/>
      <selection pane="bottomRight" activeCell="D13" sqref="D13"/>
    </sheetView>
  </sheetViews>
  <sheetFormatPr defaultColWidth="9.140625" defaultRowHeight="14.25"/>
  <cols>
    <col min="1" max="1" width="35" style="1149" customWidth="1"/>
    <col min="2" max="2" width="28.7109375" style="1149" customWidth="1"/>
    <col min="3" max="3" width="19.140625" style="1149" customWidth="1"/>
    <col min="4" max="4" width="20.7109375" style="1149" customWidth="1"/>
    <col min="5" max="5" width="19.28515625" style="1149" customWidth="1"/>
    <col min="6" max="6" width="12.7109375" style="1149" hidden="1" customWidth="1"/>
    <col min="7" max="7" width="22.42578125" style="1149" customWidth="1"/>
    <col min="8" max="11" width="23.5703125" style="1149" hidden="1" customWidth="1"/>
    <col min="12" max="14" width="24.140625" style="1150" customWidth="1"/>
    <col min="15" max="15" width="19.140625" style="1149" customWidth="1"/>
    <col min="16" max="16" width="47.85546875" style="1149" customWidth="1"/>
    <col min="17" max="17" width="56.140625" style="1051" customWidth="1"/>
    <col min="18" max="18" width="19.140625" style="1051" customWidth="1"/>
    <col min="19" max="19" width="62.140625" style="1151" customWidth="1"/>
    <col min="20" max="22" width="12.7109375" style="1149" customWidth="1"/>
    <col min="23" max="25" width="57.5703125" style="1051" customWidth="1"/>
    <col min="26" max="31" width="52.7109375" style="1397" customWidth="1"/>
    <col min="32" max="16384" width="9.140625" style="1149"/>
  </cols>
  <sheetData>
    <row r="1" spans="1:31" ht="23.25" customHeight="1">
      <c r="A1" s="1442" t="s">
        <v>7733</v>
      </c>
      <c r="B1" s="1442"/>
      <c r="C1" s="1442"/>
      <c r="D1" s="1442"/>
      <c r="E1" s="1442"/>
      <c r="F1" s="1169"/>
    </row>
    <row r="2" spans="1:31" s="1169" customFormat="1" ht="23.25" customHeight="1">
      <c r="A2" s="1422" t="s">
        <v>5748</v>
      </c>
      <c r="B2" s="1422"/>
      <c r="C2" s="1422"/>
      <c r="D2" s="1422"/>
      <c r="E2" s="1422"/>
      <c r="F2" s="1083"/>
      <c r="G2" s="1398"/>
      <c r="H2" s="1398"/>
      <c r="I2" s="1398"/>
      <c r="J2" s="1398"/>
      <c r="K2" s="1398"/>
      <c r="L2" s="1152"/>
      <c r="M2" s="1152"/>
      <c r="N2" s="1152"/>
      <c r="O2" s="1363"/>
      <c r="P2" s="1398"/>
      <c r="Q2" s="1363"/>
      <c r="R2" s="1363"/>
      <c r="S2" s="1363"/>
      <c r="T2" s="1363"/>
      <c r="U2" s="1363"/>
      <c r="V2" s="1363"/>
      <c r="W2" s="1363"/>
      <c r="X2" s="1363"/>
      <c r="Y2" s="1363"/>
      <c r="Z2" s="1363"/>
      <c r="AA2" s="1363"/>
      <c r="AB2" s="1363"/>
      <c r="AC2" s="1399"/>
      <c r="AD2" s="1399"/>
      <c r="AE2" s="1399"/>
    </row>
    <row r="3" spans="1:31" s="1051" customFormat="1" ht="30">
      <c r="A3" s="1089" t="s">
        <v>7734</v>
      </c>
      <c r="B3" s="1053" t="s">
        <v>5750</v>
      </c>
      <c r="C3" s="1372" t="s">
        <v>7735</v>
      </c>
      <c r="D3" s="1053" t="s">
        <v>6639</v>
      </c>
      <c r="E3" s="1053" t="s">
        <v>5754</v>
      </c>
      <c r="F3" s="1053" t="s">
        <v>5755</v>
      </c>
      <c r="G3" s="1053" t="s">
        <v>6640</v>
      </c>
      <c r="H3" s="1053" t="s">
        <v>7736</v>
      </c>
      <c r="I3" s="1053" t="s">
        <v>7737</v>
      </c>
      <c r="J3" s="1053" t="s">
        <v>7738</v>
      </c>
      <c r="K3" s="1053" t="s">
        <v>7739</v>
      </c>
      <c r="L3" s="1053" t="s">
        <v>6158</v>
      </c>
      <c r="M3" s="1053" t="s">
        <v>6159</v>
      </c>
      <c r="N3" s="1053" t="s">
        <v>6160</v>
      </c>
      <c r="O3" s="1372" t="s">
        <v>7740</v>
      </c>
      <c r="P3" s="1153" t="s">
        <v>7741</v>
      </c>
      <c r="Q3" s="1053" t="s">
        <v>6313</v>
      </c>
      <c r="R3" s="1372" t="s">
        <v>7742</v>
      </c>
      <c r="S3" s="1154" t="s">
        <v>6653</v>
      </c>
      <c r="T3" s="1458" t="s">
        <v>7743</v>
      </c>
      <c r="U3" s="1458"/>
      <c r="V3" s="1458"/>
      <c r="W3" s="1372" t="s">
        <v>5777</v>
      </c>
      <c r="X3" s="1372" t="s">
        <v>7744</v>
      </c>
      <c r="Y3" s="1372" t="s">
        <v>7745</v>
      </c>
      <c r="Z3" s="1053" t="s">
        <v>7746</v>
      </c>
      <c r="AA3" s="1053" t="s">
        <v>7747</v>
      </c>
      <c r="AB3" s="1053" t="s">
        <v>7748</v>
      </c>
      <c r="AC3" s="1053" t="s">
        <v>7749</v>
      </c>
      <c r="AD3" s="1053" t="s">
        <v>7750</v>
      </c>
      <c r="AE3" s="1053" t="s">
        <v>7751</v>
      </c>
    </row>
    <row r="4" spans="1:31" s="1051" customFormat="1" ht="69.95" customHeight="1">
      <c r="A4" s="1089" t="s">
        <v>7752</v>
      </c>
      <c r="B4" s="1155" t="s">
        <v>7753</v>
      </c>
      <c r="C4" s="1156">
        <v>21</v>
      </c>
      <c r="D4" s="1091">
        <v>10779879</v>
      </c>
      <c r="E4" s="1368" t="s">
        <v>7754</v>
      </c>
      <c r="F4" s="1055">
        <v>884116081159</v>
      </c>
      <c r="G4" s="1056">
        <v>74.90425531914893</v>
      </c>
      <c r="H4" s="1182">
        <v>10</v>
      </c>
      <c r="I4" s="1182"/>
      <c r="J4" s="1182"/>
      <c r="K4" s="1182"/>
      <c r="L4" s="1157" t="s">
        <v>5841</v>
      </c>
      <c r="M4" s="1157"/>
      <c r="N4" s="1157">
        <v>1130</v>
      </c>
      <c r="O4" s="1158" t="s">
        <v>7755</v>
      </c>
      <c r="P4" s="1158" t="s">
        <v>7756</v>
      </c>
      <c r="Q4" s="1368">
        <v>8</v>
      </c>
      <c r="R4" s="1159">
        <v>8.8000000000000007</v>
      </c>
      <c r="S4" s="1070" t="s">
        <v>7757</v>
      </c>
      <c r="T4" s="1160">
        <v>13</v>
      </c>
      <c r="U4" s="1160">
        <v>8.5</v>
      </c>
      <c r="V4" s="1160">
        <v>7</v>
      </c>
      <c r="W4" s="1158" t="s">
        <v>7758</v>
      </c>
      <c r="X4" s="1158"/>
      <c r="Y4" s="1158"/>
      <c r="Z4" s="1156" t="s">
        <v>7759</v>
      </c>
      <c r="AA4" s="1156" t="s">
        <v>7760</v>
      </c>
      <c r="AB4" s="1156" t="s">
        <v>7761</v>
      </c>
      <c r="AC4" s="1156" t="s">
        <v>7762</v>
      </c>
      <c r="AD4" s="1156" t="s">
        <v>7763</v>
      </c>
      <c r="AE4" s="1156">
        <v>10163991</v>
      </c>
    </row>
    <row r="5" spans="1:31" s="1051" customFormat="1" ht="69.95" customHeight="1">
      <c r="A5" s="1089" t="s">
        <v>7752</v>
      </c>
      <c r="B5" s="1155" t="s">
        <v>7764</v>
      </c>
      <c r="C5" s="1156">
        <v>21</v>
      </c>
      <c r="D5" s="1161">
        <v>10779880</v>
      </c>
      <c r="E5" s="1368" t="s">
        <v>7765</v>
      </c>
      <c r="F5" s="1055">
        <v>884116081166</v>
      </c>
      <c r="G5" s="1056">
        <v>94.680851063829792</v>
      </c>
      <c r="H5" s="1182">
        <v>13</v>
      </c>
      <c r="I5" s="1182"/>
      <c r="J5" s="1182"/>
      <c r="K5" s="1182"/>
      <c r="L5" s="1157" t="s">
        <v>5841</v>
      </c>
      <c r="M5" s="1157"/>
      <c r="N5" s="1157"/>
      <c r="O5" s="1158" t="s">
        <v>7755</v>
      </c>
      <c r="P5" s="1158" t="s">
        <v>7756</v>
      </c>
      <c r="Q5" s="1368">
        <v>32</v>
      </c>
      <c r="R5" s="1159">
        <v>8.8000000000000007</v>
      </c>
      <c r="S5" s="1070" t="s">
        <v>7766</v>
      </c>
      <c r="T5" s="1160">
        <v>13</v>
      </c>
      <c r="U5" s="1160">
        <v>8.5</v>
      </c>
      <c r="V5" s="1160">
        <v>7</v>
      </c>
      <c r="W5" s="1057" t="s">
        <v>7758</v>
      </c>
      <c r="X5" s="1057"/>
      <c r="Y5" s="1057"/>
      <c r="Z5" s="1156" t="s">
        <v>7767</v>
      </c>
      <c r="AA5" s="1156"/>
      <c r="AB5" s="1156"/>
      <c r="AC5" s="1156"/>
      <c r="AD5" s="1156"/>
      <c r="AE5" s="1156"/>
    </row>
    <row r="6" spans="1:31" s="1051" customFormat="1" ht="69.95" customHeight="1">
      <c r="A6" s="1089" t="s">
        <v>7768</v>
      </c>
      <c r="B6" s="1155" t="s">
        <v>7769</v>
      </c>
      <c r="C6" s="1057">
        <v>21</v>
      </c>
      <c r="D6" s="1091" t="s">
        <v>7770</v>
      </c>
      <c r="E6" s="1368" t="s">
        <v>7771</v>
      </c>
      <c r="F6" s="1055">
        <v>884116122371</v>
      </c>
      <c r="G6" s="1056">
        <v>106.38297872340426</v>
      </c>
      <c r="H6" s="1182">
        <v>15</v>
      </c>
      <c r="I6" s="1182"/>
      <c r="J6" s="1182"/>
      <c r="K6" s="1182"/>
      <c r="L6" s="1157" t="s">
        <v>5841</v>
      </c>
      <c r="M6" s="1157"/>
      <c r="N6" s="1157"/>
      <c r="O6" s="1057"/>
      <c r="P6" s="1368"/>
      <c r="Q6" s="1368"/>
      <c r="R6" s="1159"/>
      <c r="S6" s="1368"/>
      <c r="T6" s="1162"/>
      <c r="U6" s="1162"/>
      <c r="V6" s="1162"/>
      <c r="W6" s="1158"/>
      <c r="X6" s="1158"/>
      <c r="Y6" s="1158"/>
      <c r="Z6" s="1156"/>
      <c r="AA6" s="1156"/>
      <c r="AB6" s="1156"/>
      <c r="AC6" s="1156"/>
      <c r="AD6" s="1156"/>
      <c r="AE6" s="1156"/>
    </row>
    <row r="7" spans="1:31" s="1051" customFormat="1" ht="69.95" customHeight="1">
      <c r="A7" s="1089" t="s">
        <v>7752</v>
      </c>
      <c r="B7" s="1155" t="s">
        <v>7772</v>
      </c>
      <c r="C7" s="1057">
        <v>29</v>
      </c>
      <c r="D7" s="1091">
        <v>10787218</v>
      </c>
      <c r="E7" s="1368" t="s">
        <v>7773</v>
      </c>
      <c r="F7" s="1055">
        <v>884116081180</v>
      </c>
      <c r="G7" s="1056">
        <v>106.38297872340426</v>
      </c>
      <c r="H7" s="1182">
        <v>15</v>
      </c>
      <c r="I7" s="1182">
        <v>18</v>
      </c>
      <c r="J7" s="1182">
        <v>0</v>
      </c>
      <c r="K7" s="1182">
        <v>9</v>
      </c>
      <c r="L7" s="1157" t="s">
        <v>5841</v>
      </c>
      <c r="M7" s="1157"/>
      <c r="N7" s="1157" t="s">
        <v>7774</v>
      </c>
      <c r="O7" s="1057" t="s">
        <v>7775</v>
      </c>
      <c r="P7" s="1368" t="s">
        <v>7756</v>
      </c>
      <c r="Q7" s="1368">
        <v>64</v>
      </c>
      <c r="R7" s="1159">
        <v>14.3</v>
      </c>
      <c r="S7" s="1070" t="s">
        <v>7776</v>
      </c>
      <c r="T7" s="1162">
        <v>13.7</v>
      </c>
      <c r="U7" s="1162">
        <v>13.3</v>
      </c>
      <c r="V7" s="1162">
        <v>7.7</v>
      </c>
      <c r="W7" s="1158" t="s">
        <v>7758</v>
      </c>
      <c r="X7" s="1158"/>
      <c r="Y7" s="1158"/>
      <c r="Z7" s="1156" t="s">
        <v>7777</v>
      </c>
      <c r="AA7" s="1156"/>
      <c r="AB7" s="1156"/>
      <c r="AC7" s="1156"/>
      <c r="AD7" s="1156"/>
      <c r="AE7" s="1156"/>
    </row>
    <row r="8" spans="1:31" s="1051" customFormat="1" ht="69.95" customHeight="1">
      <c r="A8" s="1089" t="s">
        <v>7778</v>
      </c>
      <c r="B8" s="1155" t="s">
        <v>7779</v>
      </c>
      <c r="C8" s="1163" t="s">
        <v>7780</v>
      </c>
      <c r="D8" s="1091">
        <v>10955987</v>
      </c>
      <c r="E8" s="1368" t="s">
        <v>7781</v>
      </c>
      <c r="F8" s="1055">
        <v>884116098195</v>
      </c>
      <c r="G8" s="1056">
        <v>143.62765957446808</v>
      </c>
      <c r="H8" s="1182">
        <v>23</v>
      </c>
      <c r="I8" s="1182"/>
      <c r="J8" s="1182"/>
      <c r="K8" s="1182"/>
      <c r="L8" s="1157" t="s">
        <v>5841</v>
      </c>
      <c r="M8" s="1157"/>
      <c r="N8" s="1157"/>
      <c r="O8" s="1057" t="s">
        <v>7782</v>
      </c>
      <c r="P8" s="1368" t="s">
        <v>7756</v>
      </c>
      <c r="Q8" s="1368" t="s">
        <v>7783</v>
      </c>
      <c r="R8" s="1159">
        <v>23.1</v>
      </c>
      <c r="S8" s="1368" t="s">
        <v>7784</v>
      </c>
      <c r="T8" s="1162">
        <v>15.5</v>
      </c>
      <c r="U8" s="1162">
        <v>11.8</v>
      </c>
      <c r="V8" s="1162">
        <v>8.9</v>
      </c>
      <c r="W8" s="1158" t="s">
        <v>7785</v>
      </c>
      <c r="X8" s="1158"/>
      <c r="Y8" s="1158"/>
      <c r="Z8" s="1156"/>
      <c r="AA8" s="1156"/>
      <c r="AB8" s="1156"/>
      <c r="AC8" s="1156"/>
      <c r="AD8" s="1156"/>
      <c r="AE8" s="1156"/>
    </row>
    <row r="9" spans="1:31" s="1051" customFormat="1" ht="69.95" customHeight="1">
      <c r="A9" s="1089" t="s">
        <v>7786</v>
      </c>
      <c r="B9" s="1155" t="s">
        <v>7787</v>
      </c>
      <c r="C9" s="1057">
        <v>21</v>
      </c>
      <c r="D9" s="1091">
        <v>11118821</v>
      </c>
      <c r="E9" s="1368" t="s">
        <v>7788</v>
      </c>
      <c r="F9" s="1055">
        <v>884116122197</v>
      </c>
      <c r="G9" s="1056">
        <v>146.80851063829789</v>
      </c>
      <c r="H9" s="1182">
        <v>20</v>
      </c>
      <c r="I9" s="1182"/>
      <c r="J9" s="1182"/>
      <c r="K9" s="1182"/>
      <c r="L9" s="1157" t="s">
        <v>5841</v>
      </c>
      <c r="M9" s="1157"/>
      <c r="N9" s="1157"/>
      <c r="O9" s="1057" t="s">
        <v>7789</v>
      </c>
      <c r="P9" s="1368" t="s">
        <v>7790</v>
      </c>
      <c r="Q9" s="1368" t="s">
        <v>7783</v>
      </c>
      <c r="R9" s="1159">
        <v>22.27</v>
      </c>
      <c r="S9" s="1070" t="s">
        <v>7791</v>
      </c>
      <c r="T9" s="1162">
        <v>15.83</v>
      </c>
      <c r="U9" s="1162">
        <v>11.54</v>
      </c>
      <c r="V9" s="1162">
        <v>11.65</v>
      </c>
      <c r="W9" s="1158" t="s">
        <v>7785</v>
      </c>
      <c r="X9" s="1158"/>
      <c r="Y9" s="1158"/>
      <c r="Z9" s="1156" t="s">
        <v>7777</v>
      </c>
      <c r="AA9" s="1156"/>
      <c r="AB9" s="1156"/>
      <c r="AC9" s="1156"/>
      <c r="AD9" s="1156"/>
      <c r="AE9" s="1156"/>
    </row>
    <row r="10" spans="1:31" s="1051" customFormat="1" ht="69.95" customHeight="1">
      <c r="A10" s="1089" t="s">
        <v>7786</v>
      </c>
      <c r="B10" s="1155" t="s">
        <v>7792</v>
      </c>
      <c r="C10" s="1057">
        <v>29</v>
      </c>
      <c r="D10" s="1091">
        <v>10787219</v>
      </c>
      <c r="E10" s="1368" t="s">
        <v>7793</v>
      </c>
      <c r="F10" s="1055">
        <v>884116081197</v>
      </c>
      <c r="G10" s="1056">
        <v>179.78723404255319</v>
      </c>
      <c r="H10" s="1182">
        <v>25</v>
      </c>
      <c r="I10" s="1182"/>
      <c r="J10" s="1182"/>
      <c r="K10" s="1182"/>
      <c r="L10" s="1157" t="s">
        <v>5841</v>
      </c>
      <c r="M10" s="1157"/>
      <c r="N10" s="1157" t="s">
        <v>7794</v>
      </c>
      <c r="O10" s="1057" t="s">
        <v>7775</v>
      </c>
      <c r="P10" s="1368" t="s">
        <v>7756</v>
      </c>
      <c r="Q10" s="1368">
        <v>128</v>
      </c>
      <c r="R10" s="1159">
        <v>24.47</v>
      </c>
      <c r="S10" s="1368" t="s">
        <v>7776</v>
      </c>
      <c r="T10" s="1162">
        <v>15.9</v>
      </c>
      <c r="U10" s="1162">
        <v>13.3</v>
      </c>
      <c r="V10" s="1162">
        <v>15.1</v>
      </c>
      <c r="W10" s="1158" t="s">
        <v>7758</v>
      </c>
      <c r="X10" s="1158"/>
      <c r="Y10" s="1158"/>
      <c r="Z10" s="1156" t="s">
        <v>7795</v>
      </c>
      <c r="AA10" s="1156"/>
      <c r="AB10" s="1156"/>
      <c r="AC10" s="1156"/>
      <c r="AD10" s="1156"/>
      <c r="AE10" s="1156"/>
    </row>
    <row r="11" spans="1:31" s="1051" customFormat="1" ht="69.95" customHeight="1">
      <c r="A11" s="1089" t="s">
        <v>7752</v>
      </c>
      <c r="B11" s="1155" t="s">
        <v>7796</v>
      </c>
      <c r="C11" s="1057">
        <v>40</v>
      </c>
      <c r="D11" s="1091">
        <v>10955991</v>
      </c>
      <c r="E11" s="1368" t="s">
        <v>7797</v>
      </c>
      <c r="F11" s="1055">
        <v>884116091714</v>
      </c>
      <c r="G11" s="1056">
        <v>188.29787234042556</v>
      </c>
      <c r="H11" s="1182">
        <v>23</v>
      </c>
      <c r="I11" s="1182"/>
      <c r="J11" s="1182"/>
      <c r="K11" s="1182"/>
      <c r="L11" s="1157" t="s">
        <v>5841</v>
      </c>
      <c r="M11" s="1157"/>
      <c r="N11" s="1157"/>
      <c r="O11" s="1057" t="s">
        <v>7798</v>
      </c>
      <c r="P11" s="1368" t="s">
        <v>7756</v>
      </c>
      <c r="Q11" s="1368" t="s">
        <v>7783</v>
      </c>
      <c r="R11" s="1159">
        <v>31.08</v>
      </c>
      <c r="S11" s="1368" t="s">
        <v>7799</v>
      </c>
      <c r="T11" s="1162">
        <v>15.4</v>
      </c>
      <c r="U11" s="1162">
        <v>15.1</v>
      </c>
      <c r="V11" s="1162">
        <v>10.199999999999999</v>
      </c>
      <c r="W11" s="1158" t="s">
        <v>7800</v>
      </c>
      <c r="X11" s="1158"/>
      <c r="Y11" s="1158"/>
      <c r="Z11" s="1156"/>
      <c r="AA11" s="1156"/>
      <c r="AB11" s="1156"/>
      <c r="AC11" s="1156"/>
      <c r="AD11" s="1156"/>
      <c r="AE11" s="1156"/>
    </row>
    <row r="12" spans="1:31" s="1051" customFormat="1" ht="69.95" customHeight="1">
      <c r="A12" s="1089" t="s">
        <v>7786</v>
      </c>
      <c r="B12" s="1155" t="s">
        <v>7801</v>
      </c>
      <c r="C12" s="1057">
        <v>29</v>
      </c>
      <c r="D12" s="1091">
        <v>11118822</v>
      </c>
      <c r="E12" s="1056" t="s">
        <v>7802</v>
      </c>
      <c r="F12" s="1055">
        <v>884116122203</v>
      </c>
      <c r="G12" s="1056">
        <v>202.35106382978725</v>
      </c>
      <c r="H12" s="1182">
        <v>28</v>
      </c>
      <c r="I12" s="1182">
        <v>30.75</v>
      </c>
      <c r="J12" s="1182">
        <v>0</v>
      </c>
      <c r="K12" s="1182">
        <v>18.25</v>
      </c>
      <c r="L12" s="1157" t="s">
        <v>5841</v>
      </c>
      <c r="M12" s="1157"/>
      <c r="N12" s="1157"/>
      <c r="O12" s="1057" t="s">
        <v>7789</v>
      </c>
      <c r="P12" s="1158" t="s">
        <v>7790</v>
      </c>
      <c r="Q12" s="1368" t="s">
        <v>7783</v>
      </c>
      <c r="R12" s="1159">
        <v>24.47</v>
      </c>
      <c r="S12" s="1368" t="s">
        <v>7803</v>
      </c>
      <c r="T12" s="1162">
        <v>15.98</v>
      </c>
      <c r="U12" s="1162">
        <v>13.31</v>
      </c>
      <c r="V12" s="1162">
        <v>15.12</v>
      </c>
      <c r="W12" s="1158" t="s">
        <v>7785</v>
      </c>
      <c r="X12" s="1158"/>
      <c r="Y12" s="1158"/>
      <c r="Z12" s="1156" t="s">
        <v>7795</v>
      </c>
      <c r="AA12" s="1156"/>
      <c r="AB12" s="1156"/>
      <c r="AC12" s="1156"/>
      <c r="AD12" s="1156"/>
      <c r="AE12" s="1156"/>
    </row>
    <row r="13" spans="1:31" s="1051" customFormat="1" ht="69.95" customHeight="1">
      <c r="A13" s="1089" t="s">
        <v>7752</v>
      </c>
      <c r="B13" s="1155" t="s">
        <v>7804</v>
      </c>
      <c r="C13" s="1057">
        <v>40</v>
      </c>
      <c r="D13" s="1091">
        <v>10955992</v>
      </c>
      <c r="E13" s="1368" t="s">
        <v>7805</v>
      </c>
      <c r="F13" s="1055">
        <v>884116091721</v>
      </c>
      <c r="G13" s="1056">
        <v>219.14893617021278</v>
      </c>
      <c r="H13" s="1182">
        <v>28</v>
      </c>
      <c r="I13" s="1182">
        <v>31</v>
      </c>
      <c r="J13" s="1182">
        <v>16.600000000000001</v>
      </c>
      <c r="K13" s="1182">
        <v>18</v>
      </c>
      <c r="L13" s="1157" t="s">
        <v>5841</v>
      </c>
      <c r="M13" s="1157"/>
      <c r="N13" s="1157"/>
      <c r="O13" s="1057" t="s">
        <v>7798</v>
      </c>
      <c r="P13" s="1368" t="s">
        <v>7756</v>
      </c>
      <c r="Q13" s="1368" t="s">
        <v>7806</v>
      </c>
      <c r="R13" s="1159">
        <v>31.08</v>
      </c>
      <c r="S13" s="1368" t="s">
        <v>7807</v>
      </c>
      <c r="T13" s="1162">
        <v>15.4</v>
      </c>
      <c r="U13" s="1162">
        <v>15.1</v>
      </c>
      <c r="V13" s="1162">
        <v>10.199999999999999</v>
      </c>
      <c r="W13" s="1158" t="s">
        <v>7800</v>
      </c>
      <c r="X13" s="1158"/>
      <c r="Y13" s="1158"/>
      <c r="Z13" s="1156"/>
      <c r="AA13" s="1156"/>
      <c r="AB13" s="1156"/>
      <c r="AC13" s="1156"/>
      <c r="AD13" s="1156"/>
      <c r="AE13" s="1156"/>
    </row>
    <row r="14" spans="1:31" s="1051" customFormat="1" ht="69.95" customHeight="1">
      <c r="A14" s="1089" t="s">
        <v>7778</v>
      </c>
      <c r="B14" s="1155" t="s">
        <v>7808</v>
      </c>
      <c r="C14" s="1164" t="s">
        <v>7809</v>
      </c>
      <c r="D14" s="1091">
        <v>10955988</v>
      </c>
      <c r="E14" s="1368" t="s">
        <v>7810</v>
      </c>
      <c r="F14" s="1055">
        <v>884116098201</v>
      </c>
      <c r="G14" s="1056">
        <v>229.78723404255319</v>
      </c>
      <c r="H14" s="1182">
        <v>28</v>
      </c>
      <c r="I14" s="1182">
        <v>22</v>
      </c>
      <c r="J14" s="1182">
        <v>16.600000000000001</v>
      </c>
      <c r="K14" s="1182">
        <v>18</v>
      </c>
      <c r="L14" s="1157" t="s">
        <v>5841</v>
      </c>
      <c r="M14" s="1157"/>
      <c r="N14" s="1157"/>
      <c r="O14" s="1057" t="s">
        <v>7782</v>
      </c>
      <c r="P14" s="1368" t="s">
        <v>7756</v>
      </c>
      <c r="Q14" s="1368" t="s">
        <v>7783</v>
      </c>
      <c r="R14" s="1159">
        <v>23.4</v>
      </c>
      <c r="S14" s="1368" t="s">
        <v>7784</v>
      </c>
      <c r="T14" s="1162">
        <v>15.5</v>
      </c>
      <c r="U14" s="1162">
        <v>11.8</v>
      </c>
      <c r="V14" s="1162">
        <v>8.9</v>
      </c>
      <c r="W14" s="1158" t="s">
        <v>7785</v>
      </c>
      <c r="X14" s="1158"/>
      <c r="Y14" s="1158"/>
      <c r="Z14" s="1156"/>
      <c r="AA14" s="1156"/>
      <c r="AB14" s="1156"/>
      <c r="AC14" s="1156"/>
      <c r="AD14" s="1156"/>
      <c r="AE14" s="1156"/>
    </row>
    <row r="15" spans="1:31" s="1051" customFormat="1" ht="69.95" customHeight="1">
      <c r="A15" s="1089" t="s">
        <v>7811</v>
      </c>
      <c r="B15" s="1155" t="s">
        <v>7812</v>
      </c>
      <c r="C15" s="1164" t="s">
        <v>7809</v>
      </c>
      <c r="D15" s="1091">
        <v>10955989</v>
      </c>
      <c r="E15" s="1368" t="s">
        <v>7813</v>
      </c>
      <c r="F15" s="1055">
        <v>884116098218</v>
      </c>
      <c r="G15" s="1056">
        <v>255.31914893617022</v>
      </c>
      <c r="H15" s="1182">
        <v>35</v>
      </c>
      <c r="I15" s="1182"/>
      <c r="J15" s="1182"/>
      <c r="K15" s="1182"/>
      <c r="L15" s="1157" t="s">
        <v>5841</v>
      </c>
      <c r="M15" s="1157"/>
      <c r="N15" s="1157"/>
      <c r="O15" s="1057" t="s">
        <v>7782</v>
      </c>
      <c r="P15" s="1368" t="s">
        <v>7756</v>
      </c>
      <c r="Q15" s="1368" t="s">
        <v>7783</v>
      </c>
      <c r="R15" s="1159">
        <v>37.4</v>
      </c>
      <c r="S15" s="1368" t="s">
        <v>7814</v>
      </c>
      <c r="T15" s="1162">
        <v>16.100000000000001</v>
      </c>
      <c r="U15" s="1162">
        <v>14.9</v>
      </c>
      <c r="V15" s="1162">
        <v>13.3</v>
      </c>
      <c r="W15" s="1158" t="s">
        <v>7785</v>
      </c>
      <c r="X15" s="1158"/>
      <c r="Y15" s="1158"/>
      <c r="Z15" s="1156"/>
      <c r="AA15" s="1156"/>
      <c r="AB15" s="1156"/>
      <c r="AC15" s="1156"/>
      <c r="AD15" s="1156"/>
      <c r="AE15" s="1156"/>
    </row>
    <row r="16" spans="1:31" s="1051" customFormat="1" ht="69.95" customHeight="1">
      <c r="A16" s="1089" t="s">
        <v>7778</v>
      </c>
      <c r="B16" s="1155" t="s">
        <v>7815</v>
      </c>
      <c r="C16" s="1057" t="s">
        <v>7816</v>
      </c>
      <c r="D16" s="1091">
        <v>11249112</v>
      </c>
      <c r="E16" s="1368" t="s">
        <v>7817</v>
      </c>
      <c r="F16" s="1055">
        <v>884116126263</v>
      </c>
      <c r="G16" s="1056">
        <v>255.31914893617022</v>
      </c>
      <c r="H16" s="1182">
        <v>38</v>
      </c>
      <c r="I16" s="1182">
        <v>58</v>
      </c>
      <c r="J16" s="1182">
        <v>0</v>
      </c>
      <c r="K16" s="1182">
        <v>18</v>
      </c>
      <c r="L16" s="1157" t="s">
        <v>5841</v>
      </c>
      <c r="M16" s="1157"/>
      <c r="N16" s="1157"/>
      <c r="O16" s="1057"/>
      <c r="P16" s="1368"/>
      <c r="Q16" s="1368"/>
      <c r="R16" s="1159"/>
      <c r="S16" s="1368"/>
      <c r="T16" s="1162"/>
      <c r="U16" s="1162"/>
      <c r="V16" s="1162"/>
      <c r="W16" s="1158"/>
      <c r="X16" s="1158"/>
      <c r="Y16" s="1158"/>
      <c r="Z16" s="1156"/>
      <c r="AA16" s="1156"/>
      <c r="AB16" s="1156"/>
      <c r="AC16" s="1156"/>
      <c r="AD16" s="1156"/>
      <c r="AE16" s="1156"/>
    </row>
    <row r="17" spans="1:31" s="1051" customFormat="1" ht="69.95" customHeight="1">
      <c r="A17" s="1089" t="s">
        <v>7811</v>
      </c>
      <c r="B17" s="1155" t="s">
        <v>7818</v>
      </c>
      <c r="C17" s="1164" t="s">
        <v>7809</v>
      </c>
      <c r="D17" s="1091">
        <v>10955990</v>
      </c>
      <c r="E17" s="1056" t="s">
        <v>7819</v>
      </c>
      <c r="F17" s="1055">
        <v>884116098225</v>
      </c>
      <c r="G17" s="1056">
        <v>275.53191489361706</v>
      </c>
      <c r="H17" s="1182">
        <v>38</v>
      </c>
      <c r="I17" s="1182"/>
      <c r="J17" s="1182"/>
      <c r="K17" s="1182"/>
      <c r="L17" s="1157" t="s">
        <v>5841</v>
      </c>
      <c r="M17" s="1157"/>
      <c r="N17" s="1157"/>
      <c r="O17" s="1057" t="s">
        <v>7782</v>
      </c>
      <c r="P17" s="1368" t="s">
        <v>7756</v>
      </c>
      <c r="Q17" s="1368" t="s">
        <v>7783</v>
      </c>
      <c r="R17" s="1159">
        <v>37.4</v>
      </c>
      <c r="S17" s="1368" t="s">
        <v>7814</v>
      </c>
      <c r="T17" s="1162">
        <v>16.100000000000001</v>
      </c>
      <c r="U17" s="1162">
        <v>14.9</v>
      </c>
      <c r="V17" s="1162">
        <v>13.3</v>
      </c>
      <c r="W17" s="1158" t="s">
        <v>7785</v>
      </c>
      <c r="X17" s="1158"/>
      <c r="Y17" s="1158"/>
      <c r="Z17" s="1156"/>
      <c r="AA17" s="1156"/>
      <c r="AB17" s="1156"/>
      <c r="AC17" s="1156"/>
      <c r="AD17" s="1156"/>
      <c r="AE17" s="1156"/>
    </row>
    <row r="18" spans="1:31" s="1051" customFormat="1" ht="69.95" customHeight="1">
      <c r="A18" s="1089" t="s">
        <v>7786</v>
      </c>
      <c r="B18" s="1155" t="s">
        <v>7820</v>
      </c>
      <c r="C18" s="1057">
        <v>40</v>
      </c>
      <c r="D18" s="1091">
        <v>11249111</v>
      </c>
      <c r="E18" s="1056" t="s">
        <v>7821</v>
      </c>
      <c r="F18" s="1055">
        <v>884116126386</v>
      </c>
      <c r="G18" s="1056">
        <v>308.51063829787233</v>
      </c>
      <c r="H18" s="1182">
        <v>45</v>
      </c>
      <c r="I18" s="1182">
        <v>63</v>
      </c>
      <c r="J18" s="1182">
        <v>0</v>
      </c>
      <c r="K18" s="1182">
        <v>18.5</v>
      </c>
      <c r="L18" s="1157" t="s">
        <v>5841</v>
      </c>
      <c r="M18" s="1157"/>
      <c r="N18" s="1157" t="s">
        <v>7822</v>
      </c>
      <c r="O18" s="1057"/>
      <c r="P18" s="1158"/>
      <c r="Q18" s="1368"/>
      <c r="R18" s="1159"/>
      <c r="S18" s="1368"/>
      <c r="T18" s="1162"/>
      <c r="U18" s="1162"/>
      <c r="V18" s="1162"/>
      <c r="W18" s="1158"/>
      <c r="X18" s="1158"/>
      <c r="Y18" s="1158"/>
      <c r="Z18" s="1156"/>
      <c r="AA18" s="1156"/>
      <c r="AB18" s="1156"/>
      <c r="AC18" s="1156"/>
      <c r="AD18" s="1156"/>
      <c r="AE18" s="1156"/>
    </row>
    <row r="19" spans="1:31" s="1051" customFormat="1" ht="69.95" customHeight="1">
      <c r="A19" s="1089" t="s">
        <v>7768</v>
      </c>
      <c r="B19" s="1155" t="s">
        <v>7823</v>
      </c>
      <c r="C19" s="1156">
        <v>40</v>
      </c>
      <c r="D19" s="1091">
        <v>11249110</v>
      </c>
      <c r="E19" s="1368" t="s">
        <v>7824</v>
      </c>
      <c r="F19" s="1055">
        <v>884116126393</v>
      </c>
      <c r="G19" s="1056">
        <v>324.468085106383</v>
      </c>
      <c r="H19" s="1182">
        <v>43</v>
      </c>
      <c r="I19" s="1182"/>
      <c r="J19" s="1182"/>
      <c r="K19" s="1182"/>
      <c r="L19" s="1157" t="s">
        <v>5841</v>
      </c>
      <c r="M19" s="1157"/>
      <c r="N19" s="1157" t="s">
        <v>7626</v>
      </c>
      <c r="O19" s="1158" t="s">
        <v>7825</v>
      </c>
      <c r="P19" s="1158" t="s">
        <v>7826</v>
      </c>
      <c r="Q19" s="1368" t="s">
        <v>7827</v>
      </c>
      <c r="R19" s="1159">
        <v>36.4</v>
      </c>
      <c r="S19" s="1070" t="s">
        <v>7828</v>
      </c>
      <c r="T19" s="1160">
        <v>18.2</v>
      </c>
      <c r="U19" s="1160">
        <v>16.5</v>
      </c>
      <c r="V19" s="1160">
        <v>18.8</v>
      </c>
      <c r="W19" s="1158" t="s">
        <v>7829</v>
      </c>
      <c r="X19" s="1158"/>
      <c r="Y19" s="1158"/>
      <c r="Z19" s="1156"/>
      <c r="AA19" s="1156"/>
      <c r="AB19" s="1156"/>
      <c r="AC19" s="1156"/>
      <c r="AD19" s="1156"/>
      <c r="AE19" s="1156"/>
    </row>
    <row r="20" spans="1:31" s="1051" customFormat="1" ht="69.95" customHeight="1">
      <c r="A20" s="1089" t="s">
        <v>7830</v>
      </c>
      <c r="B20" s="1155" t="s">
        <v>7831</v>
      </c>
      <c r="C20" s="1156"/>
      <c r="D20" s="1091">
        <v>11319972</v>
      </c>
      <c r="E20" s="1368" t="s">
        <v>7832</v>
      </c>
      <c r="F20" s="1055"/>
      <c r="G20" s="1056">
        <v>375.53191489361706</v>
      </c>
      <c r="H20" s="1182">
        <v>60</v>
      </c>
      <c r="I20" s="1182">
        <v>90</v>
      </c>
      <c r="J20" s="1182">
        <v>0</v>
      </c>
      <c r="K20" s="1182">
        <v>28</v>
      </c>
      <c r="L20" s="1157" t="s">
        <v>5841</v>
      </c>
      <c r="M20" s="1157"/>
      <c r="N20" s="1157" t="s">
        <v>7833</v>
      </c>
      <c r="O20" s="1158"/>
      <c r="P20" s="1158"/>
      <c r="Q20" s="1368"/>
      <c r="R20" s="1159"/>
      <c r="S20" s="1070"/>
      <c r="T20" s="1160"/>
      <c r="U20" s="1160"/>
      <c r="V20" s="1160"/>
      <c r="W20" s="1158"/>
      <c r="X20" s="1158"/>
      <c r="Y20" s="1158"/>
      <c r="Z20" s="1156"/>
      <c r="AA20" s="1156"/>
      <c r="AB20" s="1156"/>
      <c r="AC20" s="1156"/>
      <c r="AD20" s="1156"/>
      <c r="AE20" s="1156"/>
    </row>
    <row r="21" spans="1:31" s="1051" customFormat="1" ht="69.95" customHeight="1">
      <c r="A21" s="1089" t="s">
        <v>7778</v>
      </c>
      <c r="B21" s="1155" t="s">
        <v>7834</v>
      </c>
      <c r="C21" s="1057" t="s">
        <v>7835</v>
      </c>
      <c r="D21" s="1091">
        <v>10787220</v>
      </c>
      <c r="E21" s="1056" t="s">
        <v>7836</v>
      </c>
      <c r="F21" s="1055">
        <v>884116087601</v>
      </c>
      <c r="G21" s="1056">
        <v>408.51063829787239</v>
      </c>
      <c r="H21" s="1182">
        <v>50</v>
      </c>
      <c r="I21" s="1182"/>
      <c r="J21" s="1182"/>
      <c r="K21" s="1182"/>
      <c r="L21" s="1157" t="s">
        <v>5841</v>
      </c>
      <c r="M21" s="1157"/>
      <c r="N21" s="1157" t="s">
        <v>7837</v>
      </c>
      <c r="O21" s="1057" t="s">
        <v>7798</v>
      </c>
      <c r="P21" s="1368" t="s">
        <v>7756</v>
      </c>
      <c r="Q21" s="1368">
        <v>256</v>
      </c>
      <c r="R21" s="1159">
        <v>56.44</v>
      </c>
      <c r="S21" s="1368" t="s">
        <v>7838</v>
      </c>
      <c r="T21" s="1162">
        <v>17.3</v>
      </c>
      <c r="U21" s="1162">
        <v>19.100000000000001</v>
      </c>
      <c r="V21" s="1162">
        <v>14.9</v>
      </c>
      <c r="W21" s="1158" t="s">
        <v>7839</v>
      </c>
      <c r="X21" s="1158"/>
      <c r="Y21" s="1158"/>
      <c r="Z21" s="1156" t="s">
        <v>7840</v>
      </c>
      <c r="AA21" s="1156" t="s">
        <v>7841</v>
      </c>
      <c r="AB21" s="1156" t="s">
        <v>7842</v>
      </c>
      <c r="AC21" s="1156" t="s">
        <v>7843</v>
      </c>
      <c r="AD21" s="1156"/>
      <c r="AE21" s="1156"/>
    </row>
    <row r="22" spans="1:31" s="1051" customFormat="1" ht="69.95" customHeight="1">
      <c r="A22" s="1089" t="s">
        <v>7778</v>
      </c>
      <c r="B22" s="1155" t="s">
        <v>7844</v>
      </c>
      <c r="C22" s="1057" t="s">
        <v>7835</v>
      </c>
      <c r="D22" s="1091">
        <v>10787221</v>
      </c>
      <c r="E22" s="1056" t="s">
        <v>7845</v>
      </c>
      <c r="F22" s="1055">
        <v>884116087595</v>
      </c>
      <c r="G22" s="1056">
        <v>475.53191489361706</v>
      </c>
      <c r="H22" s="1182">
        <v>60</v>
      </c>
      <c r="I22" s="1182">
        <v>78</v>
      </c>
      <c r="J22" s="1182">
        <v>41.5</v>
      </c>
      <c r="K22" s="1182">
        <v>19</v>
      </c>
      <c r="L22" s="1157" t="s">
        <v>5841</v>
      </c>
      <c r="M22" s="1157"/>
      <c r="N22" s="1157" t="s">
        <v>7837</v>
      </c>
      <c r="O22" s="1057" t="s">
        <v>7798</v>
      </c>
      <c r="P22" s="1368" t="s">
        <v>7756</v>
      </c>
      <c r="Q22" s="1368">
        <v>256</v>
      </c>
      <c r="R22" s="1159">
        <v>56.44</v>
      </c>
      <c r="S22" s="1368" t="s">
        <v>7846</v>
      </c>
      <c r="T22" s="1162">
        <v>17.3</v>
      </c>
      <c r="U22" s="1162">
        <v>19.100000000000001</v>
      </c>
      <c r="V22" s="1162">
        <v>14.9</v>
      </c>
      <c r="W22" s="1158" t="s">
        <v>7839</v>
      </c>
      <c r="X22" s="1158"/>
      <c r="Y22" s="1158"/>
      <c r="Z22" s="1156" t="s">
        <v>7840</v>
      </c>
      <c r="AA22" s="1156" t="s">
        <v>7841</v>
      </c>
      <c r="AB22" s="1156" t="s">
        <v>7842</v>
      </c>
      <c r="AC22" s="1156" t="s">
        <v>7843</v>
      </c>
      <c r="AD22" s="1156"/>
      <c r="AE22" s="1156"/>
    </row>
    <row r="23" spans="1:31" s="1051" customFormat="1" ht="69.95" customHeight="1">
      <c r="A23" s="1089" t="s">
        <v>7752</v>
      </c>
      <c r="B23" s="1155" t="s">
        <v>7847</v>
      </c>
      <c r="C23" s="1057">
        <v>50</v>
      </c>
      <c r="D23" s="1091">
        <v>10955985</v>
      </c>
      <c r="E23" s="1368" t="s">
        <v>7848</v>
      </c>
      <c r="F23" s="1055">
        <v>884116091738</v>
      </c>
      <c r="G23" s="1056">
        <v>521.27659574468089</v>
      </c>
      <c r="H23" s="1182">
        <v>60</v>
      </c>
      <c r="I23" s="1182">
        <v>72</v>
      </c>
      <c r="J23" s="1182">
        <v>83</v>
      </c>
      <c r="K23" s="1182">
        <v>18</v>
      </c>
      <c r="L23" s="1157" t="s">
        <v>5841</v>
      </c>
      <c r="M23" s="1157"/>
      <c r="N23" s="1157"/>
      <c r="O23" s="1057" t="s">
        <v>7849</v>
      </c>
      <c r="P23" s="1368" t="s">
        <v>7850</v>
      </c>
      <c r="Q23" s="1368" t="s">
        <v>7806</v>
      </c>
      <c r="R23" s="1159">
        <v>34.61</v>
      </c>
      <c r="S23" s="1368" t="s">
        <v>7851</v>
      </c>
      <c r="T23" s="1162">
        <v>15.4</v>
      </c>
      <c r="U23" s="1162">
        <v>15.1</v>
      </c>
      <c r="V23" s="1162">
        <v>13.5</v>
      </c>
      <c r="W23" s="1158" t="s">
        <v>7852</v>
      </c>
      <c r="X23" s="1158" t="s">
        <v>7853</v>
      </c>
      <c r="Y23" s="1158" t="s">
        <v>7854</v>
      </c>
      <c r="Z23" s="1156"/>
      <c r="AA23" s="1156"/>
      <c r="AB23" s="1156"/>
      <c r="AC23" s="1156"/>
      <c r="AD23" s="1156"/>
      <c r="AE23" s="1156"/>
    </row>
    <row r="24" spans="1:31" s="1051" customFormat="1" ht="69.95" customHeight="1">
      <c r="A24" s="1089" t="s">
        <v>7752</v>
      </c>
      <c r="B24" s="1155" t="s">
        <v>7855</v>
      </c>
      <c r="C24" s="1057">
        <v>63</v>
      </c>
      <c r="D24" s="1091">
        <v>10955986</v>
      </c>
      <c r="E24" s="1368" t="s">
        <v>7856</v>
      </c>
      <c r="F24" s="1055">
        <v>884116091813</v>
      </c>
      <c r="G24" s="1056">
        <v>600</v>
      </c>
      <c r="H24" s="1182">
        <v>100</v>
      </c>
      <c r="I24" s="1182"/>
      <c r="J24" s="1182"/>
      <c r="K24" s="1182"/>
      <c r="L24" s="1157" t="s">
        <v>5841</v>
      </c>
      <c r="M24" s="1157"/>
      <c r="N24" s="1157"/>
      <c r="O24" s="1057" t="s">
        <v>7857</v>
      </c>
      <c r="P24" s="1368" t="s">
        <v>7850</v>
      </c>
      <c r="Q24" s="1368" t="s">
        <v>7858</v>
      </c>
      <c r="R24" s="1159">
        <v>52.61</v>
      </c>
      <c r="S24" s="1368" t="s">
        <v>7859</v>
      </c>
      <c r="T24" s="1162">
        <v>20.2</v>
      </c>
      <c r="U24" s="1162">
        <v>16.7</v>
      </c>
      <c r="V24" s="1162">
        <v>16.3</v>
      </c>
      <c r="W24" s="1158" t="s">
        <v>7860</v>
      </c>
      <c r="X24" s="1158"/>
      <c r="Y24" s="1158"/>
      <c r="Z24" s="1156"/>
      <c r="AA24" s="1156"/>
      <c r="AB24" s="1156"/>
      <c r="AC24" s="1156"/>
      <c r="AD24" s="1156"/>
      <c r="AE24" s="1156"/>
    </row>
    <row r="25" spans="1:31" s="1051" customFormat="1" ht="69.95" customHeight="1">
      <c r="A25" s="1089" t="s">
        <v>7811</v>
      </c>
      <c r="B25" s="1155" t="s">
        <v>7861</v>
      </c>
      <c r="C25" s="1057" t="s">
        <v>7835</v>
      </c>
      <c r="D25" s="1091">
        <v>10787222</v>
      </c>
      <c r="E25" s="1368" t="s">
        <v>7862</v>
      </c>
      <c r="F25" s="1055">
        <v>884116087618</v>
      </c>
      <c r="G25" s="1056">
        <v>674.468085106383</v>
      </c>
      <c r="H25" s="1182">
        <v>90</v>
      </c>
      <c r="I25" s="1182">
        <v>117</v>
      </c>
      <c r="J25" s="1182">
        <v>41.5</v>
      </c>
      <c r="K25" s="1182">
        <v>48</v>
      </c>
      <c r="L25" s="1157" t="s">
        <v>5841</v>
      </c>
      <c r="M25" s="1157"/>
      <c r="N25" s="1157" t="s">
        <v>7863</v>
      </c>
      <c r="O25" s="1057" t="s">
        <v>7798</v>
      </c>
      <c r="P25" s="1368" t="s">
        <v>7756</v>
      </c>
      <c r="Q25" s="1368">
        <v>512</v>
      </c>
      <c r="R25" s="1159">
        <v>71.87</v>
      </c>
      <c r="S25" s="1368" t="s">
        <v>7864</v>
      </c>
      <c r="T25" s="1162">
        <v>17.3</v>
      </c>
      <c r="U25" s="1162">
        <v>20.8</v>
      </c>
      <c r="V25" s="1162">
        <v>21.9</v>
      </c>
      <c r="W25" s="1158" t="s">
        <v>7839</v>
      </c>
      <c r="X25" s="1158" t="s">
        <v>7865</v>
      </c>
      <c r="Y25" s="1158" t="s">
        <v>7866</v>
      </c>
      <c r="Z25" s="1156" t="s">
        <v>7840</v>
      </c>
      <c r="AA25" s="1156" t="s">
        <v>7841</v>
      </c>
      <c r="AB25" s="1156" t="s">
        <v>7842</v>
      </c>
      <c r="AC25" s="1156" t="s">
        <v>7843</v>
      </c>
      <c r="AD25" s="1156"/>
      <c r="AE25" s="1156"/>
    </row>
    <row r="26" spans="1:31" s="1051" customFormat="1" ht="69.95" customHeight="1">
      <c r="A26" s="1089" t="s">
        <v>7786</v>
      </c>
      <c r="B26" s="1155" t="s">
        <v>7867</v>
      </c>
      <c r="C26" s="1057">
        <v>50</v>
      </c>
      <c r="D26" s="1091">
        <v>10955984</v>
      </c>
      <c r="E26" s="1368" t="s">
        <v>7868</v>
      </c>
      <c r="F26" s="1055">
        <v>884116091769</v>
      </c>
      <c r="G26" s="1056">
        <v>959.57446808510645</v>
      </c>
      <c r="H26" s="1182">
        <v>140</v>
      </c>
      <c r="I26" s="1182"/>
      <c r="J26" s="1182"/>
      <c r="K26" s="1182"/>
      <c r="L26" s="1157" t="s">
        <v>5841</v>
      </c>
      <c r="M26" s="1157"/>
      <c r="N26" s="1157"/>
      <c r="O26" s="1057" t="s">
        <v>7849</v>
      </c>
      <c r="P26" s="1368" t="s">
        <v>7850</v>
      </c>
      <c r="Q26" s="1368" t="s">
        <v>7827</v>
      </c>
      <c r="R26" s="1159">
        <v>52</v>
      </c>
      <c r="S26" s="1368" t="s">
        <v>7869</v>
      </c>
      <c r="T26" s="1162">
        <v>18.8</v>
      </c>
      <c r="U26" s="1162">
        <v>19.2</v>
      </c>
      <c r="V26" s="1162">
        <v>22</v>
      </c>
      <c r="W26" s="1158" t="s">
        <v>7852</v>
      </c>
      <c r="X26" s="1158"/>
      <c r="Y26" s="1158"/>
      <c r="Z26" s="1156"/>
      <c r="AA26" s="1156"/>
      <c r="AB26" s="1156"/>
      <c r="AC26" s="1156"/>
      <c r="AD26" s="1156"/>
      <c r="AE26" s="1156"/>
    </row>
    <row r="27" spans="1:31" s="1051" customFormat="1" ht="69.95" customHeight="1">
      <c r="A27" s="1089" t="s">
        <v>7778</v>
      </c>
      <c r="B27" s="1155" t="s">
        <v>7870</v>
      </c>
      <c r="C27" s="1156" t="s">
        <v>7871</v>
      </c>
      <c r="D27" s="1161">
        <v>10162278</v>
      </c>
      <c r="E27" s="1368" t="s">
        <v>7872</v>
      </c>
      <c r="F27" s="1055">
        <v>884116017714</v>
      </c>
      <c r="G27" s="1056">
        <v>1054.2553191489362</v>
      </c>
      <c r="H27" s="1182">
        <v>150</v>
      </c>
      <c r="I27" s="1182"/>
      <c r="J27" s="1182"/>
      <c r="K27" s="1182"/>
      <c r="L27" s="1157" t="s">
        <v>5841</v>
      </c>
      <c r="M27" s="1157"/>
      <c r="N27" s="1157"/>
      <c r="O27" s="1158" t="s">
        <v>7873</v>
      </c>
      <c r="P27" s="1158" t="s">
        <v>7874</v>
      </c>
      <c r="Q27" s="1368" t="s">
        <v>7875</v>
      </c>
      <c r="R27" s="1159">
        <v>99</v>
      </c>
      <c r="S27" s="1070" t="s">
        <v>7876</v>
      </c>
      <c r="T27" s="1160">
        <v>22.1</v>
      </c>
      <c r="U27" s="1160">
        <v>20</v>
      </c>
      <c r="V27" s="1160">
        <v>17</v>
      </c>
      <c r="W27" s="1158" t="s">
        <v>7877</v>
      </c>
      <c r="X27" s="1158" t="s">
        <v>5863</v>
      </c>
      <c r="Y27" s="1158" t="s">
        <v>7878</v>
      </c>
      <c r="Z27" s="1156" t="s">
        <v>7879</v>
      </c>
      <c r="AA27" s="1156"/>
      <c r="AB27" s="1156"/>
      <c r="AC27" s="1156"/>
      <c r="AD27" s="1156">
        <v>10163948</v>
      </c>
      <c r="AE27" s="1156"/>
    </row>
    <row r="28" spans="1:31" s="1051" customFormat="1" ht="69.95" customHeight="1">
      <c r="A28" s="1089" t="s">
        <v>7811</v>
      </c>
      <c r="B28" s="1155" t="s">
        <v>7880</v>
      </c>
      <c r="C28" s="1156">
        <v>47</v>
      </c>
      <c r="D28" s="1161">
        <v>11242287</v>
      </c>
      <c r="E28" s="1368" t="s">
        <v>7881</v>
      </c>
      <c r="F28" s="1055"/>
      <c r="G28" s="1056">
        <v>2406.3829787234044</v>
      </c>
      <c r="H28" s="1182">
        <v>350</v>
      </c>
      <c r="I28" s="1182"/>
      <c r="J28" s="1182"/>
      <c r="K28" s="1182"/>
      <c r="L28" s="1157" t="s">
        <v>5841</v>
      </c>
      <c r="M28" s="1157"/>
      <c r="N28" s="1157"/>
      <c r="O28" s="1158"/>
      <c r="P28" s="1158"/>
      <c r="Q28" s="1368"/>
      <c r="R28" s="1159"/>
      <c r="S28" s="1070"/>
      <c r="T28" s="1160"/>
      <c r="U28" s="1160"/>
      <c r="V28" s="1160"/>
      <c r="W28" s="1057"/>
      <c r="X28" s="1057"/>
      <c r="Y28" s="1057"/>
      <c r="Z28" s="1156"/>
      <c r="AA28" s="1156"/>
      <c r="AB28" s="1156"/>
      <c r="AC28" s="1156"/>
      <c r="AD28" s="1156"/>
      <c r="AE28" s="1156"/>
    </row>
    <row r="29" spans="1:31" s="1051" customFormat="1" ht="69.95" customHeight="1">
      <c r="A29" s="1089" t="s">
        <v>7786</v>
      </c>
      <c r="B29" s="1155" t="s">
        <v>7882</v>
      </c>
      <c r="C29" s="1057">
        <v>70</v>
      </c>
      <c r="D29" s="1091">
        <v>10955993</v>
      </c>
      <c r="E29" s="1368" t="s">
        <v>7883</v>
      </c>
      <c r="F29" s="1055">
        <v>884116091820</v>
      </c>
      <c r="G29" s="1056">
        <v>2537.2340425531916</v>
      </c>
      <c r="H29" s="1182">
        <v>361</v>
      </c>
      <c r="I29" s="1182"/>
      <c r="J29" s="1182"/>
      <c r="K29" s="1182"/>
      <c r="L29" s="1157" t="s">
        <v>5841</v>
      </c>
      <c r="M29" s="1157"/>
      <c r="N29" s="1157"/>
      <c r="O29" s="1057" t="s">
        <v>7857</v>
      </c>
      <c r="P29" s="1368" t="s">
        <v>7756</v>
      </c>
      <c r="Q29" s="1368" t="s">
        <v>7884</v>
      </c>
      <c r="R29" s="1159">
        <v>95.4</v>
      </c>
      <c r="S29" s="1368" t="s">
        <v>7859</v>
      </c>
      <c r="T29" s="1162">
        <v>21.6</v>
      </c>
      <c r="U29" s="1162">
        <v>22.8</v>
      </c>
      <c r="V29" s="1162">
        <v>28.6</v>
      </c>
      <c r="W29" s="1158" t="s">
        <v>7860</v>
      </c>
      <c r="X29" s="1158"/>
      <c r="Y29" s="1158"/>
      <c r="Z29" s="1156"/>
      <c r="AA29" s="1156"/>
      <c r="AB29" s="1156"/>
      <c r="AC29" s="1156"/>
      <c r="AD29" s="1156"/>
      <c r="AE29" s="1156"/>
    </row>
    <row r="30" spans="1:31" s="1051" customFormat="1" ht="69.95" customHeight="1">
      <c r="A30" s="1089" t="s">
        <v>7811</v>
      </c>
      <c r="B30" s="1155" t="s">
        <v>8522</v>
      </c>
      <c r="C30" s="1156">
        <v>35</v>
      </c>
      <c r="D30" s="1161">
        <v>11242288</v>
      </c>
      <c r="E30" s="1368" t="s">
        <v>9731</v>
      </c>
      <c r="F30" s="1055"/>
      <c r="G30" s="1056">
        <v>6621</v>
      </c>
      <c r="H30" s="1182"/>
      <c r="I30" s="1182"/>
      <c r="J30" s="1182"/>
      <c r="K30" s="1182"/>
      <c r="L30" s="1157" t="s">
        <v>9732</v>
      </c>
      <c r="M30" s="1157"/>
      <c r="N30" s="1157"/>
      <c r="O30" s="1158"/>
      <c r="P30" s="1158"/>
      <c r="Q30" s="1368"/>
      <c r="R30" s="1159"/>
      <c r="S30" s="1070"/>
      <c r="T30" s="1160"/>
      <c r="U30" s="1160"/>
      <c r="V30" s="1160"/>
      <c r="W30" s="1057"/>
      <c r="X30" s="1057"/>
      <c r="Y30" s="1057"/>
      <c r="Z30" s="1156"/>
      <c r="AA30" s="1156"/>
      <c r="AB30" s="1156"/>
      <c r="AC30" s="1156"/>
      <c r="AD30" s="1156"/>
      <c r="AE30" s="1156"/>
    </row>
    <row r="31" spans="1:31">
      <c r="P31" s="1051"/>
    </row>
    <row r="33" spans="1:31" s="1165" customFormat="1">
      <c r="L33" s="1166"/>
      <c r="M33" s="1166"/>
      <c r="N33" s="1166"/>
      <c r="Q33" s="1167"/>
      <c r="R33" s="1167"/>
      <c r="S33" s="1167"/>
      <c r="W33" s="1167"/>
      <c r="X33" s="1167"/>
      <c r="Y33" s="1167"/>
      <c r="Z33" s="1397"/>
      <c r="AA33" s="1397"/>
      <c r="AB33" s="1397"/>
      <c r="AC33" s="1397"/>
      <c r="AD33" s="1397"/>
      <c r="AE33" s="1397"/>
    </row>
    <row r="36" spans="1:31">
      <c r="C36" s="1051"/>
      <c r="D36" s="1074"/>
      <c r="E36" s="1074"/>
      <c r="F36" s="1074"/>
      <c r="G36" s="1074"/>
      <c r="H36" s="1074"/>
      <c r="I36" s="1074"/>
      <c r="J36" s="1074"/>
      <c r="K36" s="1074"/>
      <c r="L36" s="1168"/>
      <c r="M36" s="1168"/>
      <c r="N36" s="1168"/>
      <c r="Q36" s="1074"/>
    </row>
    <row r="37" spans="1:31">
      <c r="A37" s="1400"/>
      <c r="B37" s="1400"/>
      <c r="C37" s="1051"/>
      <c r="D37" s="1074"/>
      <c r="E37" s="1074"/>
      <c r="F37" s="1074"/>
      <c r="G37" s="1074"/>
      <c r="H37" s="1074"/>
      <c r="I37" s="1074"/>
      <c r="J37" s="1074"/>
      <c r="K37" s="1074"/>
      <c r="L37" s="1168"/>
      <c r="M37" s="1168"/>
      <c r="N37" s="1168"/>
      <c r="Q37" s="1074"/>
    </row>
  </sheetData>
  <autoFilter ref="A3:AE30">
    <sortState ref="A4:AE30">
      <sortCondition ref="G3:G30"/>
    </sortState>
  </autoFilter>
  <mergeCells count="3">
    <mergeCell ref="A1:E1"/>
    <mergeCell ref="A2:E2"/>
    <mergeCell ref="T3:V3"/>
  </mergeCells>
  <printOptions horizontalCentered="1"/>
  <pageMargins left="0.25" right="0.25" top="0.75" bottom="0.75" header="0.3" footer="0.3"/>
  <pageSetup scale="1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76"/>
  <sheetViews>
    <sheetView showGridLines="0" zoomScale="90" zoomScaleNormal="90" workbookViewId="0">
      <pane xSplit="1" ySplit="3" topLeftCell="B4" activePane="bottomRight" state="frozen"/>
      <selection activeCell="A4" sqref="A4"/>
      <selection pane="topRight" activeCell="A4" sqref="A4"/>
      <selection pane="bottomLeft" activeCell="A4" sqref="A4"/>
      <selection pane="bottomRight" activeCell="E19" sqref="E19"/>
    </sheetView>
  </sheetViews>
  <sheetFormatPr defaultColWidth="9.140625" defaultRowHeight="14.25"/>
  <cols>
    <col min="1" max="1" width="33.7109375" style="1149" customWidth="1"/>
    <col min="2" max="2" width="28.140625" style="1149" customWidth="1"/>
    <col min="3" max="3" width="41.85546875" style="1149" customWidth="1"/>
    <col min="4" max="5" width="33.140625" style="1051" customWidth="1"/>
    <col min="6" max="6" width="28.140625" style="1149" bestFit="1" customWidth="1"/>
    <col min="7" max="7" width="28.140625" style="1149" customWidth="1"/>
    <col min="8" max="8" width="22.140625" style="1149" customWidth="1"/>
    <col min="9" max="9" width="31.140625" style="1149" customWidth="1"/>
    <col min="10" max="10" width="7.7109375" style="1149" customWidth="1"/>
    <col min="11" max="16384" width="9.140625" style="1149"/>
  </cols>
  <sheetData>
    <row r="1" spans="1:16" ht="22.5" customHeight="1">
      <c r="A1" s="1442" t="s">
        <v>7885</v>
      </c>
      <c r="B1" s="1442"/>
      <c r="C1" s="1442"/>
      <c r="D1" s="1442"/>
      <c r="E1" s="1442"/>
      <c r="F1" s="1442"/>
    </row>
    <row r="2" spans="1:16" s="1169" customFormat="1" ht="22.5" customHeight="1">
      <c r="A2" s="1386" t="s">
        <v>5748</v>
      </c>
      <c r="C2" s="1386"/>
      <c r="D2" s="1386"/>
      <c r="E2" s="1386"/>
      <c r="F2" s="1386"/>
      <c r="H2" s="1459"/>
      <c r="I2" s="1460"/>
      <c r="J2" s="1408"/>
      <c r="K2" s="1408"/>
      <c r="L2" s="1408"/>
      <c r="M2" s="1408"/>
      <c r="N2" s="1363"/>
      <c r="O2" s="1363"/>
      <c r="P2" s="1051"/>
    </row>
    <row r="3" spans="1:16" ht="45">
      <c r="A3" s="1089" t="s">
        <v>7734</v>
      </c>
      <c r="B3" s="1053" t="s">
        <v>7886</v>
      </c>
      <c r="C3" s="1053" t="s">
        <v>7887</v>
      </c>
      <c r="D3" s="1053" t="s">
        <v>6639</v>
      </c>
      <c r="E3" s="1053" t="s">
        <v>5754</v>
      </c>
      <c r="F3" s="1053" t="s">
        <v>7888</v>
      </c>
      <c r="G3" s="1053" t="s">
        <v>7889</v>
      </c>
      <c r="H3" s="1170" t="s">
        <v>7890</v>
      </c>
      <c r="I3" s="1053" t="s">
        <v>7891</v>
      </c>
    </row>
    <row r="4" spans="1:16" s="1051" customFormat="1" ht="27" customHeight="1">
      <c r="A4" s="1089" t="s">
        <v>7892</v>
      </c>
      <c r="B4" s="1171" t="s">
        <v>7903</v>
      </c>
      <c r="C4" s="1368">
        <v>942</v>
      </c>
      <c r="D4" s="1368" t="s">
        <v>380</v>
      </c>
      <c r="E4" s="1368" t="s">
        <v>380</v>
      </c>
      <c r="F4" s="1171" t="s">
        <v>7934</v>
      </c>
      <c r="G4" s="1171" t="s">
        <v>7913</v>
      </c>
      <c r="H4" s="1172"/>
      <c r="I4" s="1171" t="s">
        <v>7899</v>
      </c>
      <c r="J4" s="1363"/>
      <c r="K4" s="1363"/>
      <c r="L4" s="1363"/>
      <c r="M4" s="1363"/>
      <c r="N4" s="1363"/>
      <c r="O4" s="1363"/>
      <c r="P4" s="1363"/>
    </row>
    <row r="5" spans="1:16" ht="23.25" customHeight="1">
      <c r="A5" s="1089" t="s">
        <v>7892</v>
      </c>
      <c r="B5" s="1171" t="s">
        <v>8551</v>
      </c>
      <c r="C5" s="1368" t="s">
        <v>8552</v>
      </c>
      <c r="D5" s="1368">
        <v>11351023</v>
      </c>
      <c r="E5" s="1368" t="s">
        <v>8553</v>
      </c>
      <c r="F5" s="1171" t="s">
        <v>8554</v>
      </c>
      <c r="G5" s="1171" t="s">
        <v>7906</v>
      </c>
      <c r="H5" s="1172"/>
      <c r="I5" s="1171" t="s">
        <v>8005</v>
      </c>
    </row>
    <row r="6" spans="1:16" ht="23.25" customHeight="1">
      <c r="A6" s="1089" t="s">
        <v>7892</v>
      </c>
      <c r="B6" s="1171" t="s">
        <v>8551</v>
      </c>
      <c r="C6" s="1368" t="s">
        <v>8560</v>
      </c>
      <c r="D6" s="1368">
        <v>11351023</v>
      </c>
      <c r="E6" s="1368" t="s">
        <v>8553</v>
      </c>
      <c r="F6" s="1171" t="s">
        <v>8554</v>
      </c>
      <c r="G6" s="1171" t="s">
        <v>7906</v>
      </c>
      <c r="H6" s="1172"/>
      <c r="I6" s="1171" t="s">
        <v>8005</v>
      </c>
    </row>
    <row r="7" spans="1:16" ht="23.25" customHeight="1">
      <c r="A7" s="1089" t="s">
        <v>7892</v>
      </c>
      <c r="B7" s="1171" t="s">
        <v>8551</v>
      </c>
      <c r="C7" s="1368" t="s">
        <v>8552</v>
      </c>
      <c r="D7" s="1368"/>
      <c r="E7" s="1368" t="s">
        <v>8561</v>
      </c>
      <c r="F7" s="1171" t="s">
        <v>8562</v>
      </c>
      <c r="G7" s="1171" t="s">
        <v>7906</v>
      </c>
      <c r="H7" s="1172"/>
      <c r="I7" s="1171" t="s">
        <v>8008</v>
      </c>
    </row>
    <row r="8" spans="1:16" ht="23.25" customHeight="1">
      <c r="A8" s="1089" t="s">
        <v>7892</v>
      </c>
      <c r="B8" s="1171" t="s">
        <v>8551</v>
      </c>
      <c r="C8" s="1368" t="s">
        <v>8560</v>
      </c>
      <c r="D8" s="1368"/>
      <c r="E8" s="1368" t="s">
        <v>8561</v>
      </c>
      <c r="F8" s="1171" t="s">
        <v>8562</v>
      </c>
      <c r="G8" s="1171" t="s">
        <v>7906</v>
      </c>
      <c r="H8" s="1172"/>
      <c r="I8" s="1171" t="s">
        <v>8008</v>
      </c>
    </row>
    <row r="9" spans="1:16" ht="23.25" customHeight="1">
      <c r="A9" s="1089" t="s">
        <v>7973</v>
      </c>
      <c r="B9" s="1171"/>
      <c r="C9" s="1368" t="s">
        <v>8266</v>
      </c>
      <c r="D9" s="1368">
        <v>10163949</v>
      </c>
      <c r="E9" s="1368" t="s">
        <v>9785</v>
      </c>
      <c r="F9" s="1171" t="s">
        <v>9786</v>
      </c>
      <c r="G9" s="1171" t="s">
        <v>7906</v>
      </c>
      <c r="H9" s="1172">
        <v>6000</v>
      </c>
      <c r="I9" s="1171" t="s">
        <v>7896</v>
      </c>
    </row>
    <row r="10" spans="1:16" ht="23.25" customHeight="1">
      <c r="A10" s="1089" t="s">
        <v>7973</v>
      </c>
      <c r="B10" s="1171"/>
      <c r="C10" s="1368" t="s">
        <v>8271</v>
      </c>
      <c r="D10" s="1368">
        <v>10163949</v>
      </c>
      <c r="E10" s="1368" t="s">
        <v>9785</v>
      </c>
      <c r="F10" s="1171" t="s">
        <v>9786</v>
      </c>
      <c r="G10" s="1171" t="s">
        <v>7906</v>
      </c>
      <c r="H10" s="1172">
        <v>6000</v>
      </c>
      <c r="I10" s="1171" t="s">
        <v>7896</v>
      </c>
    </row>
    <row r="11" spans="1:16" ht="23.25" customHeight="1">
      <c r="A11" s="1089" t="s">
        <v>7973</v>
      </c>
      <c r="B11" s="1171"/>
      <c r="C11" s="1368" t="s">
        <v>8272</v>
      </c>
      <c r="D11" s="1368">
        <v>10163949</v>
      </c>
      <c r="E11" s="1368" t="s">
        <v>9785</v>
      </c>
      <c r="F11" s="1171" t="s">
        <v>9786</v>
      </c>
      <c r="G11" s="1171" t="s">
        <v>7906</v>
      </c>
      <c r="H11" s="1172">
        <v>6000</v>
      </c>
      <c r="I11" s="1171" t="s">
        <v>7896</v>
      </c>
    </row>
    <row r="12" spans="1:16" ht="23.25" customHeight="1">
      <c r="A12" s="1089" t="s">
        <v>7973</v>
      </c>
      <c r="B12" s="1171"/>
      <c r="C12" s="1368" t="s">
        <v>7880</v>
      </c>
      <c r="D12" s="1368">
        <v>11351060</v>
      </c>
      <c r="E12" s="1368" t="s">
        <v>8119</v>
      </c>
      <c r="F12" s="1171" t="s">
        <v>8120</v>
      </c>
      <c r="G12" s="1171"/>
      <c r="H12" s="1172">
        <v>9000</v>
      </c>
      <c r="I12" s="1171" t="s">
        <v>7896</v>
      </c>
    </row>
    <row r="13" spans="1:16" ht="23.25" customHeight="1">
      <c r="A13" s="1089" t="s">
        <v>8511</v>
      </c>
      <c r="B13" s="1171"/>
      <c r="C13" s="1368" t="s">
        <v>7880</v>
      </c>
      <c r="D13" s="1368">
        <v>11351032</v>
      </c>
      <c r="E13" s="1368" t="s">
        <v>8512</v>
      </c>
      <c r="F13" s="1171" t="s">
        <v>8513</v>
      </c>
      <c r="G13" s="1171"/>
      <c r="H13" s="1172"/>
      <c r="I13" s="1171"/>
    </row>
    <row r="14" spans="1:16" ht="23.25" customHeight="1">
      <c r="A14" s="1089" t="s">
        <v>7973</v>
      </c>
      <c r="B14" s="1171"/>
      <c r="C14" s="1368" t="s">
        <v>7815</v>
      </c>
      <c r="D14" s="1368">
        <v>11351051</v>
      </c>
      <c r="E14" s="1368" t="s">
        <v>8493</v>
      </c>
      <c r="F14" s="1171" t="s">
        <v>8494</v>
      </c>
      <c r="G14" s="1171"/>
      <c r="H14" s="1172">
        <v>1200</v>
      </c>
      <c r="I14" s="1171" t="s">
        <v>7896</v>
      </c>
    </row>
    <row r="15" spans="1:16" ht="23.25" customHeight="1">
      <c r="A15" s="1089" t="s">
        <v>7973</v>
      </c>
      <c r="B15" s="1171"/>
      <c r="C15" s="1368" t="s">
        <v>7831</v>
      </c>
      <c r="D15" s="1368">
        <v>11351051</v>
      </c>
      <c r="E15" s="1368" t="s">
        <v>8493</v>
      </c>
      <c r="F15" s="1171" t="s">
        <v>8494</v>
      </c>
      <c r="G15" s="1171"/>
      <c r="H15" s="1172">
        <v>1200</v>
      </c>
      <c r="I15" s="1171" t="s">
        <v>7896</v>
      </c>
    </row>
    <row r="16" spans="1:16" ht="23.25" customHeight="1">
      <c r="A16" s="1089" t="s">
        <v>7973</v>
      </c>
      <c r="B16" s="1171"/>
      <c r="C16" s="1368" t="s">
        <v>7815</v>
      </c>
      <c r="D16" s="1368">
        <v>11351059</v>
      </c>
      <c r="E16" s="1368" t="s">
        <v>8489</v>
      </c>
      <c r="F16" s="1171" t="s">
        <v>8490</v>
      </c>
      <c r="G16" s="1171"/>
      <c r="H16" s="1172">
        <v>60000</v>
      </c>
      <c r="I16" s="1171" t="s">
        <v>7896</v>
      </c>
    </row>
    <row r="17" spans="1:9" ht="23.25" customHeight="1">
      <c r="A17" s="1089" t="s">
        <v>7973</v>
      </c>
      <c r="B17" s="1171"/>
      <c r="C17" s="1368" t="s">
        <v>7831</v>
      </c>
      <c r="D17" s="1368">
        <v>11351059</v>
      </c>
      <c r="E17" s="1368" t="s">
        <v>8489</v>
      </c>
      <c r="F17" s="1171" t="s">
        <v>8490</v>
      </c>
      <c r="G17" s="1171"/>
      <c r="H17" s="1172">
        <v>60000</v>
      </c>
      <c r="I17" s="1171" t="s">
        <v>7896</v>
      </c>
    </row>
    <row r="18" spans="1:9" ht="23.25" customHeight="1">
      <c r="A18" s="1089" t="s">
        <v>7973</v>
      </c>
      <c r="B18" s="1171"/>
      <c r="C18" s="1368" t="s">
        <v>8156</v>
      </c>
      <c r="D18" s="1091">
        <v>10163323</v>
      </c>
      <c r="E18" s="1368" t="s">
        <v>8157</v>
      </c>
      <c r="F18" s="1171" t="s">
        <v>8158</v>
      </c>
      <c r="G18" s="1171" t="s">
        <v>7913</v>
      </c>
      <c r="H18" s="1172">
        <v>6000</v>
      </c>
      <c r="I18" s="1171" t="s">
        <v>7896</v>
      </c>
    </row>
    <row r="19" spans="1:9" ht="23.25" customHeight="1">
      <c r="A19" s="1089" t="s">
        <v>7973</v>
      </c>
      <c r="B19" s="1171"/>
      <c r="C19" s="1368" t="s">
        <v>8153</v>
      </c>
      <c r="D19" s="1091">
        <v>10163649</v>
      </c>
      <c r="E19" s="1368" t="s">
        <v>8154</v>
      </c>
      <c r="F19" s="1171" t="s">
        <v>8155</v>
      </c>
      <c r="G19" s="1171" t="s">
        <v>7906</v>
      </c>
      <c r="H19" s="1172">
        <v>18000</v>
      </c>
      <c r="I19" s="1171" t="s">
        <v>7896</v>
      </c>
    </row>
    <row r="20" spans="1:9" ht="23.25" customHeight="1">
      <c r="A20" s="1089" t="s">
        <v>7973</v>
      </c>
      <c r="B20" s="1171"/>
      <c r="C20" s="1368" t="s">
        <v>8564</v>
      </c>
      <c r="D20" s="1091">
        <v>10163649</v>
      </c>
      <c r="E20" s="1368" t="s">
        <v>8154</v>
      </c>
      <c r="F20" s="1171" t="s">
        <v>8155</v>
      </c>
      <c r="G20" s="1171" t="s">
        <v>7906</v>
      </c>
      <c r="H20" s="1172">
        <v>18000</v>
      </c>
      <c r="I20" s="1171" t="s">
        <v>7896</v>
      </c>
    </row>
    <row r="21" spans="1:9" ht="23.25" customHeight="1">
      <c r="A21" s="1089" t="s">
        <v>7973</v>
      </c>
      <c r="B21" s="1171"/>
      <c r="C21" s="1368" t="s">
        <v>8150</v>
      </c>
      <c r="D21" s="1368">
        <v>11435629</v>
      </c>
      <c r="E21" s="1368" t="s">
        <v>8151</v>
      </c>
      <c r="F21" s="1171" t="s">
        <v>8152</v>
      </c>
      <c r="G21" s="1171" t="s">
        <v>7992</v>
      </c>
      <c r="H21" s="1172">
        <v>12000</v>
      </c>
      <c r="I21" s="1171" t="s">
        <v>7896</v>
      </c>
    </row>
    <row r="22" spans="1:9" ht="23.25" customHeight="1">
      <c r="A22" s="1089" t="s">
        <v>7973</v>
      </c>
      <c r="B22" s="1171"/>
      <c r="C22" s="1368" t="s">
        <v>8564</v>
      </c>
      <c r="D22" s="1368">
        <v>11351021</v>
      </c>
      <c r="E22" s="1368" t="s">
        <v>8565</v>
      </c>
      <c r="F22" s="1171" t="s">
        <v>8566</v>
      </c>
      <c r="G22" s="1171" t="s">
        <v>8413</v>
      </c>
      <c r="H22" s="1172">
        <v>27000</v>
      </c>
      <c r="I22" s="1171" t="s">
        <v>7896</v>
      </c>
    </row>
    <row r="23" spans="1:9" ht="23.25" customHeight="1">
      <c r="A23" s="1089" t="s">
        <v>7973</v>
      </c>
      <c r="B23" s="1171"/>
      <c r="C23" s="1368" t="s">
        <v>8564</v>
      </c>
      <c r="D23" s="1368">
        <v>11351022</v>
      </c>
      <c r="E23" s="1368" t="s">
        <v>8567</v>
      </c>
      <c r="F23" s="1171" t="s">
        <v>8568</v>
      </c>
      <c r="G23" s="1171" t="s">
        <v>7913</v>
      </c>
      <c r="H23" s="1172">
        <v>27000</v>
      </c>
      <c r="I23" s="1171" t="s">
        <v>7896</v>
      </c>
    </row>
    <row r="24" spans="1:9" ht="23.25" customHeight="1">
      <c r="A24" s="1089" t="s">
        <v>7892</v>
      </c>
      <c r="B24" s="1171" t="s">
        <v>8392</v>
      </c>
      <c r="C24" s="1368" t="s">
        <v>8393</v>
      </c>
      <c r="D24" s="1091">
        <v>11413357</v>
      </c>
      <c r="E24" s="1368" t="s">
        <v>8394</v>
      </c>
      <c r="F24" s="1171" t="s">
        <v>8395</v>
      </c>
      <c r="G24" s="1171" t="s">
        <v>7906</v>
      </c>
      <c r="H24" s="1172"/>
      <c r="I24" s="1171" t="s">
        <v>8396</v>
      </c>
    </row>
    <row r="25" spans="1:9" ht="23.25" customHeight="1">
      <c r="A25" s="1089" t="s">
        <v>7892</v>
      </c>
      <c r="B25" s="1171" t="s">
        <v>8392</v>
      </c>
      <c r="C25" s="1368" t="s">
        <v>8400</v>
      </c>
      <c r="D25" s="1091">
        <v>11413357</v>
      </c>
      <c r="E25" s="1368" t="s">
        <v>8394</v>
      </c>
      <c r="F25" s="1171" t="s">
        <v>8395</v>
      </c>
      <c r="G25" s="1171" t="s">
        <v>7906</v>
      </c>
      <c r="H25" s="1172"/>
      <c r="I25" s="1171" t="s">
        <v>8396</v>
      </c>
    </row>
    <row r="26" spans="1:9" ht="23.25" customHeight="1">
      <c r="A26" s="1089" t="s">
        <v>7892</v>
      </c>
      <c r="B26" s="1171" t="s">
        <v>7903</v>
      </c>
      <c r="C26" s="1368">
        <v>922</v>
      </c>
      <c r="D26" s="1368" t="s">
        <v>380</v>
      </c>
      <c r="E26" s="1368" t="s">
        <v>380</v>
      </c>
      <c r="F26" s="1171" t="s">
        <v>7912</v>
      </c>
      <c r="G26" s="1171" t="s">
        <v>7913</v>
      </c>
      <c r="H26" s="1172"/>
      <c r="I26" s="1171" t="s">
        <v>7896</v>
      </c>
    </row>
    <row r="27" spans="1:9" ht="23.25" customHeight="1">
      <c r="A27" s="1089" t="s">
        <v>7892</v>
      </c>
      <c r="B27" s="1171" t="s">
        <v>7903</v>
      </c>
      <c r="C27" s="1368">
        <v>922</v>
      </c>
      <c r="D27" s="1368" t="s">
        <v>380</v>
      </c>
      <c r="E27" s="1368" t="s">
        <v>380</v>
      </c>
      <c r="F27" s="1171" t="s">
        <v>7914</v>
      </c>
      <c r="G27" s="1171" t="s">
        <v>7913</v>
      </c>
      <c r="H27" s="1172"/>
      <c r="I27" s="1171" t="s">
        <v>7899</v>
      </c>
    </row>
    <row r="28" spans="1:9" ht="23.25" customHeight="1">
      <c r="A28" s="1089" t="s">
        <v>7892</v>
      </c>
      <c r="B28" s="1171" t="s">
        <v>7903</v>
      </c>
      <c r="C28" s="1368">
        <v>922</v>
      </c>
      <c r="D28" s="1091">
        <v>10163643</v>
      </c>
      <c r="E28" s="1368" t="s">
        <v>7908</v>
      </c>
      <c r="F28" s="1171" t="s">
        <v>7909</v>
      </c>
      <c r="G28" s="1171" t="s">
        <v>7906</v>
      </c>
      <c r="H28" s="1172"/>
      <c r="I28" s="1171" t="s">
        <v>7896</v>
      </c>
    </row>
    <row r="29" spans="1:9" ht="23.25" customHeight="1">
      <c r="A29" s="1089" t="s">
        <v>7892</v>
      </c>
      <c r="B29" s="1171" t="s">
        <v>7903</v>
      </c>
      <c r="C29" s="1368">
        <v>922</v>
      </c>
      <c r="D29" s="1368">
        <v>10163644</v>
      </c>
      <c r="E29" s="1368" t="s">
        <v>7910</v>
      </c>
      <c r="F29" s="1171" t="s">
        <v>7911</v>
      </c>
      <c r="G29" s="1171" t="s">
        <v>7906</v>
      </c>
      <c r="H29" s="1172"/>
      <c r="I29" s="1171" t="s">
        <v>7899</v>
      </c>
    </row>
    <row r="30" spans="1:9" ht="23.25" customHeight="1">
      <c r="A30" s="1089" t="s">
        <v>7892</v>
      </c>
      <c r="B30" s="1171" t="s">
        <v>7903</v>
      </c>
      <c r="C30" s="1368">
        <v>922</v>
      </c>
      <c r="D30" s="1368">
        <v>10163642</v>
      </c>
      <c r="E30" s="1368" t="s">
        <v>7904</v>
      </c>
      <c r="F30" s="1171" t="s">
        <v>7905</v>
      </c>
      <c r="G30" s="1171" t="s">
        <v>7906</v>
      </c>
      <c r="H30" s="1172"/>
      <c r="I30" s="1171" t="s">
        <v>7907</v>
      </c>
    </row>
    <row r="31" spans="1:9" ht="23.25" customHeight="1">
      <c r="A31" s="1089" t="s">
        <v>7973</v>
      </c>
      <c r="B31" s="1171"/>
      <c r="C31" s="1368">
        <v>1700</v>
      </c>
      <c r="D31" s="1091">
        <v>10163650</v>
      </c>
      <c r="E31" s="1368" t="s">
        <v>7993</v>
      </c>
      <c r="F31" s="1171" t="s">
        <v>7994</v>
      </c>
      <c r="G31" s="1171" t="s">
        <v>7913</v>
      </c>
      <c r="H31" s="1172">
        <v>6000</v>
      </c>
      <c r="I31" s="1171" t="s">
        <v>7896</v>
      </c>
    </row>
    <row r="32" spans="1:9" ht="23.25" customHeight="1">
      <c r="A32" s="1089" t="s">
        <v>7973</v>
      </c>
      <c r="B32" s="1171"/>
      <c r="C32" s="1368">
        <v>1710</v>
      </c>
      <c r="D32" s="1091">
        <v>10163650</v>
      </c>
      <c r="E32" s="1368" t="s">
        <v>7993</v>
      </c>
      <c r="F32" s="1171" t="s">
        <v>7994</v>
      </c>
      <c r="G32" s="1171" t="s">
        <v>7913</v>
      </c>
      <c r="H32" s="1172">
        <v>6000</v>
      </c>
      <c r="I32" s="1171" t="s">
        <v>7896</v>
      </c>
    </row>
    <row r="33" spans="1:9" ht="23.25" customHeight="1">
      <c r="A33" s="1089" t="s">
        <v>7973</v>
      </c>
      <c r="B33" s="1171"/>
      <c r="C33" s="1368" t="s">
        <v>8216</v>
      </c>
      <c r="D33" s="1091">
        <v>10163650</v>
      </c>
      <c r="E33" s="1368" t="s">
        <v>7993</v>
      </c>
      <c r="F33" s="1171" t="s">
        <v>7994</v>
      </c>
      <c r="G33" s="1171" t="s">
        <v>7913</v>
      </c>
      <c r="H33" s="1172">
        <v>6000</v>
      </c>
      <c r="I33" s="1171" t="s">
        <v>7896</v>
      </c>
    </row>
    <row r="34" spans="1:9" ht="23.25" customHeight="1">
      <c r="A34" s="1089" t="s">
        <v>7973</v>
      </c>
      <c r="B34" s="1171"/>
      <c r="C34" s="1368" t="s">
        <v>8217</v>
      </c>
      <c r="D34" s="1091">
        <v>10163650</v>
      </c>
      <c r="E34" s="1368" t="s">
        <v>7993</v>
      </c>
      <c r="F34" s="1171" t="s">
        <v>7994</v>
      </c>
      <c r="G34" s="1171" t="s">
        <v>7913</v>
      </c>
      <c r="H34" s="1172">
        <v>6000</v>
      </c>
      <c r="I34" s="1171" t="s">
        <v>7896</v>
      </c>
    </row>
    <row r="35" spans="1:9" ht="23.25" customHeight="1">
      <c r="A35" s="1089" t="s">
        <v>7973</v>
      </c>
      <c r="B35" s="1171"/>
      <c r="C35" s="1368" t="s">
        <v>8028</v>
      </c>
      <c r="D35" s="1368">
        <v>10163933</v>
      </c>
      <c r="E35" s="1368" t="s">
        <v>8029</v>
      </c>
      <c r="F35" s="1171" t="s">
        <v>8030</v>
      </c>
      <c r="G35" s="1171" t="s">
        <v>7913</v>
      </c>
      <c r="H35" s="1172">
        <v>5000</v>
      </c>
      <c r="I35" s="1171" t="s">
        <v>7896</v>
      </c>
    </row>
    <row r="36" spans="1:9" ht="23.25" customHeight="1">
      <c r="A36" s="1089" t="s">
        <v>7892</v>
      </c>
      <c r="B36" s="1171" t="s">
        <v>7893</v>
      </c>
      <c r="C36" s="1368">
        <v>720</v>
      </c>
      <c r="D36" s="1091">
        <v>10163978</v>
      </c>
      <c r="E36" s="1368" t="s">
        <v>7894</v>
      </c>
      <c r="F36" s="1171" t="s">
        <v>7895</v>
      </c>
      <c r="G36" s="1171"/>
      <c r="H36" s="1172"/>
      <c r="I36" s="1171" t="s">
        <v>7896</v>
      </c>
    </row>
    <row r="37" spans="1:9" ht="23.25" customHeight="1">
      <c r="A37" s="1089" t="s">
        <v>7892</v>
      </c>
      <c r="B37" s="1171" t="s">
        <v>7893</v>
      </c>
      <c r="C37" s="1368" t="s">
        <v>8391</v>
      </c>
      <c r="D37" s="1091">
        <v>10163978</v>
      </c>
      <c r="E37" s="1368" t="s">
        <v>7894</v>
      </c>
      <c r="F37" s="1171" t="s">
        <v>7895</v>
      </c>
      <c r="G37" s="1171"/>
      <c r="H37" s="1172"/>
      <c r="I37" s="1171" t="s">
        <v>7896</v>
      </c>
    </row>
    <row r="38" spans="1:9" ht="23.25" customHeight="1">
      <c r="A38" s="1089" t="s">
        <v>7892</v>
      </c>
      <c r="B38" s="1171" t="s">
        <v>7893</v>
      </c>
      <c r="C38" s="1368">
        <v>720</v>
      </c>
      <c r="D38" s="1091">
        <v>10163979</v>
      </c>
      <c r="E38" s="1368" t="s">
        <v>7897</v>
      </c>
      <c r="F38" s="1171" t="s">
        <v>7898</v>
      </c>
      <c r="G38" s="1171"/>
      <c r="H38" s="1172"/>
      <c r="I38" s="1171" t="s">
        <v>7899</v>
      </c>
    </row>
    <row r="39" spans="1:9" ht="23.25" customHeight="1">
      <c r="A39" s="1089" t="s">
        <v>7892</v>
      </c>
      <c r="B39" s="1171" t="s">
        <v>7893</v>
      </c>
      <c r="C39" s="1368" t="s">
        <v>8391</v>
      </c>
      <c r="D39" s="1091">
        <v>10163979</v>
      </c>
      <c r="E39" s="1368" t="s">
        <v>7897</v>
      </c>
      <c r="F39" s="1171" t="s">
        <v>7898</v>
      </c>
      <c r="G39" s="1171"/>
      <c r="H39" s="1172"/>
      <c r="I39" s="1171" t="s">
        <v>7899</v>
      </c>
    </row>
    <row r="40" spans="1:9" ht="23.25" customHeight="1">
      <c r="A40" s="1089" t="s">
        <v>7973</v>
      </c>
      <c r="B40" s="1171"/>
      <c r="C40" s="1368">
        <v>3000</v>
      </c>
      <c r="D40" s="1368">
        <v>10163651</v>
      </c>
      <c r="E40" s="1368" t="s">
        <v>8001</v>
      </c>
      <c r="F40" s="1171" t="s">
        <v>8002</v>
      </c>
      <c r="G40" s="1171" t="s">
        <v>7906</v>
      </c>
      <c r="H40" s="1172">
        <v>4000</v>
      </c>
      <c r="I40" s="1171" t="s">
        <v>7896</v>
      </c>
    </row>
    <row r="41" spans="1:9" ht="23.25" customHeight="1">
      <c r="A41" s="1089" t="s">
        <v>7973</v>
      </c>
      <c r="B41" s="1171"/>
      <c r="C41" s="1368" t="s">
        <v>8293</v>
      </c>
      <c r="D41" s="1368">
        <v>10163651</v>
      </c>
      <c r="E41" s="1368" t="s">
        <v>8001</v>
      </c>
      <c r="F41" s="1171" t="s">
        <v>8002</v>
      </c>
      <c r="G41" s="1171" t="s">
        <v>7906</v>
      </c>
      <c r="H41" s="1172">
        <v>4000</v>
      </c>
      <c r="I41" s="1171" t="s">
        <v>7896</v>
      </c>
    </row>
    <row r="42" spans="1:9" ht="23.25" customHeight="1">
      <c r="A42" s="1089" t="s">
        <v>7973</v>
      </c>
      <c r="B42" s="1171"/>
      <c r="C42" s="1368" t="s">
        <v>8278</v>
      </c>
      <c r="D42" s="1091">
        <v>11413348</v>
      </c>
      <c r="E42" s="1368" t="s">
        <v>8285</v>
      </c>
      <c r="F42" s="1171" t="s">
        <v>8286</v>
      </c>
      <c r="G42" s="1171"/>
      <c r="H42" s="1172">
        <v>4000</v>
      </c>
      <c r="I42" s="1171" t="s">
        <v>8008</v>
      </c>
    </row>
    <row r="43" spans="1:9" ht="23.25" customHeight="1">
      <c r="A43" s="1089" t="s">
        <v>7973</v>
      </c>
      <c r="B43" s="1171"/>
      <c r="C43" s="1368" t="s">
        <v>8278</v>
      </c>
      <c r="D43" s="1091">
        <v>11413346</v>
      </c>
      <c r="E43" s="1368" t="s">
        <v>8281</v>
      </c>
      <c r="F43" s="1171" t="s">
        <v>8282</v>
      </c>
      <c r="G43" s="1171"/>
      <c r="H43" s="1172">
        <v>4000</v>
      </c>
      <c r="I43" s="1171" t="s">
        <v>8005</v>
      </c>
    </row>
    <row r="44" spans="1:9" ht="23.25" customHeight="1">
      <c r="A44" s="1089" t="s">
        <v>7973</v>
      </c>
      <c r="B44" s="1171"/>
      <c r="C44" s="1368" t="s">
        <v>8278</v>
      </c>
      <c r="D44" s="1091">
        <v>11413347</v>
      </c>
      <c r="E44" s="1368" t="s">
        <v>8283</v>
      </c>
      <c r="F44" s="1171" t="s">
        <v>8284</v>
      </c>
      <c r="G44" s="1171"/>
      <c r="H44" s="1172">
        <v>4000</v>
      </c>
      <c r="I44" s="1171" t="s">
        <v>8011</v>
      </c>
    </row>
    <row r="45" spans="1:9" ht="23.25" customHeight="1">
      <c r="A45" s="1089" t="s">
        <v>7976</v>
      </c>
      <c r="B45" s="1171"/>
      <c r="C45" s="1368" t="s">
        <v>8275</v>
      </c>
      <c r="D45" s="1091">
        <v>10163934</v>
      </c>
      <c r="E45" s="1368" t="s">
        <v>8276</v>
      </c>
      <c r="F45" s="1171" t="s">
        <v>8277</v>
      </c>
      <c r="G45" s="1171"/>
      <c r="H45" s="1172">
        <v>42000</v>
      </c>
      <c r="I45" s="1171"/>
    </row>
    <row r="46" spans="1:9" ht="23.25" customHeight="1">
      <c r="A46" s="1089" t="s">
        <v>7976</v>
      </c>
      <c r="B46" s="1171"/>
      <c r="C46" s="1368" t="s">
        <v>8278</v>
      </c>
      <c r="D46" s="1091">
        <v>10163934</v>
      </c>
      <c r="E46" s="1368" t="s">
        <v>8276</v>
      </c>
      <c r="F46" s="1171" t="s">
        <v>8277</v>
      </c>
      <c r="G46" s="1171"/>
      <c r="H46" s="1172">
        <v>42000</v>
      </c>
      <c r="I46" s="1171"/>
    </row>
    <row r="47" spans="1:9" ht="23.25" customHeight="1">
      <c r="A47" s="1089" t="s">
        <v>7976</v>
      </c>
      <c r="B47" s="1171"/>
      <c r="C47" s="1368" t="s">
        <v>8294</v>
      </c>
      <c r="D47" s="1091">
        <v>10163934</v>
      </c>
      <c r="E47" s="1368" t="s">
        <v>8276</v>
      </c>
      <c r="F47" s="1171" t="s">
        <v>8277</v>
      </c>
      <c r="G47" s="1171"/>
      <c r="H47" s="1172">
        <v>42000</v>
      </c>
      <c r="I47" s="1171"/>
    </row>
    <row r="48" spans="1:9" ht="23.25" customHeight="1">
      <c r="A48" s="1089" t="s">
        <v>7973</v>
      </c>
      <c r="B48" s="1171"/>
      <c r="C48" s="1368">
        <v>3000</v>
      </c>
      <c r="D48" s="1091">
        <v>10163940</v>
      </c>
      <c r="E48" s="1368" t="s">
        <v>8006</v>
      </c>
      <c r="F48" s="1171" t="s">
        <v>8007</v>
      </c>
      <c r="G48" s="1171" t="s">
        <v>7906</v>
      </c>
      <c r="H48" s="1172">
        <v>2000</v>
      </c>
      <c r="I48" s="1171" t="s">
        <v>8008</v>
      </c>
    </row>
    <row r="49" spans="1:9" ht="23.25" customHeight="1">
      <c r="A49" s="1089" t="s">
        <v>7973</v>
      </c>
      <c r="B49" s="1171"/>
      <c r="C49" s="1368" t="s">
        <v>8293</v>
      </c>
      <c r="D49" s="1091">
        <v>10163940</v>
      </c>
      <c r="E49" s="1368" t="s">
        <v>8006</v>
      </c>
      <c r="F49" s="1171" t="s">
        <v>8007</v>
      </c>
      <c r="G49" s="1171" t="s">
        <v>7906</v>
      </c>
      <c r="H49" s="1172">
        <v>2000</v>
      </c>
      <c r="I49" s="1171" t="s">
        <v>8008</v>
      </c>
    </row>
    <row r="50" spans="1:9" ht="23.25" customHeight="1">
      <c r="A50" s="1089" t="s">
        <v>7973</v>
      </c>
      <c r="B50" s="1171"/>
      <c r="C50" s="1368">
        <v>3000</v>
      </c>
      <c r="D50" s="1091">
        <v>10163908</v>
      </c>
      <c r="E50" s="1368" t="s">
        <v>8003</v>
      </c>
      <c r="F50" s="1171" t="s">
        <v>8004</v>
      </c>
      <c r="G50" s="1171" t="s">
        <v>7906</v>
      </c>
      <c r="H50" s="1172">
        <v>2000</v>
      </c>
      <c r="I50" s="1171" t="s">
        <v>8005</v>
      </c>
    </row>
    <row r="51" spans="1:9" ht="23.25" customHeight="1">
      <c r="A51" s="1089" t="s">
        <v>7973</v>
      </c>
      <c r="B51" s="1171"/>
      <c r="C51" s="1368" t="s">
        <v>8293</v>
      </c>
      <c r="D51" s="1091">
        <v>10163908</v>
      </c>
      <c r="E51" s="1368" t="s">
        <v>8003</v>
      </c>
      <c r="F51" s="1171" t="s">
        <v>8004</v>
      </c>
      <c r="G51" s="1171" t="s">
        <v>7906</v>
      </c>
      <c r="H51" s="1172">
        <v>2000</v>
      </c>
      <c r="I51" s="1171" t="s">
        <v>8005</v>
      </c>
    </row>
    <row r="52" spans="1:9" ht="23.25" customHeight="1">
      <c r="A52" s="1089" t="s">
        <v>7973</v>
      </c>
      <c r="B52" s="1171"/>
      <c r="C52" s="1368">
        <v>3000</v>
      </c>
      <c r="D52" s="1368">
        <v>10163983</v>
      </c>
      <c r="E52" s="1368" t="s">
        <v>8009</v>
      </c>
      <c r="F52" s="1171" t="s">
        <v>8010</v>
      </c>
      <c r="G52" s="1171" t="s">
        <v>7906</v>
      </c>
      <c r="H52" s="1172">
        <v>2000</v>
      </c>
      <c r="I52" s="1171" t="s">
        <v>8011</v>
      </c>
    </row>
    <row r="53" spans="1:9" ht="23.25" customHeight="1">
      <c r="A53" s="1089" t="s">
        <v>7973</v>
      </c>
      <c r="B53" s="1171"/>
      <c r="C53" s="1368" t="s">
        <v>8293</v>
      </c>
      <c r="D53" s="1368">
        <v>10163983</v>
      </c>
      <c r="E53" s="1368" t="s">
        <v>8009</v>
      </c>
      <c r="F53" s="1171" t="s">
        <v>8010</v>
      </c>
      <c r="G53" s="1171" t="s">
        <v>7906</v>
      </c>
      <c r="H53" s="1172">
        <v>2000</v>
      </c>
      <c r="I53" s="1171" t="s">
        <v>8011</v>
      </c>
    </row>
    <row r="54" spans="1:9" ht="23.25" customHeight="1">
      <c r="A54" s="1089" t="s">
        <v>7973</v>
      </c>
      <c r="B54" s="1171"/>
      <c r="C54" s="1368" t="s">
        <v>8076</v>
      </c>
      <c r="D54" s="1091">
        <v>10163526</v>
      </c>
      <c r="E54" s="1368" t="s">
        <v>8077</v>
      </c>
      <c r="F54" s="1171" t="s">
        <v>8078</v>
      </c>
      <c r="G54" s="1171" t="s">
        <v>7906</v>
      </c>
      <c r="H54" s="1172">
        <v>9000</v>
      </c>
      <c r="I54" s="1171" t="s">
        <v>7896</v>
      </c>
    </row>
    <row r="55" spans="1:9" ht="23.25" customHeight="1">
      <c r="A55" s="1089" t="s">
        <v>7973</v>
      </c>
      <c r="B55" s="1171"/>
      <c r="C55" s="1368" t="s">
        <v>8076</v>
      </c>
      <c r="D55" s="1091">
        <v>10163536</v>
      </c>
      <c r="E55" s="1368" t="s">
        <v>8083</v>
      </c>
      <c r="F55" s="1171" t="s">
        <v>8084</v>
      </c>
      <c r="G55" s="1171" t="s">
        <v>7906</v>
      </c>
      <c r="H55" s="1172">
        <v>8000</v>
      </c>
      <c r="I55" s="1171" t="s">
        <v>8008</v>
      </c>
    </row>
    <row r="56" spans="1:9" ht="23.25" customHeight="1">
      <c r="A56" s="1089" t="s">
        <v>7973</v>
      </c>
      <c r="B56" s="1171"/>
      <c r="C56" s="1368" t="s">
        <v>8076</v>
      </c>
      <c r="D56" s="1091">
        <v>10163527</v>
      </c>
      <c r="E56" s="1368" t="s">
        <v>8079</v>
      </c>
      <c r="F56" s="1171" t="s">
        <v>8080</v>
      </c>
      <c r="G56" s="1171" t="s">
        <v>7906</v>
      </c>
      <c r="H56" s="1172">
        <v>8000</v>
      </c>
      <c r="I56" s="1171" t="s">
        <v>8005</v>
      </c>
    </row>
    <row r="57" spans="1:9" ht="23.25" customHeight="1">
      <c r="A57" s="1089" t="s">
        <v>7973</v>
      </c>
      <c r="B57" s="1171"/>
      <c r="C57" s="1368" t="s">
        <v>8076</v>
      </c>
      <c r="D57" s="1091">
        <v>10163528</v>
      </c>
      <c r="E57" s="1368" t="s">
        <v>8081</v>
      </c>
      <c r="F57" s="1171" t="s">
        <v>8082</v>
      </c>
      <c r="G57" s="1171" t="s">
        <v>7906</v>
      </c>
      <c r="H57" s="1172">
        <v>8000</v>
      </c>
      <c r="I57" s="1171" t="s">
        <v>8011</v>
      </c>
    </row>
    <row r="58" spans="1:9" ht="23.25" customHeight="1">
      <c r="A58" s="1089" t="s">
        <v>7892</v>
      </c>
      <c r="B58" s="1171" t="s">
        <v>7903</v>
      </c>
      <c r="C58" s="1368">
        <v>942</v>
      </c>
      <c r="D58" s="1368" t="s">
        <v>380</v>
      </c>
      <c r="E58" s="1368" t="s">
        <v>380</v>
      </c>
      <c r="F58" s="1171" t="s">
        <v>7933</v>
      </c>
      <c r="G58" s="1171" t="s">
        <v>7913</v>
      </c>
      <c r="H58" s="1172"/>
      <c r="I58" s="1171" t="s">
        <v>7896</v>
      </c>
    </row>
    <row r="59" spans="1:9" ht="23.25" customHeight="1">
      <c r="A59" s="1089" t="s">
        <v>7892</v>
      </c>
      <c r="B59" s="1171" t="s">
        <v>7903</v>
      </c>
      <c r="C59" s="1368">
        <v>942</v>
      </c>
      <c r="D59" s="1091">
        <v>10163643</v>
      </c>
      <c r="E59" s="1368" t="s">
        <v>7908</v>
      </c>
      <c r="F59" s="1171" t="s">
        <v>7931</v>
      </c>
      <c r="G59" s="1171" t="s">
        <v>7906</v>
      </c>
      <c r="H59" s="1172"/>
      <c r="I59" s="1171" t="s">
        <v>7896</v>
      </c>
    </row>
    <row r="60" spans="1:9" ht="23.25" customHeight="1">
      <c r="A60" s="1089" t="s">
        <v>7892</v>
      </c>
      <c r="B60" s="1171" t="s">
        <v>7903</v>
      </c>
      <c r="C60" s="1368">
        <v>942</v>
      </c>
      <c r="D60" s="1368">
        <v>10163644</v>
      </c>
      <c r="E60" s="1368" t="s">
        <v>7910</v>
      </c>
      <c r="F60" s="1171" t="s">
        <v>7932</v>
      </c>
      <c r="G60" s="1171" t="s">
        <v>7906</v>
      </c>
      <c r="H60" s="1172"/>
      <c r="I60" s="1171" t="s">
        <v>7899</v>
      </c>
    </row>
    <row r="61" spans="1:9" ht="23.25" customHeight="1">
      <c r="A61" s="1089" t="s">
        <v>7892</v>
      </c>
      <c r="B61" s="1171" t="s">
        <v>7903</v>
      </c>
      <c r="C61" s="1368">
        <v>942</v>
      </c>
      <c r="D61" s="1368">
        <v>10163642</v>
      </c>
      <c r="E61" s="1368" t="s">
        <v>7904</v>
      </c>
      <c r="F61" s="1171" t="s">
        <v>7930</v>
      </c>
      <c r="G61" s="1171" t="s">
        <v>7906</v>
      </c>
      <c r="H61" s="1172"/>
      <c r="I61" s="1171" t="s">
        <v>7907</v>
      </c>
    </row>
    <row r="62" spans="1:9" ht="23.25" customHeight="1">
      <c r="A62" s="1089" t="s">
        <v>7892</v>
      </c>
      <c r="B62" s="1171" t="s">
        <v>7903</v>
      </c>
      <c r="C62" s="1368">
        <v>962</v>
      </c>
      <c r="D62" s="1368" t="s">
        <v>380</v>
      </c>
      <c r="E62" s="1368" t="s">
        <v>380</v>
      </c>
      <c r="F62" s="1171" t="s">
        <v>7952</v>
      </c>
      <c r="G62" s="1171" t="s">
        <v>7913</v>
      </c>
      <c r="H62" s="1172"/>
      <c r="I62" s="1171" t="s">
        <v>7896</v>
      </c>
    </row>
    <row r="63" spans="1:9" ht="23.25" customHeight="1">
      <c r="A63" s="1089" t="s">
        <v>7892</v>
      </c>
      <c r="B63" s="1171" t="s">
        <v>7903</v>
      </c>
      <c r="C63" s="1368">
        <v>962</v>
      </c>
      <c r="D63" s="1368" t="s">
        <v>380</v>
      </c>
      <c r="E63" s="1368" t="s">
        <v>380</v>
      </c>
      <c r="F63" s="1171" t="s">
        <v>7953</v>
      </c>
      <c r="G63" s="1171" t="s">
        <v>7913</v>
      </c>
      <c r="H63" s="1172"/>
      <c r="I63" s="1171" t="s">
        <v>7899</v>
      </c>
    </row>
    <row r="64" spans="1:9" ht="23.25" customHeight="1">
      <c r="A64" s="1089" t="s">
        <v>7892</v>
      </c>
      <c r="B64" s="1171" t="s">
        <v>7903</v>
      </c>
      <c r="C64" s="1368">
        <v>962</v>
      </c>
      <c r="D64" s="1091">
        <v>10163643</v>
      </c>
      <c r="E64" s="1368" t="s">
        <v>7908</v>
      </c>
      <c r="F64" s="1171" t="s">
        <v>7950</v>
      </c>
      <c r="G64" s="1171" t="s">
        <v>7906</v>
      </c>
      <c r="H64" s="1172"/>
      <c r="I64" s="1171" t="s">
        <v>7896</v>
      </c>
    </row>
    <row r="65" spans="1:9" ht="23.25" customHeight="1">
      <c r="A65" s="1089" t="s">
        <v>7892</v>
      </c>
      <c r="B65" s="1171" t="s">
        <v>7903</v>
      </c>
      <c r="C65" s="1368">
        <v>962</v>
      </c>
      <c r="D65" s="1368">
        <v>10163644</v>
      </c>
      <c r="E65" s="1368" t="s">
        <v>7910</v>
      </c>
      <c r="F65" s="1171" t="s">
        <v>7951</v>
      </c>
      <c r="G65" s="1171" t="s">
        <v>7906</v>
      </c>
      <c r="H65" s="1172"/>
      <c r="I65" s="1171" t="s">
        <v>7899</v>
      </c>
    </row>
    <row r="66" spans="1:9" ht="23.25" customHeight="1">
      <c r="A66" s="1089" t="s">
        <v>7892</v>
      </c>
      <c r="B66" s="1171" t="s">
        <v>7903</v>
      </c>
      <c r="C66" s="1368">
        <v>962</v>
      </c>
      <c r="D66" s="1368">
        <v>10163642</v>
      </c>
      <c r="E66" s="1368" t="s">
        <v>7904</v>
      </c>
      <c r="F66" s="1171" t="s">
        <v>7949</v>
      </c>
      <c r="G66" s="1171" t="s">
        <v>7906</v>
      </c>
      <c r="H66" s="1172"/>
      <c r="I66" s="1171" t="s">
        <v>7907</v>
      </c>
    </row>
    <row r="67" spans="1:9" ht="23.25" customHeight="1">
      <c r="A67" s="1089" t="s">
        <v>7892</v>
      </c>
      <c r="B67" s="1171" t="s">
        <v>7903</v>
      </c>
      <c r="C67" s="1368">
        <v>924</v>
      </c>
      <c r="D67" s="1368" t="s">
        <v>380</v>
      </c>
      <c r="E67" s="1368" t="s">
        <v>380</v>
      </c>
      <c r="F67" s="1171" t="s">
        <v>7918</v>
      </c>
      <c r="G67" s="1171" t="s">
        <v>7913</v>
      </c>
      <c r="H67" s="1172"/>
      <c r="I67" s="1171" t="s">
        <v>7896</v>
      </c>
    </row>
    <row r="68" spans="1:9" ht="23.25" customHeight="1">
      <c r="A68" s="1089" t="s">
        <v>7892</v>
      </c>
      <c r="B68" s="1171" t="s">
        <v>7903</v>
      </c>
      <c r="C68" s="1368">
        <v>924</v>
      </c>
      <c r="D68" s="1368" t="s">
        <v>380</v>
      </c>
      <c r="E68" s="1368" t="s">
        <v>380</v>
      </c>
      <c r="F68" s="1171" t="s">
        <v>7919</v>
      </c>
      <c r="G68" s="1171" t="s">
        <v>7913</v>
      </c>
      <c r="H68" s="1172"/>
      <c r="I68" s="1171" t="s">
        <v>7899</v>
      </c>
    </row>
    <row r="69" spans="1:9" ht="23.25" customHeight="1">
      <c r="A69" s="1089" t="s">
        <v>7892</v>
      </c>
      <c r="B69" s="1171" t="s">
        <v>7903</v>
      </c>
      <c r="C69" s="1368">
        <v>924</v>
      </c>
      <c r="D69" s="1091">
        <v>10163643</v>
      </c>
      <c r="E69" s="1368" t="s">
        <v>7908</v>
      </c>
      <c r="F69" s="1171" t="s">
        <v>7916</v>
      </c>
      <c r="G69" s="1171" t="s">
        <v>7906</v>
      </c>
      <c r="H69" s="1172"/>
      <c r="I69" s="1171" t="s">
        <v>7896</v>
      </c>
    </row>
    <row r="70" spans="1:9" ht="23.25" customHeight="1">
      <c r="A70" s="1089" t="s">
        <v>7892</v>
      </c>
      <c r="B70" s="1171" t="s">
        <v>7903</v>
      </c>
      <c r="C70" s="1368">
        <v>924</v>
      </c>
      <c r="D70" s="1368">
        <v>10163644</v>
      </c>
      <c r="E70" s="1368" t="s">
        <v>7910</v>
      </c>
      <c r="F70" s="1171" t="s">
        <v>7917</v>
      </c>
      <c r="G70" s="1171" t="s">
        <v>7906</v>
      </c>
      <c r="H70" s="1172"/>
      <c r="I70" s="1171" t="s">
        <v>7899</v>
      </c>
    </row>
    <row r="71" spans="1:9" ht="23.25" customHeight="1">
      <c r="A71" s="1089" t="s">
        <v>7892</v>
      </c>
      <c r="B71" s="1171" t="s">
        <v>7903</v>
      </c>
      <c r="C71" s="1368">
        <v>924</v>
      </c>
      <c r="D71" s="1368">
        <v>10163642</v>
      </c>
      <c r="E71" s="1368" t="s">
        <v>7904</v>
      </c>
      <c r="F71" s="1171" t="s">
        <v>7915</v>
      </c>
      <c r="G71" s="1171" t="s">
        <v>7906</v>
      </c>
      <c r="H71" s="1172"/>
      <c r="I71" s="1171" t="s">
        <v>7907</v>
      </c>
    </row>
    <row r="72" spans="1:9" ht="23.25" customHeight="1">
      <c r="A72" s="1089" t="s">
        <v>7892</v>
      </c>
      <c r="B72" s="1171" t="s">
        <v>7903</v>
      </c>
      <c r="C72" s="1368">
        <v>944</v>
      </c>
      <c r="D72" s="1368" t="s">
        <v>380</v>
      </c>
      <c r="E72" s="1368" t="s">
        <v>380</v>
      </c>
      <c r="F72" s="1171" t="s">
        <v>7938</v>
      </c>
      <c r="G72" s="1171" t="s">
        <v>7913</v>
      </c>
      <c r="H72" s="1172"/>
      <c r="I72" s="1171" t="s">
        <v>7896</v>
      </c>
    </row>
    <row r="73" spans="1:9" ht="23.25" customHeight="1">
      <c r="A73" s="1089" t="s">
        <v>7892</v>
      </c>
      <c r="B73" s="1171" t="s">
        <v>7903</v>
      </c>
      <c r="C73" s="1368">
        <v>944</v>
      </c>
      <c r="D73" s="1368" t="s">
        <v>380</v>
      </c>
      <c r="E73" s="1368" t="s">
        <v>380</v>
      </c>
      <c r="F73" s="1171" t="s">
        <v>7939</v>
      </c>
      <c r="G73" s="1171" t="s">
        <v>7913</v>
      </c>
      <c r="H73" s="1172"/>
      <c r="I73" s="1171" t="s">
        <v>7899</v>
      </c>
    </row>
    <row r="74" spans="1:9" ht="23.25" customHeight="1">
      <c r="A74" s="1089" t="s">
        <v>7892</v>
      </c>
      <c r="B74" s="1171" t="s">
        <v>7903</v>
      </c>
      <c r="C74" s="1368">
        <v>944</v>
      </c>
      <c r="D74" s="1091">
        <v>10163643</v>
      </c>
      <c r="E74" s="1368" t="s">
        <v>7908</v>
      </c>
      <c r="F74" s="1171" t="s">
        <v>7936</v>
      </c>
      <c r="G74" s="1171" t="s">
        <v>7906</v>
      </c>
      <c r="H74" s="1172"/>
      <c r="I74" s="1171" t="s">
        <v>7896</v>
      </c>
    </row>
    <row r="75" spans="1:9" ht="23.25" customHeight="1">
      <c r="A75" s="1089" t="s">
        <v>7892</v>
      </c>
      <c r="B75" s="1171" t="s">
        <v>7903</v>
      </c>
      <c r="C75" s="1368">
        <v>944</v>
      </c>
      <c r="D75" s="1368">
        <v>10163644</v>
      </c>
      <c r="E75" s="1368" t="s">
        <v>7910</v>
      </c>
      <c r="F75" s="1171" t="s">
        <v>7937</v>
      </c>
      <c r="G75" s="1171" t="s">
        <v>7906</v>
      </c>
      <c r="H75" s="1172"/>
      <c r="I75" s="1171" t="s">
        <v>7899</v>
      </c>
    </row>
    <row r="76" spans="1:9" ht="23.25" customHeight="1">
      <c r="A76" s="1089" t="s">
        <v>7892</v>
      </c>
      <c r="B76" s="1171" t="s">
        <v>7903</v>
      </c>
      <c r="C76" s="1368">
        <v>944</v>
      </c>
      <c r="D76" s="1368">
        <v>10163642</v>
      </c>
      <c r="E76" s="1368" t="s">
        <v>7904</v>
      </c>
      <c r="F76" s="1171" t="s">
        <v>7935</v>
      </c>
      <c r="G76" s="1171" t="s">
        <v>7906</v>
      </c>
      <c r="H76" s="1172"/>
      <c r="I76" s="1171" t="s">
        <v>7907</v>
      </c>
    </row>
    <row r="77" spans="1:9" ht="23.25" customHeight="1">
      <c r="A77" s="1089" t="s">
        <v>7973</v>
      </c>
      <c r="B77" s="1171"/>
      <c r="C77" s="1368">
        <v>1700</v>
      </c>
      <c r="D77" s="1091">
        <v>11413368</v>
      </c>
      <c r="E77" s="1368" t="s">
        <v>7990</v>
      </c>
      <c r="F77" s="1171" t="s">
        <v>7991</v>
      </c>
      <c r="G77" s="1171" t="s">
        <v>7992</v>
      </c>
      <c r="H77" s="1172">
        <v>3000</v>
      </c>
      <c r="I77" s="1171" t="s">
        <v>7896</v>
      </c>
    </row>
    <row r="78" spans="1:9" ht="23.25" customHeight="1">
      <c r="A78" s="1089" t="s">
        <v>7973</v>
      </c>
      <c r="B78" s="1171"/>
      <c r="C78" s="1368">
        <v>1710</v>
      </c>
      <c r="D78" s="1091">
        <v>11413368</v>
      </c>
      <c r="E78" s="1368" t="s">
        <v>7990</v>
      </c>
      <c r="F78" s="1171" t="s">
        <v>7991</v>
      </c>
      <c r="G78" s="1171" t="s">
        <v>7992</v>
      </c>
      <c r="H78" s="1172">
        <v>3000</v>
      </c>
      <c r="I78" s="1171" t="s">
        <v>7896</v>
      </c>
    </row>
    <row r="79" spans="1:9" ht="23.25" customHeight="1">
      <c r="A79" s="1089" t="s">
        <v>7973</v>
      </c>
      <c r="B79" s="1171"/>
      <c r="C79" s="1368" t="s">
        <v>8216</v>
      </c>
      <c r="D79" s="1091">
        <v>11413368</v>
      </c>
      <c r="E79" s="1368" t="s">
        <v>7990</v>
      </c>
      <c r="F79" s="1171" t="s">
        <v>7991</v>
      </c>
      <c r="G79" s="1171" t="s">
        <v>7992</v>
      </c>
      <c r="H79" s="1172">
        <v>3000</v>
      </c>
      <c r="I79" s="1171" t="s">
        <v>7896</v>
      </c>
    </row>
    <row r="80" spans="1:9" ht="23.25" customHeight="1">
      <c r="A80" s="1089" t="s">
        <v>7973</v>
      </c>
      <c r="B80" s="1171"/>
      <c r="C80" s="1368" t="s">
        <v>8217</v>
      </c>
      <c r="D80" s="1091">
        <v>11413368</v>
      </c>
      <c r="E80" s="1368" t="s">
        <v>7990</v>
      </c>
      <c r="F80" s="1171" t="s">
        <v>7991</v>
      </c>
      <c r="G80" s="1171" t="s">
        <v>7992</v>
      </c>
      <c r="H80" s="1172">
        <v>3000</v>
      </c>
      <c r="I80" s="1171" t="s">
        <v>7896</v>
      </c>
    </row>
    <row r="81" spans="1:9" ht="23.25" customHeight="1">
      <c r="A81" s="1089" t="s">
        <v>7976</v>
      </c>
      <c r="B81" s="1171"/>
      <c r="C81" s="1368">
        <v>1700</v>
      </c>
      <c r="D81" s="1091">
        <v>10163473</v>
      </c>
      <c r="E81" s="1368" t="s">
        <v>7988</v>
      </c>
      <c r="F81" s="1171" t="s">
        <v>7989</v>
      </c>
      <c r="G81" s="1171"/>
      <c r="H81" s="1172">
        <v>30000</v>
      </c>
      <c r="I81" s="1171"/>
    </row>
    <row r="82" spans="1:9" ht="23.25" customHeight="1">
      <c r="A82" s="1089" t="s">
        <v>7976</v>
      </c>
      <c r="B82" s="1171"/>
      <c r="C82" s="1368">
        <v>1710</v>
      </c>
      <c r="D82" s="1091">
        <v>10163473</v>
      </c>
      <c r="E82" s="1368" t="s">
        <v>7988</v>
      </c>
      <c r="F82" s="1171" t="s">
        <v>7989</v>
      </c>
      <c r="G82" s="1171"/>
      <c r="H82" s="1172">
        <v>30000</v>
      </c>
      <c r="I82" s="1171"/>
    </row>
    <row r="83" spans="1:9" ht="23.25" customHeight="1">
      <c r="A83" s="1089" t="s">
        <v>7976</v>
      </c>
      <c r="B83" s="1171"/>
      <c r="C83" s="1368" t="s">
        <v>8216</v>
      </c>
      <c r="D83" s="1091">
        <v>10163473</v>
      </c>
      <c r="E83" s="1368" t="s">
        <v>7988</v>
      </c>
      <c r="F83" s="1171" t="s">
        <v>7989</v>
      </c>
      <c r="G83" s="1171"/>
      <c r="H83" s="1172">
        <v>30000</v>
      </c>
      <c r="I83" s="1171"/>
    </row>
    <row r="84" spans="1:9" ht="23.25" customHeight="1">
      <c r="A84" s="1089" t="s">
        <v>7976</v>
      </c>
      <c r="B84" s="1171"/>
      <c r="C84" s="1368" t="s">
        <v>8217</v>
      </c>
      <c r="D84" s="1091">
        <v>10163473</v>
      </c>
      <c r="E84" s="1368" t="s">
        <v>7988</v>
      </c>
      <c r="F84" s="1171" t="s">
        <v>7989</v>
      </c>
      <c r="G84" s="1171"/>
      <c r="H84" s="1172">
        <v>30000</v>
      </c>
      <c r="I84" s="1171"/>
    </row>
    <row r="85" spans="1:9" ht="23.25" customHeight="1">
      <c r="A85" s="1089" t="s">
        <v>7892</v>
      </c>
      <c r="B85" s="1171" t="s">
        <v>7903</v>
      </c>
      <c r="C85" s="1368">
        <v>964</v>
      </c>
      <c r="D85" s="1368" t="s">
        <v>380</v>
      </c>
      <c r="E85" s="1368" t="s">
        <v>380</v>
      </c>
      <c r="F85" s="1171" t="s">
        <v>7957</v>
      </c>
      <c r="G85" s="1171" t="s">
        <v>7913</v>
      </c>
      <c r="H85" s="1172"/>
      <c r="I85" s="1171" t="s">
        <v>7896</v>
      </c>
    </row>
    <row r="86" spans="1:9" ht="23.25" customHeight="1">
      <c r="A86" s="1089" t="s">
        <v>7892</v>
      </c>
      <c r="B86" s="1171" t="s">
        <v>7903</v>
      </c>
      <c r="C86" s="1368">
        <v>964</v>
      </c>
      <c r="D86" s="1091" t="s">
        <v>380</v>
      </c>
      <c r="E86" s="1368" t="s">
        <v>380</v>
      </c>
      <c r="F86" s="1171" t="s">
        <v>7958</v>
      </c>
      <c r="G86" s="1171" t="s">
        <v>7913</v>
      </c>
      <c r="H86" s="1172"/>
      <c r="I86" s="1171" t="s">
        <v>7899</v>
      </c>
    </row>
    <row r="87" spans="1:9" ht="23.25" customHeight="1">
      <c r="A87" s="1089" t="s">
        <v>7892</v>
      </c>
      <c r="B87" s="1171" t="s">
        <v>7903</v>
      </c>
      <c r="C87" s="1368">
        <v>964</v>
      </c>
      <c r="D87" s="1091">
        <v>10163643</v>
      </c>
      <c r="E87" s="1368" t="s">
        <v>7908</v>
      </c>
      <c r="F87" s="1171" t="s">
        <v>7955</v>
      </c>
      <c r="G87" s="1171" t="s">
        <v>7906</v>
      </c>
      <c r="H87" s="1172"/>
      <c r="I87" s="1171" t="s">
        <v>7896</v>
      </c>
    </row>
    <row r="88" spans="1:9" ht="23.25" customHeight="1">
      <c r="A88" s="1089" t="s">
        <v>7892</v>
      </c>
      <c r="B88" s="1171" t="s">
        <v>7903</v>
      </c>
      <c r="C88" s="1368">
        <v>964</v>
      </c>
      <c r="D88" s="1368">
        <v>10163644</v>
      </c>
      <c r="E88" s="1368" t="s">
        <v>7910</v>
      </c>
      <c r="F88" s="1171" t="s">
        <v>7956</v>
      </c>
      <c r="G88" s="1171" t="s">
        <v>7906</v>
      </c>
      <c r="H88" s="1172"/>
      <c r="I88" s="1171" t="s">
        <v>7899</v>
      </c>
    </row>
    <row r="89" spans="1:9" ht="23.25" customHeight="1">
      <c r="A89" s="1089" t="s">
        <v>7892</v>
      </c>
      <c r="B89" s="1171" t="s">
        <v>7903</v>
      </c>
      <c r="C89" s="1368">
        <v>964</v>
      </c>
      <c r="D89" s="1368">
        <v>10163642</v>
      </c>
      <c r="E89" s="1368" t="s">
        <v>7904</v>
      </c>
      <c r="F89" s="1171" t="s">
        <v>7954</v>
      </c>
      <c r="G89" s="1171" t="s">
        <v>7906</v>
      </c>
      <c r="H89" s="1172"/>
      <c r="I89" s="1171" t="s">
        <v>7907</v>
      </c>
    </row>
    <row r="90" spans="1:9" ht="23.25" customHeight="1">
      <c r="A90" s="1089" t="s">
        <v>7973</v>
      </c>
      <c r="B90" s="1171"/>
      <c r="C90" s="1368" t="s">
        <v>8347</v>
      </c>
      <c r="D90" s="1368">
        <v>11351026</v>
      </c>
      <c r="E90" s="1368" t="s">
        <v>8348</v>
      </c>
      <c r="F90" s="1171" t="s">
        <v>8349</v>
      </c>
      <c r="G90" s="1171"/>
      <c r="H90" s="1172">
        <v>20000</v>
      </c>
      <c r="I90" s="1171" t="s">
        <v>7896</v>
      </c>
    </row>
    <row r="91" spans="1:9" ht="23.25" customHeight="1">
      <c r="A91" s="1089" t="s">
        <v>7973</v>
      </c>
      <c r="B91" s="1171"/>
      <c r="C91" s="1368" t="s">
        <v>8357</v>
      </c>
      <c r="D91" s="1368">
        <v>11351026</v>
      </c>
      <c r="E91" s="1368" t="s">
        <v>8348</v>
      </c>
      <c r="F91" s="1171" t="s">
        <v>8349</v>
      </c>
      <c r="G91" s="1171"/>
      <c r="H91" s="1172">
        <v>20000</v>
      </c>
      <c r="I91" s="1171" t="s">
        <v>7896</v>
      </c>
    </row>
    <row r="92" spans="1:9" ht="23.25" customHeight="1">
      <c r="A92" s="1089" t="s">
        <v>7973</v>
      </c>
      <c r="B92" s="1171"/>
      <c r="C92" s="1368" t="s">
        <v>8356</v>
      </c>
      <c r="D92" s="1368">
        <v>11351013</v>
      </c>
      <c r="E92" s="1368" t="s">
        <v>8358</v>
      </c>
      <c r="F92" s="1171" t="s">
        <v>8359</v>
      </c>
      <c r="G92" s="1171"/>
      <c r="H92" s="1172">
        <v>30000</v>
      </c>
      <c r="I92" s="1171" t="s">
        <v>7896</v>
      </c>
    </row>
    <row r="93" spans="1:9" ht="23.25" customHeight="1">
      <c r="A93" s="1089" t="s">
        <v>7892</v>
      </c>
      <c r="B93" s="1171" t="s">
        <v>7900</v>
      </c>
      <c r="C93" s="1368">
        <v>725</v>
      </c>
      <c r="D93" s="1368">
        <v>11351014</v>
      </c>
      <c r="E93" s="1368" t="s">
        <v>7901</v>
      </c>
      <c r="F93" s="1171" t="s">
        <v>7902</v>
      </c>
      <c r="G93" s="1171"/>
      <c r="H93" s="1172"/>
      <c r="I93" s="1171" t="s">
        <v>7899</v>
      </c>
    </row>
    <row r="94" spans="1:9" ht="23.25" customHeight="1">
      <c r="A94" s="1089" t="s">
        <v>7892</v>
      </c>
      <c r="B94" s="1171" t="s">
        <v>7900</v>
      </c>
      <c r="C94" s="1368">
        <v>810</v>
      </c>
      <c r="D94" s="1368">
        <v>11351014</v>
      </c>
      <c r="E94" s="1368" t="s">
        <v>7901</v>
      </c>
      <c r="F94" s="1171" t="s">
        <v>7902</v>
      </c>
      <c r="G94" s="1171"/>
      <c r="H94" s="1172"/>
      <c r="I94" s="1171" t="s">
        <v>7899</v>
      </c>
    </row>
    <row r="95" spans="1:9" ht="23.25" customHeight="1">
      <c r="A95" s="1089" t="s">
        <v>7973</v>
      </c>
      <c r="B95" s="1171"/>
      <c r="C95" s="1368">
        <v>1100</v>
      </c>
      <c r="D95" s="1368">
        <v>10163645</v>
      </c>
      <c r="E95" s="1368" t="s">
        <v>7974</v>
      </c>
      <c r="F95" s="1171" t="s">
        <v>7975</v>
      </c>
      <c r="G95" s="1171" t="s">
        <v>7906</v>
      </c>
      <c r="H95" s="1172">
        <v>2000</v>
      </c>
      <c r="I95" s="1171" t="s">
        <v>7896</v>
      </c>
    </row>
    <row r="96" spans="1:9" ht="23.25" customHeight="1">
      <c r="A96" s="1089" t="s">
        <v>7973</v>
      </c>
      <c r="B96" s="1171"/>
      <c r="C96" s="1368">
        <v>1110</v>
      </c>
      <c r="D96" s="1368">
        <v>10163645</v>
      </c>
      <c r="E96" s="1368" t="s">
        <v>7974</v>
      </c>
      <c r="F96" s="1171" t="s">
        <v>7975</v>
      </c>
      <c r="G96" s="1171" t="s">
        <v>7906</v>
      </c>
      <c r="H96" s="1172">
        <v>2000</v>
      </c>
      <c r="I96" s="1171" t="s">
        <v>7896</v>
      </c>
    </row>
    <row r="97" spans="1:9" ht="23.25" customHeight="1">
      <c r="A97" s="1089" t="s">
        <v>7973</v>
      </c>
      <c r="B97" s="1171"/>
      <c r="C97" s="1368" t="s">
        <v>8085</v>
      </c>
      <c r="D97" s="1368">
        <v>10163524</v>
      </c>
      <c r="E97" s="1368" t="s">
        <v>8086</v>
      </c>
      <c r="F97" s="1171" t="s">
        <v>8087</v>
      </c>
      <c r="G97" s="1171" t="s">
        <v>7913</v>
      </c>
      <c r="H97" s="1172">
        <v>18000</v>
      </c>
      <c r="I97" s="1171" t="s">
        <v>7896</v>
      </c>
    </row>
    <row r="98" spans="1:9" ht="23.25" customHeight="1">
      <c r="A98" s="1089" t="s">
        <v>7973</v>
      </c>
      <c r="B98" s="1171"/>
      <c r="C98" s="1368" t="s">
        <v>8326</v>
      </c>
      <c r="D98" s="1091">
        <v>11413351</v>
      </c>
      <c r="E98" s="1368" t="s">
        <v>8331</v>
      </c>
      <c r="F98" s="1171" t="s">
        <v>8332</v>
      </c>
      <c r="G98" s="1171"/>
      <c r="H98" s="1172">
        <v>10000</v>
      </c>
      <c r="I98" s="1171" t="s">
        <v>7896</v>
      </c>
    </row>
    <row r="99" spans="1:9" ht="23.25" customHeight="1">
      <c r="A99" s="1089" t="s">
        <v>7973</v>
      </c>
      <c r="B99" s="1171"/>
      <c r="C99" s="1368" t="s">
        <v>8085</v>
      </c>
      <c r="D99" s="1091">
        <v>10163525</v>
      </c>
      <c r="E99" s="1368" t="s">
        <v>8088</v>
      </c>
      <c r="F99" s="1171" t="s">
        <v>8089</v>
      </c>
      <c r="G99" s="1171" t="s">
        <v>7913</v>
      </c>
      <c r="H99" s="1172">
        <v>12000</v>
      </c>
      <c r="I99" s="1171" t="s">
        <v>8011</v>
      </c>
    </row>
    <row r="100" spans="1:9" ht="23.25" customHeight="1">
      <c r="A100" s="1089" t="s">
        <v>7973</v>
      </c>
      <c r="B100" s="1171"/>
      <c r="C100" s="1368" t="s">
        <v>8326</v>
      </c>
      <c r="D100" s="1091">
        <v>11413349</v>
      </c>
      <c r="E100" s="1368" t="s">
        <v>8327</v>
      </c>
      <c r="F100" s="1171" t="s">
        <v>8328</v>
      </c>
      <c r="G100" s="1171"/>
      <c r="H100" s="1172">
        <v>8000</v>
      </c>
      <c r="I100" s="1171" t="s">
        <v>8011</v>
      </c>
    </row>
    <row r="101" spans="1:9" ht="23.25" customHeight="1">
      <c r="A101" s="1089" t="s">
        <v>7973</v>
      </c>
      <c r="B101" s="1171"/>
      <c r="C101" s="1368" t="s">
        <v>8085</v>
      </c>
      <c r="D101" s="1091">
        <v>10163658</v>
      </c>
      <c r="E101" s="1368" t="s">
        <v>8092</v>
      </c>
      <c r="F101" s="1171" t="s">
        <v>8093</v>
      </c>
      <c r="G101" s="1171" t="s">
        <v>7913</v>
      </c>
      <c r="H101" s="1172">
        <v>12000</v>
      </c>
      <c r="I101" s="1171" t="s">
        <v>8005</v>
      </c>
    </row>
    <row r="102" spans="1:9" ht="23.25" customHeight="1">
      <c r="A102" s="1089" t="s">
        <v>7973</v>
      </c>
      <c r="B102" s="1171"/>
      <c r="C102" s="1368" t="s">
        <v>8326</v>
      </c>
      <c r="D102" s="1091">
        <v>11082290</v>
      </c>
      <c r="E102" s="1368" t="s">
        <v>8333</v>
      </c>
      <c r="F102" s="1171" t="s">
        <v>8334</v>
      </c>
      <c r="G102" s="1171"/>
      <c r="H102" s="1172">
        <v>8000</v>
      </c>
      <c r="I102" s="1171" t="s">
        <v>8005</v>
      </c>
    </row>
    <row r="103" spans="1:9" ht="23.25" customHeight="1">
      <c r="A103" s="1089" t="s">
        <v>7973</v>
      </c>
      <c r="B103" s="1171"/>
      <c r="C103" s="1368" t="s">
        <v>8085</v>
      </c>
      <c r="D103" s="1091">
        <v>10163647</v>
      </c>
      <c r="E103" s="1368" t="s">
        <v>8090</v>
      </c>
      <c r="F103" s="1171" t="s">
        <v>8091</v>
      </c>
      <c r="G103" s="1171" t="s">
        <v>7913</v>
      </c>
      <c r="H103" s="1172">
        <v>12000</v>
      </c>
      <c r="I103" s="1171" t="s">
        <v>8008</v>
      </c>
    </row>
    <row r="104" spans="1:9" ht="23.25" customHeight="1">
      <c r="A104" s="1089" t="s">
        <v>7973</v>
      </c>
      <c r="B104" s="1171"/>
      <c r="C104" s="1368" t="s">
        <v>8326</v>
      </c>
      <c r="D104" s="1091">
        <v>11413350</v>
      </c>
      <c r="E104" s="1368" t="s">
        <v>8329</v>
      </c>
      <c r="F104" s="1171" t="s">
        <v>8330</v>
      </c>
      <c r="G104" s="1171"/>
      <c r="H104" s="1172">
        <v>8000</v>
      </c>
      <c r="I104" s="1171" t="s">
        <v>8008</v>
      </c>
    </row>
    <row r="105" spans="1:9" ht="23.25" customHeight="1">
      <c r="A105" s="1089" t="s">
        <v>7976</v>
      </c>
      <c r="B105" s="1171"/>
      <c r="C105" s="1368" t="s">
        <v>8085</v>
      </c>
      <c r="D105" s="1091">
        <v>10163996</v>
      </c>
      <c r="E105" s="1368" t="s">
        <v>8094</v>
      </c>
      <c r="F105" s="1171" t="s">
        <v>8095</v>
      </c>
      <c r="G105" s="1171"/>
      <c r="H105" s="1172">
        <v>35000</v>
      </c>
      <c r="I105" s="1171"/>
    </row>
    <row r="106" spans="1:9" ht="23.25" customHeight="1">
      <c r="A106" s="1089" t="s">
        <v>7973</v>
      </c>
      <c r="B106" s="1171"/>
      <c r="C106" s="1368" t="s">
        <v>8220</v>
      </c>
      <c r="D106" s="1091">
        <v>11413370</v>
      </c>
      <c r="E106" s="1368" t="s">
        <v>8221</v>
      </c>
      <c r="F106" s="1171" t="s">
        <v>8222</v>
      </c>
      <c r="G106" s="1171"/>
      <c r="H106" s="1172">
        <v>3000</v>
      </c>
      <c r="I106" s="1171" t="s">
        <v>7896</v>
      </c>
    </row>
    <row r="107" spans="1:9" ht="23.25" customHeight="1">
      <c r="A107" s="1089" t="s">
        <v>7973</v>
      </c>
      <c r="B107" s="1171"/>
      <c r="C107" s="1368" t="s">
        <v>8031</v>
      </c>
      <c r="D107" s="1091">
        <v>10163960</v>
      </c>
      <c r="E107" s="1368" t="s">
        <v>8032</v>
      </c>
      <c r="F107" s="1171" t="s">
        <v>8033</v>
      </c>
      <c r="G107" s="1171" t="s">
        <v>7913</v>
      </c>
      <c r="H107" s="1172">
        <v>5000</v>
      </c>
      <c r="I107" s="1171" t="s">
        <v>7896</v>
      </c>
    </row>
    <row r="108" spans="1:9" ht="23.25" customHeight="1">
      <c r="A108" s="1089" t="s">
        <v>7973</v>
      </c>
      <c r="B108" s="1171"/>
      <c r="C108" s="1368" t="s">
        <v>8295</v>
      </c>
      <c r="D108" s="1091">
        <v>10163945</v>
      </c>
      <c r="E108" s="1368" t="s">
        <v>8306</v>
      </c>
      <c r="F108" s="1171" t="s">
        <v>8307</v>
      </c>
      <c r="G108" s="1171" t="s">
        <v>7913</v>
      </c>
      <c r="H108" s="1172">
        <v>8000</v>
      </c>
      <c r="I108" s="1171" t="s">
        <v>7896</v>
      </c>
    </row>
    <row r="109" spans="1:9" ht="23.25" customHeight="1">
      <c r="A109" s="1089" t="s">
        <v>7973</v>
      </c>
      <c r="B109" s="1171"/>
      <c r="C109" s="1368" t="s">
        <v>8315</v>
      </c>
      <c r="D109" s="1091">
        <v>10163945</v>
      </c>
      <c r="E109" s="1368" t="s">
        <v>8306</v>
      </c>
      <c r="F109" s="1171" t="s">
        <v>8307</v>
      </c>
      <c r="G109" s="1171" t="s">
        <v>7913</v>
      </c>
      <c r="H109" s="1172">
        <v>8000</v>
      </c>
      <c r="I109" s="1171" t="s">
        <v>7896</v>
      </c>
    </row>
    <row r="110" spans="1:9" ht="23.25" customHeight="1">
      <c r="A110" s="1089" t="s">
        <v>7973</v>
      </c>
      <c r="B110" s="1171"/>
      <c r="C110" s="1368" t="s">
        <v>8295</v>
      </c>
      <c r="D110" s="1091">
        <v>10163943</v>
      </c>
      <c r="E110" s="1368" t="s">
        <v>8302</v>
      </c>
      <c r="F110" s="1171" t="s">
        <v>8303</v>
      </c>
      <c r="G110" s="1171" t="s">
        <v>7906</v>
      </c>
      <c r="H110" s="1172">
        <v>5000</v>
      </c>
      <c r="I110" s="1171" t="s">
        <v>7896</v>
      </c>
    </row>
    <row r="111" spans="1:9" ht="23.25" customHeight="1">
      <c r="A111" s="1089" t="s">
        <v>7973</v>
      </c>
      <c r="B111" s="1171"/>
      <c r="C111" s="1368" t="s">
        <v>8315</v>
      </c>
      <c r="D111" s="1091">
        <v>10163943</v>
      </c>
      <c r="E111" s="1368" t="s">
        <v>8302</v>
      </c>
      <c r="F111" s="1171" t="s">
        <v>8303</v>
      </c>
      <c r="G111" s="1171" t="s">
        <v>7906</v>
      </c>
      <c r="H111" s="1172">
        <v>5000</v>
      </c>
      <c r="I111" s="1171" t="s">
        <v>7896</v>
      </c>
    </row>
    <row r="112" spans="1:9" ht="23.25" customHeight="1">
      <c r="A112" s="1089" t="s">
        <v>7973</v>
      </c>
      <c r="B112" s="1171"/>
      <c r="C112" s="1368" t="s">
        <v>8295</v>
      </c>
      <c r="D112" s="1091">
        <v>10163944</v>
      </c>
      <c r="E112" s="1368" t="s">
        <v>8304</v>
      </c>
      <c r="F112" s="1171" t="s">
        <v>8305</v>
      </c>
      <c r="G112" s="1171" t="s">
        <v>7913</v>
      </c>
      <c r="H112" s="1172">
        <v>8000</v>
      </c>
      <c r="I112" s="1171" t="s">
        <v>8011</v>
      </c>
    </row>
    <row r="113" spans="1:9" ht="23.25" customHeight="1">
      <c r="A113" s="1089" t="s">
        <v>7973</v>
      </c>
      <c r="B113" s="1171"/>
      <c r="C113" s="1368" t="s">
        <v>8315</v>
      </c>
      <c r="D113" s="1091">
        <v>10163944</v>
      </c>
      <c r="E113" s="1368" t="s">
        <v>8304</v>
      </c>
      <c r="F113" s="1171" t="s">
        <v>8305</v>
      </c>
      <c r="G113" s="1171" t="s">
        <v>7913</v>
      </c>
      <c r="H113" s="1172">
        <v>8000</v>
      </c>
      <c r="I113" s="1171" t="s">
        <v>8011</v>
      </c>
    </row>
    <row r="114" spans="1:9" ht="23.25" customHeight="1">
      <c r="A114" s="1089" t="s">
        <v>7973</v>
      </c>
      <c r="B114" s="1171"/>
      <c r="C114" s="1368" t="s">
        <v>8295</v>
      </c>
      <c r="D114" s="1091">
        <v>10163958</v>
      </c>
      <c r="E114" s="1368" t="s">
        <v>8308</v>
      </c>
      <c r="F114" s="1171" t="s">
        <v>8309</v>
      </c>
      <c r="G114" s="1171" t="s">
        <v>7906</v>
      </c>
      <c r="H114" s="1172">
        <v>4000</v>
      </c>
      <c r="I114" s="1171" t="s">
        <v>8011</v>
      </c>
    </row>
    <row r="115" spans="1:9" ht="23.25" customHeight="1">
      <c r="A115" s="1089" t="s">
        <v>7973</v>
      </c>
      <c r="B115" s="1171"/>
      <c r="C115" s="1368" t="s">
        <v>8315</v>
      </c>
      <c r="D115" s="1091">
        <v>10163958</v>
      </c>
      <c r="E115" s="1368" t="s">
        <v>8308</v>
      </c>
      <c r="F115" s="1171" t="s">
        <v>8309</v>
      </c>
      <c r="G115" s="1171" t="s">
        <v>7906</v>
      </c>
      <c r="H115" s="1172">
        <v>4000</v>
      </c>
      <c r="I115" s="1171" t="s">
        <v>8011</v>
      </c>
    </row>
    <row r="116" spans="1:9" ht="23.25" customHeight="1">
      <c r="A116" s="1089" t="s">
        <v>7973</v>
      </c>
      <c r="B116" s="1171"/>
      <c r="C116" s="1368" t="s">
        <v>8295</v>
      </c>
      <c r="D116" s="1091">
        <v>10163959</v>
      </c>
      <c r="E116" s="1368" t="s">
        <v>8310</v>
      </c>
      <c r="F116" s="1171" t="s">
        <v>8311</v>
      </c>
      <c r="G116" s="1171" t="s">
        <v>7913</v>
      </c>
      <c r="H116" s="1172">
        <v>8000</v>
      </c>
      <c r="I116" s="1171" t="s">
        <v>8005</v>
      </c>
    </row>
    <row r="117" spans="1:9" ht="23.25" customHeight="1">
      <c r="A117" s="1089" t="s">
        <v>7973</v>
      </c>
      <c r="B117" s="1171"/>
      <c r="C117" s="1368" t="s">
        <v>8315</v>
      </c>
      <c r="D117" s="1091">
        <v>10163959</v>
      </c>
      <c r="E117" s="1368" t="s">
        <v>8310</v>
      </c>
      <c r="F117" s="1171" t="s">
        <v>8311</v>
      </c>
      <c r="G117" s="1171" t="s">
        <v>7913</v>
      </c>
      <c r="H117" s="1172">
        <v>8000</v>
      </c>
      <c r="I117" s="1171" t="s">
        <v>8005</v>
      </c>
    </row>
    <row r="118" spans="1:9" ht="23.25" customHeight="1">
      <c r="A118" s="1089" t="s">
        <v>7973</v>
      </c>
      <c r="B118" s="1171"/>
      <c r="C118" s="1368" t="s">
        <v>8295</v>
      </c>
      <c r="D118" s="1091">
        <v>10163912</v>
      </c>
      <c r="E118" s="1368" t="s">
        <v>8296</v>
      </c>
      <c r="F118" s="1171" t="s">
        <v>8297</v>
      </c>
      <c r="G118" s="1171" t="s">
        <v>7906</v>
      </c>
      <c r="H118" s="1172">
        <v>4000</v>
      </c>
      <c r="I118" s="1171" t="s">
        <v>8005</v>
      </c>
    </row>
    <row r="119" spans="1:9" ht="23.25" customHeight="1">
      <c r="A119" s="1089" t="s">
        <v>7973</v>
      </c>
      <c r="B119" s="1171"/>
      <c r="C119" s="1368" t="s">
        <v>8315</v>
      </c>
      <c r="D119" s="1091">
        <v>10163912</v>
      </c>
      <c r="E119" s="1368" t="s">
        <v>8296</v>
      </c>
      <c r="F119" s="1171" t="s">
        <v>8297</v>
      </c>
      <c r="G119" s="1171" t="s">
        <v>7906</v>
      </c>
      <c r="H119" s="1172">
        <v>4000</v>
      </c>
      <c r="I119" s="1171" t="s">
        <v>8005</v>
      </c>
    </row>
    <row r="120" spans="1:9" ht="23.25" customHeight="1">
      <c r="A120" s="1089" t="s">
        <v>7973</v>
      </c>
      <c r="B120" s="1171"/>
      <c r="C120" s="1368" t="s">
        <v>8295</v>
      </c>
      <c r="D120" s="1091">
        <v>10163925</v>
      </c>
      <c r="E120" s="1368" t="s">
        <v>8300</v>
      </c>
      <c r="F120" s="1171" t="s">
        <v>8301</v>
      </c>
      <c r="G120" s="1171" t="s">
        <v>7913</v>
      </c>
      <c r="H120" s="1172">
        <v>8000</v>
      </c>
      <c r="I120" s="1171" t="s">
        <v>8008</v>
      </c>
    </row>
    <row r="121" spans="1:9" ht="23.25" customHeight="1">
      <c r="A121" s="1089" t="s">
        <v>7973</v>
      </c>
      <c r="B121" s="1171"/>
      <c r="C121" s="1368" t="s">
        <v>8315</v>
      </c>
      <c r="D121" s="1091">
        <v>10163925</v>
      </c>
      <c r="E121" s="1368" t="s">
        <v>8300</v>
      </c>
      <c r="F121" s="1171" t="s">
        <v>8301</v>
      </c>
      <c r="G121" s="1171" t="s">
        <v>7913</v>
      </c>
      <c r="H121" s="1172">
        <v>8000</v>
      </c>
      <c r="I121" s="1171" t="s">
        <v>8008</v>
      </c>
    </row>
    <row r="122" spans="1:9" ht="23.25" customHeight="1">
      <c r="A122" s="1089" t="s">
        <v>7973</v>
      </c>
      <c r="B122" s="1171"/>
      <c r="C122" s="1368" t="s">
        <v>8295</v>
      </c>
      <c r="D122" s="1091">
        <v>10163924</v>
      </c>
      <c r="E122" s="1368" t="s">
        <v>8298</v>
      </c>
      <c r="F122" s="1171" t="s">
        <v>8299</v>
      </c>
      <c r="G122" s="1171" t="s">
        <v>7906</v>
      </c>
      <c r="H122" s="1172">
        <v>4000</v>
      </c>
      <c r="I122" s="1171" t="s">
        <v>8008</v>
      </c>
    </row>
    <row r="123" spans="1:9" ht="23.25" customHeight="1">
      <c r="A123" s="1089" t="s">
        <v>7973</v>
      </c>
      <c r="B123" s="1171"/>
      <c r="C123" s="1368" t="s">
        <v>8315</v>
      </c>
      <c r="D123" s="1091">
        <v>10163924</v>
      </c>
      <c r="E123" s="1368" t="s">
        <v>8298</v>
      </c>
      <c r="F123" s="1171" t="s">
        <v>8299</v>
      </c>
      <c r="G123" s="1171" t="s">
        <v>7906</v>
      </c>
      <c r="H123" s="1172">
        <v>4000</v>
      </c>
      <c r="I123" s="1171" t="s">
        <v>8008</v>
      </c>
    </row>
    <row r="124" spans="1:9" ht="23.25" customHeight="1">
      <c r="A124" s="1089" t="s">
        <v>7892</v>
      </c>
      <c r="B124" s="1171" t="s">
        <v>7903</v>
      </c>
      <c r="C124" s="1368">
        <v>946</v>
      </c>
      <c r="D124" s="1368" t="s">
        <v>380</v>
      </c>
      <c r="E124" s="1368" t="s">
        <v>380</v>
      </c>
      <c r="F124" s="1171" t="s">
        <v>7943</v>
      </c>
      <c r="G124" s="1171" t="s">
        <v>7913</v>
      </c>
      <c r="H124" s="1172"/>
      <c r="I124" s="1171" t="s">
        <v>7899</v>
      </c>
    </row>
    <row r="125" spans="1:9" ht="23.25" customHeight="1">
      <c r="A125" s="1089" t="s">
        <v>7892</v>
      </c>
      <c r="B125" s="1171" t="s">
        <v>7903</v>
      </c>
      <c r="C125" s="1368">
        <v>946</v>
      </c>
      <c r="D125" s="1368">
        <v>10163644</v>
      </c>
      <c r="E125" s="1368" t="s">
        <v>7910</v>
      </c>
      <c r="F125" s="1171" t="s">
        <v>7942</v>
      </c>
      <c r="G125" s="1171" t="s">
        <v>7906</v>
      </c>
      <c r="H125" s="1172"/>
      <c r="I125" s="1171" t="s">
        <v>7899</v>
      </c>
    </row>
    <row r="126" spans="1:9" ht="23.25" customHeight="1">
      <c r="A126" s="1089" t="s">
        <v>7892</v>
      </c>
      <c r="B126" s="1171" t="s">
        <v>7903</v>
      </c>
      <c r="C126" s="1368">
        <v>946</v>
      </c>
      <c r="D126" s="1368">
        <v>10163642</v>
      </c>
      <c r="E126" s="1368" t="s">
        <v>7904</v>
      </c>
      <c r="F126" s="1171" t="s">
        <v>7940</v>
      </c>
      <c r="G126" s="1171" t="s">
        <v>7906</v>
      </c>
      <c r="H126" s="1172"/>
      <c r="I126" s="1171" t="s">
        <v>7907</v>
      </c>
    </row>
    <row r="127" spans="1:9" ht="23.25" customHeight="1">
      <c r="A127" s="1089" t="s">
        <v>7892</v>
      </c>
      <c r="B127" s="1171" t="s">
        <v>7903</v>
      </c>
      <c r="C127" s="1368">
        <v>946</v>
      </c>
      <c r="D127" s="1091">
        <v>10163643</v>
      </c>
      <c r="E127" s="1368" t="s">
        <v>7908</v>
      </c>
      <c r="F127" s="1171" t="s">
        <v>7941</v>
      </c>
      <c r="G127" s="1171" t="s">
        <v>7906</v>
      </c>
      <c r="H127" s="1172"/>
      <c r="I127" s="1171" t="s">
        <v>7896</v>
      </c>
    </row>
    <row r="128" spans="1:9" ht="23.25" customHeight="1">
      <c r="A128" s="1089" t="s">
        <v>7966</v>
      </c>
      <c r="B128" s="1171" t="s">
        <v>7959</v>
      </c>
      <c r="C128" s="1368">
        <v>966</v>
      </c>
      <c r="D128" s="1368">
        <v>11351015</v>
      </c>
      <c r="E128" s="1368" t="s">
        <v>7967</v>
      </c>
      <c r="F128" s="1171" t="s">
        <v>7968</v>
      </c>
      <c r="G128" s="1171"/>
      <c r="H128" s="1172"/>
      <c r="I128" s="1171" t="s">
        <v>7896</v>
      </c>
    </row>
    <row r="129" spans="1:9" ht="23.25" customHeight="1">
      <c r="A129" s="1089" t="s">
        <v>7966</v>
      </c>
      <c r="B129" s="1171" t="s">
        <v>7959</v>
      </c>
      <c r="C129" s="1368">
        <v>966</v>
      </c>
      <c r="D129" s="1368">
        <v>11351020</v>
      </c>
      <c r="E129" s="1368" t="s">
        <v>7970</v>
      </c>
      <c r="F129" s="1171" t="s">
        <v>7971</v>
      </c>
      <c r="G129" s="1171"/>
      <c r="H129" s="1172"/>
      <c r="I129" s="1171" t="s">
        <v>7899</v>
      </c>
    </row>
    <row r="130" spans="1:9" ht="23.25" customHeight="1">
      <c r="A130" s="1089" t="s">
        <v>7892</v>
      </c>
      <c r="B130" s="1171" t="s">
        <v>7959</v>
      </c>
      <c r="C130" s="1368">
        <v>966</v>
      </c>
      <c r="D130" s="1091">
        <v>10163484</v>
      </c>
      <c r="E130" s="1368" t="s">
        <v>7962</v>
      </c>
      <c r="F130" s="1171" t="s">
        <v>7963</v>
      </c>
      <c r="G130" s="1171"/>
      <c r="H130" s="1172"/>
      <c r="I130" s="1171" t="s">
        <v>7907</v>
      </c>
    </row>
    <row r="131" spans="1:9" ht="23.25" customHeight="1">
      <c r="A131" s="1089" t="s">
        <v>7892</v>
      </c>
      <c r="B131" s="1171" t="s">
        <v>7959</v>
      </c>
      <c r="C131" s="1368">
        <v>968</v>
      </c>
      <c r="D131" s="1091">
        <v>10163484</v>
      </c>
      <c r="E131" s="1368" t="s">
        <v>7962</v>
      </c>
      <c r="F131" s="1171" t="s">
        <v>7963</v>
      </c>
      <c r="G131" s="1171"/>
      <c r="H131" s="1172"/>
      <c r="I131" s="1171" t="s">
        <v>7907</v>
      </c>
    </row>
    <row r="132" spans="1:9" ht="23.25" customHeight="1">
      <c r="A132" s="1089" t="s">
        <v>7892</v>
      </c>
      <c r="B132" s="1171" t="s">
        <v>7959</v>
      </c>
      <c r="C132" s="1368" t="s">
        <v>8390</v>
      </c>
      <c r="D132" s="1091">
        <v>10163484</v>
      </c>
      <c r="E132" s="1368" t="s">
        <v>7962</v>
      </c>
      <c r="F132" s="1171" t="s">
        <v>7963</v>
      </c>
      <c r="G132" s="1171"/>
      <c r="H132" s="1172"/>
      <c r="I132" s="1171" t="s">
        <v>7907</v>
      </c>
    </row>
    <row r="133" spans="1:9" ht="23.25" customHeight="1">
      <c r="A133" s="1089" t="s">
        <v>7892</v>
      </c>
      <c r="B133" s="1171" t="s">
        <v>7959</v>
      </c>
      <c r="C133" s="1368">
        <v>966</v>
      </c>
      <c r="D133" s="1091">
        <v>10163483</v>
      </c>
      <c r="E133" s="1368" t="s">
        <v>7960</v>
      </c>
      <c r="F133" s="1171" t="s">
        <v>7961</v>
      </c>
      <c r="G133" s="1171"/>
      <c r="H133" s="1172"/>
      <c r="I133" s="1171" t="s">
        <v>7896</v>
      </c>
    </row>
    <row r="134" spans="1:9" ht="23.25" customHeight="1">
      <c r="A134" s="1089" t="s">
        <v>7892</v>
      </c>
      <c r="B134" s="1171" t="s">
        <v>7959</v>
      </c>
      <c r="C134" s="1368">
        <v>968</v>
      </c>
      <c r="D134" s="1091">
        <v>10163483</v>
      </c>
      <c r="E134" s="1368" t="s">
        <v>7960</v>
      </c>
      <c r="F134" s="1171" t="s">
        <v>7961</v>
      </c>
      <c r="G134" s="1171"/>
      <c r="H134" s="1172"/>
      <c r="I134" s="1171" t="s">
        <v>7896</v>
      </c>
    </row>
    <row r="135" spans="1:9" ht="23.25" customHeight="1">
      <c r="A135" s="1089" t="s">
        <v>7892</v>
      </c>
      <c r="B135" s="1171" t="s">
        <v>7959</v>
      </c>
      <c r="C135" s="1368" t="s">
        <v>8390</v>
      </c>
      <c r="D135" s="1091">
        <v>10163483</v>
      </c>
      <c r="E135" s="1368" t="s">
        <v>7960</v>
      </c>
      <c r="F135" s="1171" t="s">
        <v>7961</v>
      </c>
      <c r="G135" s="1171"/>
      <c r="H135" s="1172"/>
      <c r="I135" s="1171" t="s">
        <v>7896</v>
      </c>
    </row>
    <row r="136" spans="1:9" ht="23.25" customHeight="1">
      <c r="A136" s="1089" t="s">
        <v>7892</v>
      </c>
      <c r="B136" s="1171" t="s">
        <v>7959</v>
      </c>
      <c r="C136" s="1368">
        <v>966</v>
      </c>
      <c r="D136" s="1091">
        <v>10163509</v>
      </c>
      <c r="E136" s="1368" t="s">
        <v>7964</v>
      </c>
      <c r="F136" s="1171" t="s">
        <v>7965</v>
      </c>
      <c r="G136" s="1171"/>
      <c r="H136" s="1172"/>
      <c r="I136" s="1171" t="s">
        <v>7899</v>
      </c>
    </row>
    <row r="137" spans="1:9" ht="23.25" customHeight="1">
      <c r="A137" s="1089" t="s">
        <v>7892</v>
      </c>
      <c r="B137" s="1171" t="s">
        <v>7959</v>
      </c>
      <c r="C137" s="1368">
        <v>968</v>
      </c>
      <c r="D137" s="1091">
        <v>10163509</v>
      </c>
      <c r="E137" s="1368" t="s">
        <v>7964</v>
      </c>
      <c r="F137" s="1171" t="s">
        <v>7965</v>
      </c>
      <c r="G137" s="1171"/>
      <c r="H137" s="1172"/>
      <c r="I137" s="1171" t="s">
        <v>7899</v>
      </c>
    </row>
    <row r="138" spans="1:9" ht="23.25" customHeight="1">
      <c r="A138" s="1089" t="s">
        <v>7892</v>
      </c>
      <c r="B138" s="1171" t="s">
        <v>7959</v>
      </c>
      <c r="C138" s="1368" t="s">
        <v>8390</v>
      </c>
      <c r="D138" s="1091">
        <v>10163509</v>
      </c>
      <c r="E138" s="1368" t="s">
        <v>7964</v>
      </c>
      <c r="F138" s="1171" t="s">
        <v>7965</v>
      </c>
      <c r="G138" s="1171"/>
      <c r="H138" s="1172"/>
      <c r="I138" s="1171" t="s">
        <v>7899</v>
      </c>
    </row>
    <row r="139" spans="1:9" ht="23.25" customHeight="1">
      <c r="A139" s="1089" t="s">
        <v>7892</v>
      </c>
      <c r="B139" s="1171" t="s">
        <v>7920</v>
      </c>
      <c r="C139" s="1368">
        <v>926</v>
      </c>
      <c r="D139" s="1368" t="s">
        <v>380</v>
      </c>
      <c r="E139" s="1368" t="s">
        <v>380</v>
      </c>
      <c r="F139" s="1171" t="s">
        <v>7929</v>
      </c>
      <c r="G139" s="1171" t="s">
        <v>7913</v>
      </c>
      <c r="H139" s="1172"/>
      <c r="I139" s="1171" t="s">
        <v>7896</v>
      </c>
    </row>
    <row r="140" spans="1:9" ht="23.25" customHeight="1">
      <c r="A140" s="1089" t="s">
        <v>7966</v>
      </c>
      <c r="B140" s="1171"/>
      <c r="C140" s="1368" t="s">
        <v>8543</v>
      </c>
      <c r="D140" s="1368">
        <v>11351016</v>
      </c>
      <c r="E140" s="1368" t="s">
        <v>8544</v>
      </c>
      <c r="F140" s="1171" t="s">
        <v>7929</v>
      </c>
      <c r="G140" s="1171" t="s">
        <v>7913</v>
      </c>
      <c r="H140" s="1172">
        <v>285</v>
      </c>
      <c r="I140" s="1171" t="s">
        <v>7896</v>
      </c>
    </row>
    <row r="141" spans="1:9" ht="23.25" customHeight="1">
      <c r="A141" s="1089" t="s">
        <v>7892</v>
      </c>
      <c r="B141" s="1171" t="s">
        <v>7920</v>
      </c>
      <c r="C141" s="1368">
        <v>926</v>
      </c>
      <c r="D141" s="1368">
        <v>11351017</v>
      </c>
      <c r="E141" s="1368" t="s">
        <v>7921</v>
      </c>
      <c r="F141" s="1171" t="s">
        <v>7922</v>
      </c>
      <c r="G141" s="1171" t="s">
        <v>7913</v>
      </c>
      <c r="H141" s="1172"/>
      <c r="I141" s="1171" t="s">
        <v>7899</v>
      </c>
    </row>
    <row r="142" spans="1:9" ht="23.25" customHeight="1">
      <c r="A142" s="1089" t="s">
        <v>7892</v>
      </c>
      <c r="B142" s="1171" t="s">
        <v>7920</v>
      </c>
      <c r="C142" s="1368" t="s">
        <v>8115</v>
      </c>
      <c r="D142" s="1091">
        <v>11413362</v>
      </c>
      <c r="E142" s="1368" t="s">
        <v>8118</v>
      </c>
      <c r="F142" s="1171" t="s">
        <v>7922</v>
      </c>
      <c r="G142" s="1171" t="s">
        <v>7913</v>
      </c>
      <c r="H142" s="1172"/>
      <c r="I142" s="1171" t="s">
        <v>7891</v>
      </c>
    </row>
    <row r="143" spans="1:9" ht="23.25" customHeight="1">
      <c r="A143" s="1089" t="s">
        <v>7892</v>
      </c>
      <c r="B143" s="1171" t="s">
        <v>7920</v>
      </c>
      <c r="C143" s="1368" t="s">
        <v>8545</v>
      </c>
      <c r="D143" s="1091">
        <v>11413362</v>
      </c>
      <c r="E143" s="1368" t="s">
        <v>8118</v>
      </c>
      <c r="F143" s="1171" t="s">
        <v>7922</v>
      </c>
      <c r="G143" s="1171" t="s">
        <v>7913</v>
      </c>
      <c r="H143" s="1172"/>
      <c r="I143" s="1171" t="s">
        <v>7891</v>
      </c>
    </row>
    <row r="144" spans="1:9" ht="23.25" customHeight="1">
      <c r="A144" s="1089" t="s">
        <v>7892</v>
      </c>
      <c r="B144" s="1171" t="s">
        <v>7920</v>
      </c>
      <c r="C144" s="1368">
        <v>926</v>
      </c>
      <c r="D144" s="1368">
        <v>10163914</v>
      </c>
      <c r="E144" s="1368" t="s">
        <v>7923</v>
      </c>
      <c r="F144" s="1171" t="s">
        <v>7924</v>
      </c>
      <c r="G144" s="1171" t="s">
        <v>7906</v>
      </c>
      <c r="H144" s="1172"/>
      <c r="I144" s="1171" t="s">
        <v>7896</v>
      </c>
    </row>
    <row r="145" spans="1:9" ht="23.25" customHeight="1">
      <c r="A145" s="1089" t="s">
        <v>7892</v>
      </c>
      <c r="B145" s="1171" t="s">
        <v>7920</v>
      </c>
      <c r="C145" s="1368" t="s">
        <v>8543</v>
      </c>
      <c r="D145" s="1368">
        <v>10163914</v>
      </c>
      <c r="E145" s="1368" t="s">
        <v>7923</v>
      </c>
      <c r="F145" s="1171" t="s">
        <v>7924</v>
      </c>
      <c r="G145" s="1171" t="s">
        <v>7906</v>
      </c>
      <c r="H145" s="1172"/>
      <c r="I145" s="1171" t="s">
        <v>7896</v>
      </c>
    </row>
    <row r="146" spans="1:9" ht="23.25" customHeight="1">
      <c r="A146" s="1089" t="s">
        <v>7892</v>
      </c>
      <c r="B146" s="1171" t="s">
        <v>7920</v>
      </c>
      <c r="C146" s="1368">
        <v>926</v>
      </c>
      <c r="D146" s="1091">
        <v>10163915</v>
      </c>
      <c r="E146" s="1368" t="s">
        <v>7925</v>
      </c>
      <c r="F146" s="1171" t="s">
        <v>7926</v>
      </c>
      <c r="G146" s="1171" t="s">
        <v>7906</v>
      </c>
      <c r="H146" s="1172"/>
      <c r="I146" s="1171" t="s">
        <v>7899</v>
      </c>
    </row>
    <row r="147" spans="1:9" ht="23.25" customHeight="1">
      <c r="A147" s="1089" t="s">
        <v>7892</v>
      </c>
      <c r="B147" s="1171" t="s">
        <v>7920</v>
      </c>
      <c r="C147" s="1368" t="s">
        <v>8543</v>
      </c>
      <c r="D147" s="1091">
        <v>10163915</v>
      </c>
      <c r="E147" s="1368" t="s">
        <v>7925</v>
      </c>
      <c r="F147" s="1171" t="s">
        <v>7926</v>
      </c>
      <c r="G147" s="1171" t="s">
        <v>7906</v>
      </c>
      <c r="H147" s="1172"/>
      <c r="I147" s="1171" t="s">
        <v>7899</v>
      </c>
    </row>
    <row r="148" spans="1:9" ht="23.25" customHeight="1">
      <c r="A148" s="1089" t="s">
        <v>7892</v>
      </c>
      <c r="B148" s="1171" t="s">
        <v>7920</v>
      </c>
      <c r="C148" s="1368">
        <v>926</v>
      </c>
      <c r="D148" s="1368">
        <v>10163916</v>
      </c>
      <c r="E148" s="1368" t="s">
        <v>7927</v>
      </c>
      <c r="F148" s="1171" t="s">
        <v>7928</v>
      </c>
      <c r="G148" s="1171" t="s">
        <v>7906</v>
      </c>
      <c r="H148" s="1172"/>
      <c r="I148" s="1171" t="s">
        <v>7907</v>
      </c>
    </row>
    <row r="149" spans="1:9" ht="23.25" customHeight="1">
      <c r="A149" s="1089" t="s">
        <v>7892</v>
      </c>
      <c r="B149" s="1171" t="s">
        <v>7920</v>
      </c>
      <c r="C149" s="1368" t="s">
        <v>8543</v>
      </c>
      <c r="D149" s="1368">
        <v>10163916</v>
      </c>
      <c r="E149" s="1368" t="s">
        <v>7927</v>
      </c>
      <c r="F149" s="1171" t="s">
        <v>7928</v>
      </c>
      <c r="G149" s="1171" t="s">
        <v>7906</v>
      </c>
      <c r="H149" s="1172"/>
      <c r="I149" s="1171" t="s">
        <v>7907</v>
      </c>
    </row>
    <row r="150" spans="1:9" ht="23.25" customHeight="1">
      <c r="A150" s="1089" t="s">
        <v>7973</v>
      </c>
      <c r="B150" s="1171"/>
      <c r="C150" s="1368" t="s">
        <v>8218</v>
      </c>
      <c r="D150" s="1091">
        <v>11413369</v>
      </c>
      <c r="E150" s="1368" t="s">
        <v>7997</v>
      </c>
      <c r="F150" s="1171" t="s">
        <v>8219</v>
      </c>
      <c r="G150" s="1171" t="s">
        <v>7992</v>
      </c>
      <c r="H150" s="1172">
        <v>3000</v>
      </c>
      <c r="I150" s="1171" t="s">
        <v>7896</v>
      </c>
    </row>
    <row r="151" spans="1:9" ht="23.25" customHeight="1">
      <c r="A151" s="1089" t="s">
        <v>7973</v>
      </c>
      <c r="B151" s="1171"/>
      <c r="C151" s="1368">
        <v>1720</v>
      </c>
      <c r="D151" s="1091">
        <v>10163918</v>
      </c>
      <c r="E151" s="1368" t="s">
        <v>7995</v>
      </c>
      <c r="F151" s="1171" t="s">
        <v>7996</v>
      </c>
      <c r="G151" s="1171" t="s">
        <v>7913</v>
      </c>
      <c r="H151" s="1172">
        <v>6000</v>
      </c>
      <c r="I151" s="1171" t="s">
        <v>7896</v>
      </c>
    </row>
    <row r="152" spans="1:9" ht="23.25" customHeight="1">
      <c r="A152" s="1089" t="s">
        <v>7973</v>
      </c>
      <c r="B152" s="1171"/>
      <c r="C152" s="1368" t="s">
        <v>8218</v>
      </c>
      <c r="D152" s="1091">
        <v>10163918</v>
      </c>
      <c r="E152" s="1368" t="s">
        <v>7995</v>
      </c>
      <c r="F152" s="1171" t="s">
        <v>7996</v>
      </c>
      <c r="G152" s="1171" t="s">
        <v>7913</v>
      </c>
      <c r="H152" s="1172">
        <v>6000</v>
      </c>
      <c r="I152" s="1171" t="s">
        <v>7896</v>
      </c>
    </row>
    <row r="153" spans="1:9" ht="23.25" customHeight="1">
      <c r="A153" s="1089" t="s">
        <v>7976</v>
      </c>
      <c r="B153" s="1171"/>
      <c r="C153" s="1368">
        <v>1720</v>
      </c>
      <c r="D153" s="1091">
        <v>10163984</v>
      </c>
      <c r="E153" s="1368" t="s">
        <v>7999</v>
      </c>
      <c r="F153" s="1171" t="s">
        <v>8000</v>
      </c>
      <c r="G153" s="1171"/>
      <c r="H153" s="1172">
        <v>30000</v>
      </c>
      <c r="I153" s="1171"/>
    </row>
    <row r="154" spans="1:9" ht="23.25" customHeight="1">
      <c r="A154" s="1089" t="s">
        <v>7976</v>
      </c>
      <c r="B154" s="1171"/>
      <c r="C154" s="1368" t="s">
        <v>8218</v>
      </c>
      <c r="D154" s="1091">
        <v>10163984</v>
      </c>
      <c r="E154" s="1368" t="s">
        <v>7999</v>
      </c>
      <c r="F154" s="1171" t="s">
        <v>8000</v>
      </c>
      <c r="G154" s="1171"/>
      <c r="H154" s="1172">
        <v>30000</v>
      </c>
      <c r="I154" s="1171"/>
    </row>
    <row r="155" spans="1:9" ht="23.25" customHeight="1">
      <c r="A155" s="1089" t="s">
        <v>7973</v>
      </c>
      <c r="B155" s="1171"/>
      <c r="C155" s="1368">
        <v>1720</v>
      </c>
      <c r="D155" s="1091">
        <v>11413369</v>
      </c>
      <c r="E155" s="1368" t="s">
        <v>7997</v>
      </c>
      <c r="F155" s="1171" t="s">
        <v>7998</v>
      </c>
      <c r="G155" s="1171" t="s">
        <v>7992</v>
      </c>
      <c r="H155" s="1172">
        <v>3000</v>
      </c>
      <c r="I155" s="1171" t="s">
        <v>7896</v>
      </c>
    </row>
    <row r="156" spans="1:9" ht="23.25" customHeight="1">
      <c r="A156" s="1089" t="s">
        <v>7973</v>
      </c>
      <c r="B156" s="1171"/>
      <c r="C156" s="1368" t="s">
        <v>8192</v>
      </c>
      <c r="D156" s="1091">
        <v>10163501</v>
      </c>
      <c r="E156" s="1368" t="s">
        <v>8193</v>
      </c>
      <c r="F156" s="1171" t="s">
        <v>8194</v>
      </c>
      <c r="G156" s="1171" t="s">
        <v>7913</v>
      </c>
      <c r="H156" s="1172">
        <v>2000</v>
      </c>
      <c r="I156" s="1171" t="s">
        <v>7896</v>
      </c>
    </row>
    <row r="157" spans="1:9" ht="23.25" customHeight="1">
      <c r="A157" s="1089" t="s">
        <v>7973</v>
      </c>
      <c r="B157" s="1171"/>
      <c r="C157" s="1368" t="s">
        <v>8209</v>
      </c>
      <c r="D157" s="1091">
        <v>10163501</v>
      </c>
      <c r="E157" s="1368" t="s">
        <v>8193</v>
      </c>
      <c r="F157" s="1171" t="s">
        <v>8194</v>
      </c>
      <c r="G157" s="1171" t="s">
        <v>7913</v>
      </c>
      <c r="H157" s="1172">
        <v>2000</v>
      </c>
      <c r="I157" s="1171" t="s">
        <v>7896</v>
      </c>
    </row>
    <row r="158" spans="1:9" ht="23.25" customHeight="1">
      <c r="A158" s="1089" t="s">
        <v>7973</v>
      </c>
      <c r="B158" s="1171"/>
      <c r="C158" s="1368" t="s">
        <v>8237</v>
      </c>
      <c r="D158" s="1091">
        <v>10163501</v>
      </c>
      <c r="E158" s="1368" t="s">
        <v>8193</v>
      </c>
      <c r="F158" s="1171" t="s">
        <v>8194</v>
      </c>
      <c r="G158" s="1171" t="s">
        <v>7913</v>
      </c>
      <c r="H158" s="1172">
        <v>2000</v>
      </c>
      <c r="I158" s="1171" t="s">
        <v>7896</v>
      </c>
    </row>
    <row r="159" spans="1:9" ht="23.25" customHeight="1">
      <c r="A159" s="1089" t="s">
        <v>7973</v>
      </c>
      <c r="B159" s="1171"/>
      <c r="C159" s="1368" t="s">
        <v>8257</v>
      </c>
      <c r="D159" s="1091">
        <v>10163501</v>
      </c>
      <c r="E159" s="1368" t="s">
        <v>8193</v>
      </c>
      <c r="F159" s="1171" t="s">
        <v>8194</v>
      </c>
      <c r="G159" s="1171" t="s">
        <v>7913</v>
      </c>
      <c r="H159" s="1172">
        <v>2000</v>
      </c>
      <c r="I159" s="1171" t="s">
        <v>7896</v>
      </c>
    </row>
    <row r="160" spans="1:9" ht="23.25" customHeight="1">
      <c r="A160" s="1089" t="s">
        <v>7973</v>
      </c>
      <c r="B160" s="1171"/>
      <c r="C160" s="1368" t="s">
        <v>8258</v>
      </c>
      <c r="D160" s="1091">
        <v>10163501</v>
      </c>
      <c r="E160" s="1368" t="s">
        <v>8193</v>
      </c>
      <c r="F160" s="1171" t="s">
        <v>8194</v>
      </c>
      <c r="G160" s="1171" t="s">
        <v>7913</v>
      </c>
      <c r="H160" s="1172">
        <v>2000</v>
      </c>
      <c r="I160" s="1171" t="s">
        <v>7896</v>
      </c>
    </row>
    <row r="161" spans="1:9" ht="23.25" customHeight="1">
      <c r="A161" s="1089" t="s">
        <v>7973</v>
      </c>
      <c r="B161" s="1171"/>
      <c r="C161" s="1368" t="s">
        <v>8259</v>
      </c>
      <c r="D161" s="1091">
        <v>10163501</v>
      </c>
      <c r="E161" s="1368" t="s">
        <v>8193</v>
      </c>
      <c r="F161" s="1171" t="s">
        <v>8194</v>
      </c>
      <c r="G161" s="1171" t="s">
        <v>7913</v>
      </c>
      <c r="H161" s="1172">
        <v>2000</v>
      </c>
      <c r="I161" s="1171" t="s">
        <v>7896</v>
      </c>
    </row>
    <row r="162" spans="1:9" ht="23.25" customHeight="1">
      <c r="A162" s="1089" t="s">
        <v>7973</v>
      </c>
      <c r="B162" s="1171"/>
      <c r="C162" s="1368" t="s">
        <v>8192</v>
      </c>
      <c r="D162" s="1091">
        <v>10163661</v>
      </c>
      <c r="E162" s="1368" t="s">
        <v>8197</v>
      </c>
      <c r="F162" s="1171" t="s">
        <v>8198</v>
      </c>
      <c r="G162" s="1171" t="s">
        <v>7913</v>
      </c>
      <c r="H162" s="1172">
        <v>2000</v>
      </c>
      <c r="I162" s="1171" t="s">
        <v>8011</v>
      </c>
    </row>
    <row r="163" spans="1:9" ht="23.25" customHeight="1">
      <c r="A163" s="1089" t="s">
        <v>7973</v>
      </c>
      <c r="B163" s="1171"/>
      <c r="C163" s="1368" t="s">
        <v>8209</v>
      </c>
      <c r="D163" s="1091">
        <v>10163661</v>
      </c>
      <c r="E163" s="1368" t="s">
        <v>8197</v>
      </c>
      <c r="F163" s="1171" t="s">
        <v>8198</v>
      </c>
      <c r="G163" s="1171" t="s">
        <v>7913</v>
      </c>
      <c r="H163" s="1172">
        <v>2000</v>
      </c>
      <c r="I163" s="1171" t="s">
        <v>8011</v>
      </c>
    </row>
    <row r="164" spans="1:9" ht="23.25" customHeight="1">
      <c r="A164" s="1089" t="s">
        <v>7973</v>
      </c>
      <c r="B164" s="1171"/>
      <c r="C164" s="1368" t="s">
        <v>8237</v>
      </c>
      <c r="D164" s="1091">
        <v>10163661</v>
      </c>
      <c r="E164" s="1368" t="s">
        <v>8197</v>
      </c>
      <c r="F164" s="1171" t="s">
        <v>8198</v>
      </c>
      <c r="G164" s="1171" t="s">
        <v>7913</v>
      </c>
      <c r="H164" s="1172">
        <v>2000</v>
      </c>
      <c r="I164" s="1171" t="s">
        <v>8011</v>
      </c>
    </row>
    <row r="165" spans="1:9" ht="23.25" customHeight="1">
      <c r="A165" s="1089" t="s">
        <v>7973</v>
      </c>
      <c r="B165" s="1171"/>
      <c r="C165" s="1368" t="s">
        <v>8257</v>
      </c>
      <c r="D165" s="1091">
        <v>10163661</v>
      </c>
      <c r="E165" s="1368" t="s">
        <v>8197</v>
      </c>
      <c r="F165" s="1171" t="s">
        <v>8198</v>
      </c>
      <c r="G165" s="1171" t="s">
        <v>7913</v>
      </c>
      <c r="H165" s="1172">
        <v>2000</v>
      </c>
      <c r="I165" s="1171" t="s">
        <v>8011</v>
      </c>
    </row>
    <row r="166" spans="1:9" ht="23.25" customHeight="1">
      <c r="A166" s="1089" t="s">
        <v>7973</v>
      </c>
      <c r="B166" s="1171"/>
      <c r="C166" s="1368" t="s">
        <v>8258</v>
      </c>
      <c r="D166" s="1091">
        <v>10163661</v>
      </c>
      <c r="E166" s="1368" t="s">
        <v>8197</v>
      </c>
      <c r="F166" s="1171" t="s">
        <v>8198</v>
      </c>
      <c r="G166" s="1171" t="s">
        <v>7913</v>
      </c>
      <c r="H166" s="1172">
        <v>2000</v>
      </c>
      <c r="I166" s="1171" t="s">
        <v>8011</v>
      </c>
    </row>
    <row r="167" spans="1:9" ht="23.25" customHeight="1">
      <c r="A167" s="1089" t="s">
        <v>7973</v>
      </c>
      <c r="B167" s="1171"/>
      <c r="C167" s="1368" t="s">
        <v>8259</v>
      </c>
      <c r="D167" s="1091">
        <v>10163661</v>
      </c>
      <c r="E167" s="1368" t="s">
        <v>8197</v>
      </c>
      <c r="F167" s="1171" t="s">
        <v>8198</v>
      </c>
      <c r="G167" s="1171" t="s">
        <v>7913</v>
      </c>
      <c r="H167" s="1172">
        <v>2000</v>
      </c>
      <c r="I167" s="1171" t="s">
        <v>8011</v>
      </c>
    </row>
    <row r="168" spans="1:9" ht="23.25" customHeight="1">
      <c r="A168" s="1089" t="s">
        <v>7973</v>
      </c>
      <c r="B168" s="1171"/>
      <c r="C168" s="1368" t="s">
        <v>8192</v>
      </c>
      <c r="D168" s="1091">
        <v>10163951</v>
      </c>
      <c r="E168" s="1368" t="s">
        <v>8203</v>
      </c>
      <c r="F168" s="1171" t="s">
        <v>8204</v>
      </c>
      <c r="G168" s="1171" t="s">
        <v>7913</v>
      </c>
      <c r="H168" s="1172">
        <v>2000</v>
      </c>
      <c r="I168" s="1171" t="s">
        <v>8008</v>
      </c>
    </row>
    <row r="169" spans="1:9" ht="23.25" customHeight="1">
      <c r="A169" s="1089" t="s">
        <v>7973</v>
      </c>
      <c r="B169" s="1171"/>
      <c r="C169" s="1368" t="s">
        <v>8209</v>
      </c>
      <c r="D169" s="1091">
        <v>10163951</v>
      </c>
      <c r="E169" s="1368" t="s">
        <v>8203</v>
      </c>
      <c r="F169" s="1171" t="s">
        <v>8204</v>
      </c>
      <c r="G169" s="1171" t="s">
        <v>7913</v>
      </c>
      <c r="H169" s="1172">
        <v>2000</v>
      </c>
      <c r="I169" s="1171" t="s">
        <v>8008</v>
      </c>
    </row>
    <row r="170" spans="1:9" ht="23.25" customHeight="1">
      <c r="A170" s="1089" t="s">
        <v>7973</v>
      </c>
      <c r="B170" s="1171"/>
      <c r="C170" s="1368" t="s">
        <v>8237</v>
      </c>
      <c r="D170" s="1091">
        <v>10163951</v>
      </c>
      <c r="E170" s="1368" t="s">
        <v>8203</v>
      </c>
      <c r="F170" s="1171" t="s">
        <v>8204</v>
      </c>
      <c r="G170" s="1171" t="s">
        <v>7913</v>
      </c>
      <c r="H170" s="1172">
        <v>2000</v>
      </c>
      <c r="I170" s="1171" t="s">
        <v>8008</v>
      </c>
    </row>
    <row r="171" spans="1:9" ht="23.25" customHeight="1">
      <c r="A171" s="1089" t="s">
        <v>7973</v>
      </c>
      <c r="B171" s="1171"/>
      <c r="C171" s="1368" t="s">
        <v>8257</v>
      </c>
      <c r="D171" s="1091">
        <v>10163951</v>
      </c>
      <c r="E171" s="1368" t="s">
        <v>8203</v>
      </c>
      <c r="F171" s="1171" t="s">
        <v>8204</v>
      </c>
      <c r="G171" s="1171" t="s">
        <v>7913</v>
      </c>
      <c r="H171" s="1172">
        <v>2000</v>
      </c>
      <c r="I171" s="1171" t="s">
        <v>8008</v>
      </c>
    </row>
    <row r="172" spans="1:9" ht="23.25" customHeight="1">
      <c r="A172" s="1089" t="s">
        <v>7973</v>
      </c>
      <c r="B172" s="1171"/>
      <c r="C172" s="1368" t="s">
        <v>8258</v>
      </c>
      <c r="D172" s="1091">
        <v>10163951</v>
      </c>
      <c r="E172" s="1368" t="s">
        <v>8203</v>
      </c>
      <c r="F172" s="1171" t="s">
        <v>8204</v>
      </c>
      <c r="G172" s="1171" t="s">
        <v>7913</v>
      </c>
      <c r="H172" s="1172">
        <v>2000</v>
      </c>
      <c r="I172" s="1171" t="s">
        <v>8008</v>
      </c>
    </row>
    <row r="173" spans="1:9" ht="23.25" customHeight="1">
      <c r="A173" s="1089" t="s">
        <v>7973</v>
      </c>
      <c r="B173" s="1171"/>
      <c r="C173" s="1368" t="s">
        <v>8259</v>
      </c>
      <c r="D173" s="1091">
        <v>10163951</v>
      </c>
      <c r="E173" s="1368" t="s">
        <v>8203</v>
      </c>
      <c r="F173" s="1171" t="s">
        <v>8204</v>
      </c>
      <c r="G173" s="1171" t="s">
        <v>7913</v>
      </c>
      <c r="H173" s="1172">
        <v>2000</v>
      </c>
      <c r="I173" s="1171" t="s">
        <v>8008</v>
      </c>
    </row>
    <row r="174" spans="1:9" ht="23.25" customHeight="1">
      <c r="A174" s="1089" t="s">
        <v>7973</v>
      </c>
      <c r="B174" s="1171"/>
      <c r="C174" s="1368" t="s">
        <v>8192</v>
      </c>
      <c r="D174" s="1091">
        <v>10164012</v>
      </c>
      <c r="E174" s="1368" t="s">
        <v>8205</v>
      </c>
      <c r="F174" s="1171" t="s">
        <v>8206</v>
      </c>
      <c r="G174" s="1171" t="s">
        <v>7913</v>
      </c>
      <c r="H174" s="1172">
        <v>2000</v>
      </c>
      <c r="I174" s="1171" t="s">
        <v>8005</v>
      </c>
    </row>
    <row r="175" spans="1:9" ht="23.25" customHeight="1">
      <c r="A175" s="1089" t="s">
        <v>7973</v>
      </c>
      <c r="B175" s="1171"/>
      <c r="C175" s="1368" t="s">
        <v>8209</v>
      </c>
      <c r="D175" s="1091">
        <v>10164012</v>
      </c>
      <c r="E175" s="1368" t="s">
        <v>8205</v>
      </c>
      <c r="F175" s="1171" t="s">
        <v>8206</v>
      </c>
      <c r="G175" s="1171" t="s">
        <v>7913</v>
      </c>
      <c r="H175" s="1172">
        <v>2000</v>
      </c>
      <c r="I175" s="1171" t="s">
        <v>8005</v>
      </c>
    </row>
    <row r="176" spans="1:9" ht="23.25" customHeight="1">
      <c r="A176" s="1089" t="s">
        <v>7973</v>
      </c>
      <c r="B176" s="1171"/>
      <c r="C176" s="1368" t="s">
        <v>8237</v>
      </c>
      <c r="D176" s="1091">
        <v>10164012</v>
      </c>
      <c r="E176" s="1368" t="s">
        <v>8205</v>
      </c>
      <c r="F176" s="1171" t="s">
        <v>8206</v>
      </c>
      <c r="G176" s="1171" t="s">
        <v>7913</v>
      </c>
      <c r="H176" s="1172">
        <v>2000</v>
      </c>
      <c r="I176" s="1171" t="s">
        <v>8005</v>
      </c>
    </row>
    <row r="177" spans="1:9" ht="23.25" customHeight="1">
      <c r="A177" s="1089" t="s">
        <v>7973</v>
      </c>
      <c r="B177" s="1171"/>
      <c r="C177" s="1368" t="s">
        <v>8257</v>
      </c>
      <c r="D177" s="1091">
        <v>10164012</v>
      </c>
      <c r="E177" s="1368" t="s">
        <v>8205</v>
      </c>
      <c r="F177" s="1171" t="s">
        <v>8206</v>
      </c>
      <c r="G177" s="1171" t="s">
        <v>7913</v>
      </c>
      <c r="H177" s="1172">
        <v>2000</v>
      </c>
      <c r="I177" s="1171" t="s">
        <v>8005</v>
      </c>
    </row>
    <row r="178" spans="1:9" ht="23.25" customHeight="1">
      <c r="A178" s="1089" t="s">
        <v>7973</v>
      </c>
      <c r="B178" s="1171"/>
      <c r="C178" s="1368" t="s">
        <v>8258</v>
      </c>
      <c r="D178" s="1091">
        <v>10164012</v>
      </c>
      <c r="E178" s="1368" t="s">
        <v>8205</v>
      </c>
      <c r="F178" s="1171" t="s">
        <v>8206</v>
      </c>
      <c r="G178" s="1171" t="s">
        <v>7913</v>
      </c>
      <c r="H178" s="1172">
        <v>2000</v>
      </c>
      <c r="I178" s="1171" t="s">
        <v>8005</v>
      </c>
    </row>
    <row r="179" spans="1:9" ht="23.25" customHeight="1">
      <c r="A179" s="1089" t="s">
        <v>7973</v>
      </c>
      <c r="B179" s="1171"/>
      <c r="C179" s="1368" t="s">
        <v>8259</v>
      </c>
      <c r="D179" s="1091">
        <v>10164012</v>
      </c>
      <c r="E179" s="1368" t="s">
        <v>8205</v>
      </c>
      <c r="F179" s="1171" t="s">
        <v>8206</v>
      </c>
      <c r="G179" s="1171" t="s">
        <v>7913</v>
      </c>
      <c r="H179" s="1172">
        <v>2000</v>
      </c>
      <c r="I179" s="1171" t="s">
        <v>8005</v>
      </c>
    </row>
    <row r="180" spans="1:9" ht="23.25" customHeight="1">
      <c r="A180" s="1089" t="s">
        <v>7973</v>
      </c>
      <c r="B180" s="1171"/>
      <c r="C180" s="1368">
        <v>1125</v>
      </c>
      <c r="D180" s="1091">
        <v>11413363</v>
      </c>
      <c r="E180" s="1368" t="s">
        <v>7979</v>
      </c>
      <c r="F180" s="1171" t="s">
        <v>7980</v>
      </c>
      <c r="G180" s="1171"/>
      <c r="H180" s="1172">
        <v>1000</v>
      </c>
      <c r="I180" s="1171" t="s">
        <v>7896</v>
      </c>
    </row>
    <row r="181" spans="1:9" ht="23.25" customHeight="1">
      <c r="A181" s="1089" t="s">
        <v>7973</v>
      </c>
      <c r="B181" s="1171"/>
      <c r="C181" s="1368">
        <v>1125</v>
      </c>
      <c r="D181" s="1091">
        <v>10164034</v>
      </c>
      <c r="E181" s="1368" t="s">
        <v>7981</v>
      </c>
      <c r="F181" s="1171" t="s">
        <v>7982</v>
      </c>
      <c r="G181" s="1171" t="s">
        <v>7913</v>
      </c>
      <c r="H181" s="1172">
        <v>2000</v>
      </c>
      <c r="I181" s="1171" t="s">
        <v>7896</v>
      </c>
    </row>
    <row r="182" spans="1:9" ht="23.25" customHeight="1">
      <c r="A182" s="1089" t="s">
        <v>7976</v>
      </c>
      <c r="B182" s="1171"/>
      <c r="C182" s="1368">
        <v>1125</v>
      </c>
      <c r="D182" s="1368">
        <v>10163989</v>
      </c>
      <c r="E182" s="1368" t="s">
        <v>7977</v>
      </c>
      <c r="F182" s="1171" t="s">
        <v>7978</v>
      </c>
      <c r="G182" s="1171"/>
      <c r="H182" s="1172">
        <v>20000</v>
      </c>
      <c r="I182" s="1171"/>
    </row>
    <row r="183" spans="1:9" ht="23.25" customHeight="1">
      <c r="A183" s="1089" t="s">
        <v>7892</v>
      </c>
      <c r="B183" s="1171" t="s">
        <v>7944</v>
      </c>
      <c r="C183" s="1368">
        <v>948</v>
      </c>
      <c r="D183" s="1368">
        <v>11351018</v>
      </c>
      <c r="E183" s="1368" t="s">
        <v>7945</v>
      </c>
      <c r="F183" s="1171" t="s">
        <v>7946</v>
      </c>
      <c r="G183" s="1171"/>
      <c r="H183" s="1172"/>
      <c r="I183" s="1171" t="s">
        <v>7896</v>
      </c>
    </row>
    <row r="184" spans="1:9" ht="23.25" customHeight="1">
      <c r="A184" s="1089" t="s">
        <v>7892</v>
      </c>
      <c r="B184" s="1171" t="s">
        <v>7944</v>
      </c>
      <c r="C184" s="1368">
        <v>948</v>
      </c>
      <c r="D184" s="1368">
        <v>11351019</v>
      </c>
      <c r="E184" s="1368" t="s">
        <v>7947</v>
      </c>
      <c r="F184" s="1171" t="s">
        <v>7948</v>
      </c>
      <c r="G184" s="1171"/>
      <c r="H184" s="1172"/>
      <c r="I184" s="1171" t="s">
        <v>7899</v>
      </c>
    </row>
    <row r="185" spans="1:9" ht="23.25" customHeight="1">
      <c r="A185" s="1089" t="s">
        <v>8360</v>
      </c>
      <c r="B185" s="1171"/>
      <c r="C185" s="1368" t="s">
        <v>8361</v>
      </c>
      <c r="D185" s="1091">
        <v>11413353</v>
      </c>
      <c r="E185" s="1368" t="s">
        <v>8362</v>
      </c>
      <c r="F185" s="1171" t="s">
        <v>8363</v>
      </c>
      <c r="G185" s="1171"/>
      <c r="H185" s="1172"/>
      <c r="I185" s="1171"/>
    </row>
    <row r="186" spans="1:9" ht="23.25" customHeight="1">
      <c r="A186" s="1089" t="s">
        <v>7892</v>
      </c>
      <c r="B186" s="1171" t="s">
        <v>7959</v>
      </c>
      <c r="C186" s="1368">
        <v>968</v>
      </c>
      <c r="D186" s="1368">
        <v>11351015</v>
      </c>
      <c r="E186" s="1368" t="s">
        <v>7967</v>
      </c>
      <c r="F186" s="1171" t="s">
        <v>7972</v>
      </c>
      <c r="G186" s="1171" t="s">
        <v>7913</v>
      </c>
      <c r="H186" s="1172"/>
      <c r="I186" s="1171" t="s">
        <v>7896</v>
      </c>
    </row>
    <row r="187" spans="1:9" ht="23.25" customHeight="1">
      <c r="A187" s="1089" t="s">
        <v>7892</v>
      </c>
      <c r="B187" s="1171" t="s">
        <v>8392</v>
      </c>
      <c r="C187" s="1368" t="s">
        <v>8393</v>
      </c>
      <c r="D187" s="1091">
        <v>11413358</v>
      </c>
      <c r="E187" s="1368" t="s">
        <v>8397</v>
      </c>
      <c r="F187" s="1171" t="s">
        <v>8398</v>
      </c>
      <c r="G187" s="1171" t="s">
        <v>7906</v>
      </c>
      <c r="H187" s="1172"/>
      <c r="I187" s="1171" t="s">
        <v>8399</v>
      </c>
    </row>
    <row r="188" spans="1:9" ht="23.25" customHeight="1">
      <c r="A188" s="1089" t="s">
        <v>7892</v>
      </c>
      <c r="B188" s="1171" t="s">
        <v>8392</v>
      </c>
      <c r="C188" s="1368" t="s">
        <v>8400</v>
      </c>
      <c r="D188" s="1091">
        <v>11413358</v>
      </c>
      <c r="E188" s="1368" t="s">
        <v>8397</v>
      </c>
      <c r="F188" s="1171" t="s">
        <v>8398</v>
      </c>
      <c r="G188" s="1171" t="s">
        <v>7906</v>
      </c>
      <c r="H188" s="1172"/>
      <c r="I188" s="1171" t="s">
        <v>8399</v>
      </c>
    </row>
    <row r="189" spans="1:9" ht="23.25" customHeight="1">
      <c r="A189" s="1089" t="s">
        <v>7892</v>
      </c>
      <c r="B189" s="1171" t="s">
        <v>7959</v>
      </c>
      <c r="C189" s="1368">
        <v>966</v>
      </c>
      <c r="D189" s="1368">
        <v>11351015</v>
      </c>
      <c r="E189" s="1368" t="s">
        <v>7967</v>
      </c>
      <c r="F189" s="1171" t="s">
        <v>7969</v>
      </c>
      <c r="G189" s="1171" t="s">
        <v>7913</v>
      </c>
      <c r="H189" s="1172"/>
      <c r="I189" s="1171" t="s">
        <v>7896</v>
      </c>
    </row>
    <row r="190" spans="1:9" ht="23.25" customHeight="1">
      <c r="A190" s="1089" t="s">
        <v>7892</v>
      </c>
      <c r="B190" s="1171" t="s">
        <v>8539</v>
      </c>
      <c r="C190" s="1368" t="s">
        <v>8540</v>
      </c>
      <c r="D190" s="1091">
        <v>11413356</v>
      </c>
      <c r="E190" s="1368" t="s">
        <v>8541</v>
      </c>
      <c r="F190" s="1171" t="s">
        <v>8542</v>
      </c>
      <c r="G190" s="1171" t="s">
        <v>7906</v>
      </c>
      <c r="H190" s="1172"/>
      <c r="I190" s="1171" t="s">
        <v>7891</v>
      </c>
    </row>
    <row r="191" spans="1:9" ht="23.25" customHeight="1">
      <c r="A191" s="1089" t="s">
        <v>7892</v>
      </c>
      <c r="B191" s="1171" t="s">
        <v>7920</v>
      </c>
      <c r="C191" s="1368" t="s">
        <v>8115</v>
      </c>
      <c r="D191" s="1091">
        <v>11413361</v>
      </c>
      <c r="E191" s="1368" t="s">
        <v>8116</v>
      </c>
      <c r="F191" s="1171" t="s">
        <v>8117</v>
      </c>
      <c r="G191" s="1171" t="s">
        <v>7913</v>
      </c>
      <c r="H191" s="1172"/>
      <c r="I191" s="1171" t="s">
        <v>7896</v>
      </c>
    </row>
    <row r="192" spans="1:9" ht="23.25" customHeight="1">
      <c r="A192" s="1089" t="s">
        <v>7892</v>
      </c>
      <c r="B192" s="1171" t="s">
        <v>7920</v>
      </c>
      <c r="C192" s="1368" t="s">
        <v>8545</v>
      </c>
      <c r="D192" s="1091">
        <v>11413361</v>
      </c>
      <c r="E192" s="1368" t="s">
        <v>8116</v>
      </c>
      <c r="F192" s="1171" t="s">
        <v>8117</v>
      </c>
      <c r="G192" s="1171" t="s">
        <v>7913</v>
      </c>
      <c r="H192" s="1172"/>
      <c r="I192" s="1171" t="s">
        <v>7896</v>
      </c>
    </row>
    <row r="193" spans="1:9" ht="23.25" customHeight="1">
      <c r="A193" s="1089" t="s">
        <v>7973</v>
      </c>
      <c r="B193" s="1171"/>
      <c r="C193" s="1368" t="s">
        <v>8054</v>
      </c>
      <c r="D193" s="1091">
        <v>10163520</v>
      </c>
      <c r="E193" s="1368" t="s">
        <v>8055</v>
      </c>
      <c r="F193" s="1171" t="s">
        <v>8056</v>
      </c>
      <c r="G193" s="1171" t="s">
        <v>7906</v>
      </c>
      <c r="H193" s="1172">
        <v>3000</v>
      </c>
      <c r="I193" s="1171" t="s">
        <v>8011</v>
      </c>
    </row>
    <row r="194" spans="1:9" ht="23.25" customHeight="1">
      <c r="A194" s="1089" t="s">
        <v>7973</v>
      </c>
      <c r="B194" s="1171"/>
      <c r="C194" s="1368" t="s">
        <v>8054</v>
      </c>
      <c r="D194" s="1091">
        <v>10163521</v>
      </c>
      <c r="E194" s="1368" t="s">
        <v>8057</v>
      </c>
      <c r="F194" s="1171" t="s">
        <v>8058</v>
      </c>
      <c r="G194" s="1171" t="s">
        <v>7906</v>
      </c>
      <c r="H194" s="1172">
        <v>3000</v>
      </c>
      <c r="I194" s="1171" t="s">
        <v>8005</v>
      </c>
    </row>
    <row r="195" spans="1:9" ht="23.25" customHeight="1">
      <c r="A195" s="1089" t="s">
        <v>7973</v>
      </c>
      <c r="B195" s="1171"/>
      <c r="C195" s="1368" t="s">
        <v>8054</v>
      </c>
      <c r="D195" s="1368">
        <v>10163522</v>
      </c>
      <c r="E195" s="1368" t="s">
        <v>8059</v>
      </c>
      <c r="F195" s="1171" t="s">
        <v>8060</v>
      </c>
      <c r="G195" s="1171" t="s">
        <v>7906</v>
      </c>
      <c r="H195" s="1172">
        <v>3000</v>
      </c>
      <c r="I195" s="1171" t="s">
        <v>8008</v>
      </c>
    </row>
    <row r="196" spans="1:9" ht="23.25" customHeight="1">
      <c r="A196" s="1089" t="s">
        <v>7973</v>
      </c>
      <c r="B196" s="1171"/>
      <c r="C196" s="1368" t="s">
        <v>8054</v>
      </c>
      <c r="D196" s="1091">
        <v>10163523</v>
      </c>
      <c r="E196" s="1368" t="s">
        <v>8061</v>
      </c>
      <c r="F196" s="1171" t="s">
        <v>8062</v>
      </c>
      <c r="G196" s="1171" t="s">
        <v>7906</v>
      </c>
      <c r="H196" s="1172">
        <v>4000</v>
      </c>
      <c r="I196" s="1171" t="s">
        <v>7896</v>
      </c>
    </row>
    <row r="197" spans="1:9" ht="23.25" customHeight="1">
      <c r="A197" s="1089" t="s">
        <v>7973</v>
      </c>
      <c r="B197" s="1171"/>
      <c r="C197" s="1368" t="s">
        <v>8054</v>
      </c>
      <c r="D197" s="1091">
        <v>10163533</v>
      </c>
      <c r="E197" s="1368" t="s">
        <v>8069</v>
      </c>
      <c r="F197" s="1171" t="s">
        <v>8070</v>
      </c>
      <c r="G197" s="1171" t="s">
        <v>7913</v>
      </c>
      <c r="H197" s="1172">
        <v>9000</v>
      </c>
      <c r="I197" s="1171" t="s">
        <v>7896</v>
      </c>
    </row>
    <row r="198" spans="1:9" ht="23.25" customHeight="1">
      <c r="A198" s="1089" t="s">
        <v>7973</v>
      </c>
      <c r="B198" s="1171"/>
      <c r="C198" s="1368" t="s">
        <v>8054</v>
      </c>
      <c r="D198" s="1368">
        <v>10163530</v>
      </c>
      <c r="E198" s="1368" t="s">
        <v>8063</v>
      </c>
      <c r="F198" s="1171" t="s">
        <v>8064</v>
      </c>
      <c r="G198" s="1171" t="s">
        <v>7913</v>
      </c>
      <c r="H198" s="1172">
        <v>9000</v>
      </c>
      <c r="I198" s="1171" t="s">
        <v>8011</v>
      </c>
    </row>
    <row r="199" spans="1:9" ht="23.25" customHeight="1">
      <c r="A199" s="1089" t="s">
        <v>7973</v>
      </c>
      <c r="B199" s="1171"/>
      <c r="C199" s="1368" t="s">
        <v>8054</v>
      </c>
      <c r="D199" s="1368">
        <v>10163531</v>
      </c>
      <c r="E199" s="1368" t="s">
        <v>8065</v>
      </c>
      <c r="F199" s="1171" t="s">
        <v>8066</v>
      </c>
      <c r="G199" s="1171" t="s">
        <v>7913</v>
      </c>
      <c r="H199" s="1172">
        <v>9000</v>
      </c>
      <c r="I199" s="1171" t="s">
        <v>8005</v>
      </c>
    </row>
    <row r="200" spans="1:9" ht="23.25" customHeight="1">
      <c r="A200" s="1089" t="s">
        <v>7973</v>
      </c>
      <c r="B200" s="1171"/>
      <c r="C200" s="1368" t="s">
        <v>8054</v>
      </c>
      <c r="D200" s="1368">
        <v>10163532</v>
      </c>
      <c r="E200" s="1368" t="s">
        <v>8067</v>
      </c>
      <c r="F200" s="1171" t="s">
        <v>8068</v>
      </c>
      <c r="G200" s="1171" t="s">
        <v>7913</v>
      </c>
      <c r="H200" s="1172">
        <v>9000</v>
      </c>
      <c r="I200" s="1171" t="s">
        <v>8008</v>
      </c>
    </row>
    <row r="201" spans="1:9" ht="23.25" customHeight="1">
      <c r="A201" s="1089" t="s">
        <v>8312</v>
      </c>
      <c r="B201" s="1171"/>
      <c r="C201" s="1368" t="s">
        <v>8295</v>
      </c>
      <c r="D201" s="1368">
        <v>11351031</v>
      </c>
      <c r="E201" s="1368" t="s">
        <v>8313</v>
      </c>
      <c r="F201" s="1171" t="s">
        <v>8314</v>
      </c>
      <c r="G201" s="1171"/>
      <c r="H201" s="1172">
        <v>550</v>
      </c>
      <c r="I201" s="1171"/>
    </row>
    <row r="202" spans="1:9" ht="23.25" customHeight="1">
      <c r="A202" s="1089" t="s">
        <v>8312</v>
      </c>
      <c r="B202" s="1171"/>
      <c r="C202" s="1368" t="s">
        <v>8316</v>
      </c>
      <c r="D202" s="1368">
        <v>11351031</v>
      </c>
      <c r="E202" s="1368" t="s">
        <v>8313</v>
      </c>
      <c r="F202" s="1171" t="s">
        <v>8314</v>
      </c>
      <c r="G202" s="1171"/>
      <c r="H202" s="1172">
        <v>550</v>
      </c>
      <c r="I202" s="1171"/>
    </row>
    <row r="203" spans="1:9" ht="23.25" customHeight="1">
      <c r="A203" s="1089" t="s">
        <v>8312</v>
      </c>
      <c r="B203" s="1171"/>
      <c r="C203" s="1368" t="s">
        <v>8317</v>
      </c>
      <c r="D203" s="1368">
        <v>11351031</v>
      </c>
      <c r="E203" s="1368" t="s">
        <v>8313</v>
      </c>
      <c r="F203" s="1171" t="s">
        <v>8314</v>
      </c>
      <c r="G203" s="1171"/>
      <c r="H203" s="1172">
        <v>550</v>
      </c>
      <c r="I203" s="1171"/>
    </row>
    <row r="204" spans="1:9" ht="23.25" customHeight="1">
      <c r="A204" s="1089" t="s">
        <v>7976</v>
      </c>
      <c r="B204" s="1171"/>
      <c r="C204" s="1368" t="s">
        <v>8192</v>
      </c>
      <c r="D204" s="1091">
        <v>10163660</v>
      </c>
      <c r="E204" s="1368" t="s">
        <v>8195</v>
      </c>
      <c r="F204" s="1171" t="s">
        <v>8208</v>
      </c>
      <c r="G204" s="1171"/>
      <c r="H204" s="1172">
        <v>24000</v>
      </c>
      <c r="I204" s="1171"/>
    </row>
    <row r="205" spans="1:9" ht="23.25" customHeight="1">
      <c r="A205" s="1089" t="s">
        <v>7976</v>
      </c>
      <c r="B205" s="1171"/>
      <c r="C205" s="1368" t="s">
        <v>8209</v>
      </c>
      <c r="D205" s="1091">
        <v>10163660</v>
      </c>
      <c r="E205" s="1368" t="s">
        <v>8195</v>
      </c>
      <c r="F205" s="1171" t="s">
        <v>8208</v>
      </c>
      <c r="G205" s="1171"/>
      <c r="H205" s="1172">
        <v>24000</v>
      </c>
      <c r="I205" s="1171"/>
    </row>
    <row r="206" spans="1:9" ht="23.25" customHeight="1">
      <c r="A206" s="1089" t="s">
        <v>7976</v>
      </c>
      <c r="B206" s="1171"/>
      <c r="C206" s="1368" t="s">
        <v>8223</v>
      </c>
      <c r="D206" s="1091">
        <v>10163660</v>
      </c>
      <c r="E206" s="1368" t="s">
        <v>8195</v>
      </c>
      <c r="F206" s="1171" t="s">
        <v>8208</v>
      </c>
      <c r="G206" s="1171"/>
      <c r="H206" s="1172">
        <v>24000</v>
      </c>
      <c r="I206" s="1171"/>
    </row>
    <row r="207" spans="1:9" ht="23.25" customHeight="1">
      <c r="A207" s="1089" t="s">
        <v>7976</v>
      </c>
      <c r="B207" s="1171"/>
      <c r="C207" s="1368" t="s">
        <v>8236</v>
      </c>
      <c r="D207" s="1091">
        <v>10163660</v>
      </c>
      <c r="E207" s="1368" t="s">
        <v>8195</v>
      </c>
      <c r="F207" s="1171" t="s">
        <v>8208</v>
      </c>
      <c r="G207" s="1171"/>
      <c r="H207" s="1172">
        <v>24000</v>
      </c>
      <c r="I207" s="1171"/>
    </row>
    <row r="208" spans="1:9" ht="23.25" customHeight="1">
      <c r="A208" s="1089" t="s">
        <v>7976</v>
      </c>
      <c r="B208" s="1171"/>
      <c r="C208" s="1368" t="s">
        <v>8237</v>
      </c>
      <c r="D208" s="1091">
        <v>10163660</v>
      </c>
      <c r="E208" s="1368" t="s">
        <v>8195</v>
      </c>
      <c r="F208" s="1171" t="s">
        <v>8208</v>
      </c>
      <c r="G208" s="1171"/>
      <c r="H208" s="1172">
        <v>24000</v>
      </c>
      <c r="I208" s="1171"/>
    </row>
    <row r="209" spans="1:9" ht="23.25" customHeight="1">
      <c r="A209" s="1089" t="s">
        <v>7976</v>
      </c>
      <c r="B209" s="1171"/>
      <c r="C209" s="1368" t="s">
        <v>8257</v>
      </c>
      <c r="D209" s="1091">
        <v>10163660</v>
      </c>
      <c r="E209" s="1368" t="s">
        <v>8195</v>
      </c>
      <c r="F209" s="1171" t="s">
        <v>8208</v>
      </c>
      <c r="G209" s="1171"/>
      <c r="H209" s="1172">
        <v>24000</v>
      </c>
      <c r="I209" s="1171"/>
    </row>
    <row r="210" spans="1:9" ht="23.25" customHeight="1">
      <c r="A210" s="1089" t="s">
        <v>7976</v>
      </c>
      <c r="B210" s="1171"/>
      <c r="C210" s="1368" t="s">
        <v>8258</v>
      </c>
      <c r="D210" s="1091">
        <v>10163660</v>
      </c>
      <c r="E210" s="1368" t="s">
        <v>8195</v>
      </c>
      <c r="F210" s="1171" t="s">
        <v>8208</v>
      </c>
      <c r="G210" s="1171"/>
      <c r="H210" s="1172">
        <v>24000</v>
      </c>
      <c r="I210" s="1171"/>
    </row>
    <row r="211" spans="1:9" ht="23.25" customHeight="1">
      <c r="A211" s="1089" t="s">
        <v>7976</v>
      </c>
      <c r="B211" s="1171"/>
      <c r="C211" s="1368" t="s">
        <v>8259</v>
      </c>
      <c r="D211" s="1091">
        <v>10163660</v>
      </c>
      <c r="E211" s="1368" t="s">
        <v>8195</v>
      </c>
      <c r="F211" s="1171" t="s">
        <v>8208</v>
      </c>
      <c r="G211" s="1171"/>
      <c r="H211" s="1172">
        <v>24000</v>
      </c>
      <c r="I211" s="1171"/>
    </row>
    <row r="212" spans="1:9" ht="23.25" customHeight="1">
      <c r="A212" s="1089" t="s">
        <v>7973</v>
      </c>
      <c r="B212" s="1171"/>
      <c r="C212" s="1368" t="s">
        <v>8223</v>
      </c>
      <c r="D212" s="1368">
        <v>11351027</v>
      </c>
      <c r="E212" s="1368" t="s">
        <v>8232</v>
      </c>
      <c r="F212" s="1171" t="s">
        <v>8233</v>
      </c>
      <c r="G212" s="1171"/>
      <c r="H212" s="1172">
        <v>1000</v>
      </c>
      <c r="I212" s="1171" t="s">
        <v>7896</v>
      </c>
    </row>
    <row r="213" spans="1:9" ht="23.25" customHeight="1">
      <c r="A213" s="1089" t="s">
        <v>7973</v>
      </c>
      <c r="B213" s="1171"/>
      <c r="C213" s="1368" t="s">
        <v>8192</v>
      </c>
      <c r="D213" s="1368">
        <v>11351028</v>
      </c>
      <c r="E213" s="1368" t="s">
        <v>8199</v>
      </c>
      <c r="F213" s="1171" t="s">
        <v>8200</v>
      </c>
      <c r="G213" s="1171" t="s">
        <v>7906</v>
      </c>
      <c r="H213" s="1172">
        <v>1000</v>
      </c>
      <c r="I213" s="1171" t="s">
        <v>8011</v>
      </c>
    </row>
    <row r="214" spans="1:9" ht="23.25" customHeight="1">
      <c r="A214" s="1089" t="s">
        <v>7973</v>
      </c>
      <c r="B214" s="1171"/>
      <c r="C214" s="1368" t="s">
        <v>8209</v>
      </c>
      <c r="D214" s="1368">
        <v>11351028</v>
      </c>
      <c r="E214" s="1368" t="s">
        <v>8199</v>
      </c>
      <c r="F214" s="1171" t="s">
        <v>8200</v>
      </c>
      <c r="G214" s="1171" t="s">
        <v>7906</v>
      </c>
      <c r="H214" s="1172">
        <v>1000</v>
      </c>
      <c r="I214" s="1171" t="s">
        <v>8011</v>
      </c>
    </row>
    <row r="215" spans="1:9" ht="23.25" customHeight="1">
      <c r="A215" s="1089" t="s">
        <v>7973</v>
      </c>
      <c r="B215" s="1171"/>
      <c r="C215" s="1368" t="s">
        <v>8223</v>
      </c>
      <c r="D215" s="1368">
        <v>11351028</v>
      </c>
      <c r="E215" s="1368" t="s">
        <v>8199</v>
      </c>
      <c r="F215" s="1171" t="s">
        <v>8200</v>
      </c>
      <c r="G215" s="1171" t="s">
        <v>7906</v>
      </c>
      <c r="H215" s="1172">
        <v>1000</v>
      </c>
      <c r="I215" s="1171" t="s">
        <v>8011</v>
      </c>
    </row>
    <row r="216" spans="1:9" ht="23.25" customHeight="1">
      <c r="A216" s="1089" t="s">
        <v>7973</v>
      </c>
      <c r="B216" s="1171"/>
      <c r="C216" s="1368" t="s">
        <v>8223</v>
      </c>
      <c r="D216" s="1368">
        <v>11351028</v>
      </c>
      <c r="E216" s="1368" t="s">
        <v>8199</v>
      </c>
      <c r="F216" s="1171" t="s">
        <v>8200</v>
      </c>
      <c r="G216" s="1171" t="s">
        <v>7906</v>
      </c>
      <c r="H216" s="1172">
        <v>1000</v>
      </c>
      <c r="I216" s="1171" t="s">
        <v>8011</v>
      </c>
    </row>
    <row r="217" spans="1:9" ht="23.25" customHeight="1">
      <c r="A217" s="1089" t="s">
        <v>7973</v>
      </c>
      <c r="B217" s="1171"/>
      <c r="C217" s="1368" t="s">
        <v>8237</v>
      </c>
      <c r="D217" s="1368">
        <v>11351028</v>
      </c>
      <c r="E217" s="1368" t="s">
        <v>8199</v>
      </c>
      <c r="F217" s="1171" t="s">
        <v>8200</v>
      </c>
      <c r="G217" s="1171" t="s">
        <v>7906</v>
      </c>
      <c r="H217" s="1172">
        <v>1000</v>
      </c>
      <c r="I217" s="1171" t="s">
        <v>8011</v>
      </c>
    </row>
    <row r="218" spans="1:9" ht="23.25" customHeight="1">
      <c r="A218" s="1089" t="s">
        <v>7973</v>
      </c>
      <c r="B218" s="1171"/>
      <c r="C218" s="1368" t="s">
        <v>8257</v>
      </c>
      <c r="D218" s="1368">
        <v>11351028</v>
      </c>
      <c r="E218" s="1368" t="s">
        <v>8199</v>
      </c>
      <c r="F218" s="1171" t="s">
        <v>8200</v>
      </c>
      <c r="G218" s="1171" t="s">
        <v>7906</v>
      </c>
      <c r="H218" s="1172">
        <v>1000</v>
      </c>
      <c r="I218" s="1171" t="s">
        <v>8011</v>
      </c>
    </row>
    <row r="219" spans="1:9" ht="23.25" customHeight="1">
      <c r="A219" s="1089" t="s">
        <v>7973</v>
      </c>
      <c r="B219" s="1171"/>
      <c r="C219" s="1368" t="s">
        <v>8258</v>
      </c>
      <c r="D219" s="1368">
        <v>11351028</v>
      </c>
      <c r="E219" s="1368" t="s">
        <v>8199</v>
      </c>
      <c r="F219" s="1171" t="s">
        <v>8200</v>
      </c>
      <c r="G219" s="1171" t="s">
        <v>7906</v>
      </c>
      <c r="H219" s="1172">
        <v>1000</v>
      </c>
      <c r="I219" s="1171" t="s">
        <v>8011</v>
      </c>
    </row>
    <row r="220" spans="1:9" ht="23.25" customHeight="1">
      <c r="A220" s="1089" t="s">
        <v>7973</v>
      </c>
      <c r="B220" s="1171"/>
      <c r="C220" s="1368" t="s">
        <v>8259</v>
      </c>
      <c r="D220" s="1368">
        <v>11351028</v>
      </c>
      <c r="E220" s="1368" t="s">
        <v>8199</v>
      </c>
      <c r="F220" s="1171" t="s">
        <v>8200</v>
      </c>
      <c r="G220" s="1171" t="s">
        <v>7906</v>
      </c>
      <c r="H220" s="1172">
        <v>1000</v>
      </c>
      <c r="I220" s="1171" t="s">
        <v>8011</v>
      </c>
    </row>
    <row r="221" spans="1:9" ht="23.25" customHeight="1">
      <c r="A221" s="1089" t="s">
        <v>7973</v>
      </c>
      <c r="B221" s="1171"/>
      <c r="C221" s="1368" t="s">
        <v>8223</v>
      </c>
      <c r="D221" s="1368">
        <v>11351029</v>
      </c>
      <c r="E221" s="1368" t="s">
        <v>8234</v>
      </c>
      <c r="F221" s="1171" t="s">
        <v>8235</v>
      </c>
      <c r="G221" s="1171"/>
      <c r="H221" s="1172">
        <v>1000</v>
      </c>
      <c r="I221" s="1171" t="s">
        <v>8008</v>
      </c>
    </row>
    <row r="222" spans="1:9" ht="23.25" customHeight="1">
      <c r="A222" s="1089" t="s">
        <v>7973</v>
      </c>
      <c r="B222" s="1171"/>
      <c r="C222" s="1368" t="s">
        <v>8192</v>
      </c>
      <c r="D222" s="1368">
        <v>11351030</v>
      </c>
      <c r="E222" s="1368" t="s">
        <v>8201</v>
      </c>
      <c r="F222" s="1171" t="s">
        <v>8202</v>
      </c>
      <c r="G222" s="1171" t="s">
        <v>7906</v>
      </c>
      <c r="H222" s="1172">
        <v>1000</v>
      </c>
      <c r="I222" s="1171" t="s">
        <v>8005</v>
      </c>
    </row>
    <row r="223" spans="1:9" ht="23.25" customHeight="1">
      <c r="A223" s="1089" t="s">
        <v>7973</v>
      </c>
      <c r="B223" s="1171"/>
      <c r="C223" s="1368" t="s">
        <v>8209</v>
      </c>
      <c r="D223" s="1368">
        <v>11351030</v>
      </c>
      <c r="E223" s="1368" t="s">
        <v>8201</v>
      </c>
      <c r="F223" s="1171" t="s">
        <v>8202</v>
      </c>
      <c r="G223" s="1171" t="s">
        <v>7906</v>
      </c>
      <c r="H223" s="1172">
        <v>1000</v>
      </c>
      <c r="I223" s="1171" t="s">
        <v>8005</v>
      </c>
    </row>
    <row r="224" spans="1:9" ht="23.25" customHeight="1">
      <c r="A224" s="1089" t="s">
        <v>7973</v>
      </c>
      <c r="B224" s="1171"/>
      <c r="C224" s="1368" t="s">
        <v>8223</v>
      </c>
      <c r="D224" s="1368">
        <v>11351030</v>
      </c>
      <c r="E224" s="1368" t="s">
        <v>8201</v>
      </c>
      <c r="F224" s="1171" t="s">
        <v>8202</v>
      </c>
      <c r="G224" s="1171" t="s">
        <v>7906</v>
      </c>
      <c r="H224" s="1172">
        <v>1000</v>
      </c>
      <c r="I224" s="1171" t="s">
        <v>8005</v>
      </c>
    </row>
    <row r="225" spans="1:9" ht="23.25" customHeight="1">
      <c r="A225" s="1089" t="s">
        <v>7973</v>
      </c>
      <c r="B225" s="1171"/>
      <c r="C225" s="1368" t="s">
        <v>8223</v>
      </c>
      <c r="D225" s="1368">
        <v>11351030</v>
      </c>
      <c r="E225" s="1368" t="s">
        <v>8201</v>
      </c>
      <c r="F225" s="1171" t="s">
        <v>8202</v>
      </c>
      <c r="G225" s="1171" t="s">
        <v>7906</v>
      </c>
      <c r="H225" s="1172">
        <v>1000</v>
      </c>
      <c r="I225" s="1171" t="s">
        <v>8005</v>
      </c>
    </row>
    <row r="226" spans="1:9" ht="23.25" customHeight="1">
      <c r="A226" s="1089" t="s">
        <v>7973</v>
      </c>
      <c r="B226" s="1171"/>
      <c r="C226" s="1368" t="s">
        <v>8237</v>
      </c>
      <c r="D226" s="1368">
        <v>11351030</v>
      </c>
      <c r="E226" s="1368" t="s">
        <v>8201</v>
      </c>
      <c r="F226" s="1171" t="s">
        <v>8202</v>
      </c>
      <c r="G226" s="1171" t="s">
        <v>7906</v>
      </c>
      <c r="H226" s="1172">
        <v>1000</v>
      </c>
      <c r="I226" s="1171" t="s">
        <v>8005</v>
      </c>
    </row>
    <row r="227" spans="1:9" ht="23.25" customHeight="1">
      <c r="A227" s="1089" t="s">
        <v>7973</v>
      </c>
      <c r="B227" s="1171"/>
      <c r="C227" s="1368" t="s">
        <v>8257</v>
      </c>
      <c r="D227" s="1368">
        <v>11351030</v>
      </c>
      <c r="E227" s="1368" t="s">
        <v>8201</v>
      </c>
      <c r="F227" s="1171" t="s">
        <v>8202</v>
      </c>
      <c r="G227" s="1171" t="s">
        <v>7906</v>
      </c>
      <c r="H227" s="1172">
        <v>1000</v>
      </c>
      <c r="I227" s="1171" t="s">
        <v>8005</v>
      </c>
    </row>
    <row r="228" spans="1:9" ht="23.25" customHeight="1">
      <c r="A228" s="1089" t="s">
        <v>7973</v>
      </c>
      <c r="B228" s="1171"/>
      <c r="C228" s="1368" t="s">
        <v>8258</v>
      </c>
      <c r="D228" s="1368">
        <v>11351030</v>
      </c>
      <c r="E228" s="1368" t="s">
        <v>8201</v>
      </c>
      <c r="F228" s="1171" t="s">
        <v>8202</v>
      </c>
      <c r="G228" s="1171" t="s">
        <v>7906</v>
      </c>
      <c r="H228" s="1172">
        <v>1000</v>
      </c>
      <c r="I228" s="1171" t="s">
        <v>8005</v>
      </c>
    </row>
    <row r="229" spans="1:9" ht="23.25" customHeight="1">
      <c r="A229" s="1089" t="s">
        <v>7973</v>
      </c>
      <c r="B229" s="1171"/>
      <c r="C229" s="1368" t="s">
        <v>8259</v>
      </c>
      <c r="D229" s="1368">
        <v>11351030</v>
      </c>
      <c r="E229" s="1368" t="s">
        <v>8201</v>
      </c>
      <c r="F229" s="1171" t="s">
        <v>8202</v>
      </c>
      <c r="G229" s="1171" t="s">
        <v>7906</v>
      </c>
      <c r="H229" s="1172">
        <v>1000</v>
      </c>
      <c r="I229" s="1171" t="s">
        <v>8005</v>
      </c>
    </row>
    <row r="230" spans="1:9" ht="23.25" customHeight="1">
      <c r="A230" s="1089" t="s">
        <v>7973</v>
      </c>
      <c r="B230" s="1171"/>
      <c r="C230" s="1368" t="s">
        <v>8223</v>
      </c>
      <c r="D230" s="1091">
        <v>10163513</v>
      </c>
      <c r="E230" s="1368" t="s">
        <v>8230</v>
      </c>
      <c r="F230" s="1171" t="s">
        <v>8231</v>
      </c>
      <c r="G230" s="1171" t="s">
        <v>7913</v>
      </c>
      <c r="H230" s="1172">
        <v>2500</v>
      </c>
      <c r="I230" s="1171" t="s">
        <v>8005</v>
      </c>
    </row>
    <row r="231" spans="1:9" ht="23.25" customHeight="1">
      <c r="A231" s="1089" t="s">
        <v>7973</v>
      </c>
      <c r="B231" s="1171"/>
      <c r="C231" s="1368" t="s">
        <v>8236</v>
      </c>
      <c r="D231" s="1091">
        <v>10163513</v>
      </c>
      <c r="E231" s="1368" t="s">
        <v>8230</v>
      </c>
      <c r="F231" s="1171" t="s">
        <v>8231</v>
      </c>
      <c r="G231" s="1171" t="s">
        <v>7913</v>
      </c>
      <c r="H231" s="1172">
        <v>2500</v>
      </c>
      <c r="I231" s="1171" t="s">
        <v>8005</v>
      </c>
    </row>
    <row r="232" spans="1:9" ht="23.25" customHeight="1">
      <c r="A232" s="1089" t="s">
        <v>7976</v>
      </c>
      <c r="B232" s="1171"/>
      <c r="C232" s="1368" t="s">
        <v>8192</v>
      </c>
      <c r="D232" s="1091">
        <v>10163660</v>
      </c>
      <c r="E232" s="1368" t="s">
        <v>8195</v>
      </c>
      <c r="F232" s="1171" t="s">
        <v>8207</v>
      </c>
      <c r="G232" s="1171"/>
      <c r="H232" s="1172">
        <v>24000</v>
      </c>
      <c r="I232" s="1171"/>
    </row>
    <row r="233" spans="1:9" ht="23.25" customHeight="1">
      <c r="A233" s="1089" t="s">
        <v>7976</v>
      </c>
      <c r="B233" s="1171"/>
      <c r="C233" s="1368" t="s">
        <v>8209</v>
      </c>
      <c r="D233" s="1091">
        <v>10163660</v>
      </c>
      <c r="E233" s="1368" t="s">
        <v>8195</v>
      </c>
      <c r="F233" s="1171" t="s">
        <v>8207</v>
      </c>
      <c r="G233" s="1171"/>
      <c r="H233" s="1172">
        <v>24000</v>
      </c>
      <c r="I233" s="1171"/>
    </row>
    <row r="234" spans="1:9" ht="23.25" customHeight="1">
      <c r="A234" s="1089" t="s">
        <v>7976</v>
      </c>
      <c r="B234" s="1171"/>
      <c r="C234" s="1368" t="s">
        <v>8223</v>
      </c>
      <c r="D234" s="1091">
        <v>10163660</v>
      </c>
      <c r="E234" s="1368" t="s">
        <v>8195</v>
      </c>
      <c r="F234" s="1171" t="s">
        <v>8207</v>
      </c>
      <c r="G234" s="1171"/>
      <c r="H234" s="1172">
        <v>24000</v>
      </c>
      <c r="I234" s="1171"/>
    </row>
    <row r="235" spans="1:9" ht="23.25" customHeight="1">
      <c r="A235" s="1089" t="s">
        <v>7976</v>
      </c>
      <c r="B235" s="1171"/>
      <c r="C235" s="1368" t="s">
        <v>8236</v>
      </c>
      <c r="D235" s="1091">
        <v>10163660</v>
      </c>
      <c r="E235" s="1368" t="s">
        <v>8195</v>
      </c>
      <c r="F235" s="1171" t="s">
        <v>8207</v>
      </c>
      <c r="G235" s="1171"/>
      <c r="H235" s="1172">
        <v>24000</v>
      </c>
      <c r="I235" s="1171"/>
    </row>
    <row r="236" spans="1:9" ht="23.25" customHeight="1">
      <c r="A236" s="1089" t="s">
        <v>7976</v>
      </c>
      <c r="B236" s="1171"/>
      <c r="C236" s="1368" t="s">
        <v>8237</v>
      </c>
      <c r="D236" s="1091">
        <v>10163660</v>
      </c>
      <c r="E236" s="1368" t="s">
        <v>8195</v>
      </c>
      <c r="F236" s="1171" t="s">
        <v>8207</v>
      </c>
      <c r="G236" s="1171"/>
      <c r="H236" s="1172">
        <v>24000</v>
      </c>
      <c r="I236" s="1171"/>
    </row>
    <row r="237" spans="1:9" ht="23.25" customHeight="1">
      <c r="A237" s="1089" t="s">
        <v>7976</v>
      </c>
      <c r="B237" s="1171"/>
      <c r="C237" s="1368" t="s">
        <v>8257</v>
      </c>
      <c r="D237" s="1091">
        <v>10163660</v>
      </c>
      <c r="E237" s="1368" t="s">
        <v>8195</v>
      </c>
      <c r="F237" s="1171" t="s">
        <v>8207</v>
      </c>
      <c r="G237" s="1171"/>
      <c r="H237" s="1172">
        <v>24000</v>
      </c>
      <c r="I237" s="1171"/>
    </row>
    <row r="238" spans="1:9" ht="23.25" customHeight="1">
      <c r="A238" s="1089" t="s">
        <v>7976</v>
      </c>
      <c r="B238" s="1171"/>
      <c r="C238" s="1368" t="s">
        <v>8258</v>
      </c>
      <c r="D238" s="1091">
        <v>10163660</v>
      </c>
      <c r="E238" s="1368" t="s">
        <v>8195</v>
      </c>
      <c r="F238" s="1171" t="s">
        <v>8207</v>
      </c>
      <c r="G238" s="1171"/>
      <c r="H238" s="1172">
        <v>24000</v>
      </c>
      <c r="I238" s="1171"/>
    </row>
    <row r="239" spans="1:9" ht="23.25" customHeight="1">
      <c r="A239" s="1089" t="s">
        <v>7976</v>
      </c>
      <c r="B239" s="1171"/>
      <c r="C239" s="1368" t="s">
        <v>8259</v>
      </c>
      <c r="D239" s="1091">
        <v>10163660</v>
      </c>
      <c r="E239" s="1368" t="s">
        <v>8195</v>
      </c>
      <c r="F239" s="1171" t="s">
        <v>8207</v>
      </c>
      <c r="G239" s="1171"/>
      <c r="H239" s="1172">
        <v>24000</v>
      </c>
      <c r="I239" s="1171"/>
    </row>
    <row r="240" spans="1:9" ht="23.25" customHeight="1">
      <c r="A240" s="1089" t="s">
        <v>7973</v>
      </c>
      <c r="B240" s="1171"/>
      <c r="C240" s="1368" t="s">
        <v>8223</v>
      </c>
      <c r="D240" s="1091">
        <v>10163510</v>
      </c>
      <c r="E240" s="1368" t="s">
        <v>8224</v>
      </c>
      <c r="F240" s="1171" t="s">
        <v>8225</v>
      </c>
      <c r="G240" s="1171" t="s">
        <v>7913</v>
      </c>
      <c r="H240" s="1172">
        <v>2500</v>
      </c>
      <c r="I240" s="1171" t="s">
        <v>7896</v>
      </c>
    </row>
    <row r="241" spans="1:9" ht="23.25" customHeight="1">
      <c r="A241" s="1089" t="s">
        <v>7973</v>
      </c>
      <c r="B241" s="1171"/>
      <c r="C241" s="1368" t="s">
        <v>8236</v>
      </c>
      <c r="D241" s="1091">
        <v>10163510</v>
      </c>
      <c r="E241" s="1368" t="s">
        <v>8224</v>
      </c>
      <c r="F241" s="1171" t="s">
        <v>8225</v>
      </c>
      <c r="G241" s="1171" t="s">
        <v>7913</v>
      </c>
      <c r="H241" s="1172">
        <v>2500</v>
      </c>
      <c r="I241" s="1171" t="s">
        <v>7896</v>
      </c>
    </row>
    <row r="242" spans="1:9" ht="23.25" customHeight="1">
      <c r="A242" s="1089" t="s">
        <v>7973</v>
      </c>
      <c r="B242" s="1171"/>
      <c r="C242" s="1368" t="s">
        <v>8223</v>
      </c>
      <c r="D242" s="1091">
        <v>10163511</v>
      </c>
      <c r="E242" s="1368" t="s">
        <v>8226</v>
      </c>
      <c r="F242" s="1171" t="s">
        <v>8227</v>
      </c>
      <c r="G242" s="1171" t="s">
        <v>7913</v>
      </c>
      <c r="H242" s="1172">
        <v>2500</v>
      </c>
      <c r="I242" s="1171" t="s">
        <v>8011</v>
      </c>
    </row>
    <row r="243" spans="1:9" ht="23.25" customHeight="1">
      <c r="A243" s="1089" t="s">
        <v>7973</v>
      </c>
      <c r="B243" s="1171"/>
      <c r="C243" s="1368" t="s">
        <v>8236</v>
      </c>
      <c r="D243" s="1091">
        <v>10163511</v>
      </c>
      <c r="E243" s="1368" t="s">
        <v>8226</v>
      </c>
      <c r="F243" s="1171" t="s">
        <v>8227</v>
      </c>
      <c r="G243" s="1171" t="s">
        <v>7913</v>
      </c>
      <c r="H243" s="1172">
        <v>2500</v>
      </c>
      <c r="I243" s="1171" t="s">
        <v>8011</v>
      </c>
    </row>
    <row r="244" spans="1:9" ht="23.25" customHeight="1">
      <c r="A244" s="1089" t="s">
        <v>7973</v>
      </c>
      <c r="B244" s="1171"/>
      <c r="C244" s="1368" t="s">
        <v>8223</v>
      </c>
      <c r="D244" s="1091">
        <v>10163512</v>
      </c>
      <c r="E244" s="1368" t="s">
        <v>8228</v>
      </c>
      <c r="F244" s="1171" t="s">
        <v>8229</v>
      </c>
      <c r="G244" s="1171" t="s">
        <v>7913</v>
      </c>
      <c r="H244" s="1172">
        <v>2500</v>
      </c>
      <c r="I244" s="1171" t="s">
        <v>8008</v>
      </c>
    </row>
    <row r="245" spans="1:9" ht="23.25" customHeight="1">
      <c r="A245" s="1089" t="s">
        <v>7973</v>
      </c>
      <c r="B245" s="1171"/>
      <c r="C245" s="1368" t="s">
        <v>8236</v>
      </c>
      <c r="D245" s="1091">
        <v>10163512</v>
      </c>
      <c r="E245" s="1368" t="s">
        <v>8228</v>
      </c>
      <c r="F245" s="1171" t="s">
        <v>8229</v>
      </c>
      <c r="G245" s="1171" t="s">
        <v>7913</v>
      </c>
      <c r="H245" s="1172">
        <v>2500</v>
      </c>
      <c r="I245" s="1171" t="s">
        <v>8008</v>
      </c>
    </row>
    <row r="246" spans="1:9" ht="23.25" customHeight="1">
      <c r="A246" s="1089" t="s">
        <v>7973</v>
      </c>
      <c r="B246" s="1171"/>
      <c r="C246" s="1368" t="s">
        <v>8110</v>
      </c>
      <c r="D246" s="1091">
        <v>10163929</v>
      </c>
      <c r="E246" s="1368" t="s">
        <v>8111</v>
      </c>
      <c r="F246" s="1171" t="s">
        <v>8112</v>
      </c>
      <c r="G246" s="1171" t="s">
        <v>7906</v>
      </c>
      <c r="H246" s="1172">
        <v>10000</v>
      </c>
      <c r="I246" s="1171" t="s">
        <v>7896</v>
      </c>
    </row>
    <row r="247" spans="1:9" ht="23.25" customHeight="1">
      <c r="A247" s="1089" t="s">
        <v>7973</v>
      </c>
      <c r="B247" s="1171"/>
      <c r="C247" s="1368" t="s">
        <v>8110</v>
      </c>
      <c r="D247" s="1091">
        <v>10163930</v>
      </c>
      <c r="E247" s="1368" t="s">
        <v>8113</v>
      </c>
      <c r="F247" s="1171" t="s">
        <v>8114</v>
      </c>
      <c r="G247" s="1171" t="s">
        <v>7913</v>
      </c>
      <c r="H247" s="1172">
        <v>20000</v>
      </c>
      <c r="I247" s="1171" t="s">
        <v>7896</v>
      </c>
    </row>
    <row r="248" spans="1:9" ht="23.25" customHeight="1">
      <c r="A248" s="1089" t="s">
        <v>7892</v>
      </c>
      <c r="B248" s="1171" t="s">
        <v>8159</v>
      </c>
      <c r="C248" s="1368" t="s">
        <v>8160</v>
      </c>
      <c r="D248" s="1091">
        <v>11413360</v>
      </c>
      <c r="E248" s="1368" t="s">
        <v>8161</v>
      </c>
      <c r="F248" s="1171" t="s">
        <v>8162</v>
      </c>
      <c r="G248" s="1171" t="s">
        <v>7906</v>
      </c>
      <c r="H248" s="1172"/>
      <c r="I248" s="1171" t="s">
        <v>7891</v>
      </c>
    </row>
    <row r="249" spans="1:9" ht="23.25" customHeight="1">
      <c r="A249" s="1089" t="s">
        <v>7892</v>
      </c>
      <c r="B249" s="1171" t="s">
        <v>8159</v>
      </c>
      <c r="C249" s="1368" t="s">
        <v>8530</v>
      </c>
      <c r="D249" s="1091">
        <v>11413359</v>
      </c>
      <c r="E249" s="1368" t="s">
        <v>8531</v>
      </c>
      <c r="F249" s="1171" t="s">
        <v>8532</v>
      </c>
      <c r="G249" s="1171" t="s">
        <v>7906</v>
      </c>
      <c r="H249" s="1172"/>
      <c r="I249" s="1171" t="s">
        <v>7896</v>
      </c>
    </row>
    <row r="250" spans="1:9" ht="23.25" customHeight="1">
      <c r="A250" s="1089" t="s">
        <v>7973</v>
      </c>
      <c r="B250" s="1171"/>
      <c r="C250" s="1368" t="s">
        <v>7626</v>
      </c>
      <c r="D250" s="1091">
        <v>10163471</v>
      </c>
      <c r="E250" s="1368" t="s">
        <v>8267</v>
      </c>
      <c r="F250" s="1171" t="s">
        <v>8268</v>
      </c>
      <c r="G250" s="1171" t="s">
        <v>7906</v>
      </c>
      <c r="H250" s="1172">
        <v>3000</v>
      </c>
      <c r="I250" s="1171" t="s">
        <v>7896</v>
      </c>
    </row>
    <row r="251" spans="1:9" ht="23.25" customHeight="1">
      <c r="A251" s="1089" t="s">
        <v>7973</v>
      </c>
      <c r="B251" s="1171"/>
      <c r="C251" s="1368" t="s">
        <v>7822</v>
      </c>
      <c r="D251" s="1091">
        <v>10163471</v>
      </c>
      <c r="E251" s="1368" t="s">
        <v>8267</v>
      </c>
      <c r="F251" s="1171" t="s">
        <v>8268</v>
      </c>
      <c r="G251" s="1171" t="s">
        <v>7906</v>
      </c>
      <c r="H251" s="1172">
        <v>3000</v>
      </c>
      <c r="I251" s="1171" t="s">
        <v>7896</v>
      </c>
    </row>
    <row r="252" spans="1:9" ht="23.25" customHeight="1">
      <c r="A252" s="1089" t="s">
        <v>7973</v>
      </c>
      <c r="B252" s="1171"/>
      <c r="C252" s="1368" t="s">
        <v>7626</v>
      </c>
      <c r="D252" s="1091">
        <v>10163575</v>
      </c>
      <c r="E252" s="1368" t="s">
        <v>8269</v>
      </c>
      <c r="F252" s="1171" t="s">
        <v>8270</v>
      </c>
      <c r="G252" s="1171" t="s">
        <v>7913</v>
      </c>
      <c r="H252" s="1172">
        <v>6000</v>
      </c>
      <c r="I252" s="1171" t="s">
        <v>7896</v>
      </c>
    </row>
    <row r="253" spans="1:9" ht="23.25" customHeight="1">
      <c r="A253" s="1089" t="s">
        <v>7976</v>
      </c>
      <c r="B253" s="1171"/>
      <c r="C253" s="1368" t="s">
        <v>8260</v>
      </c>
      <c r="D253" s="1091">
        <v>10163948</v>
      </c>
      <c r="E253" s="1368" t="s">
        <v>8261</v>
      </c>
      <c r="F253" s="1171" t="s">
        <v>8262</v>
      </c>
      <c r="G253" s="1171"/>
      <c r="H253" s="1172">
        <v>30000</v>
      </c>
      <c r="I253" s="1171"/>
    </row>
    <row r="254" spans="1:9" ht="23.25" customHeight="1">
      <c r="A254" s="1089" t="s">
        <v>7976</v>
      </c>
      <c r="B254" s="1171"/>
      <c r="C254" s="1368" t="s">
        <v>8263</v>
      </c>
      <c r="D254" s="1091">
        <v>10163948</v>
      </c>
      <c r="E254" s="1368" t="s">
        <v>8261</v>
      </c>
      <c r="F254" s="1171" t="s">
        <v>8262</v>
      </c>
      <c r="G254" s="1171"/>
      <c r="H254" s="1172">
        <v>30000</v>
      </c>
      <c r="I254" s="1171"/>
    </row>
    <row r="255" spans="1:9" ht="23.25" customHeight="1">
      <c r="A255" s="1089" t="s">
        <v>7976</v>
      </c>
      <c r="B255" s="1171"/>
      <c r="C255" s="1368" t="s">
        <v>8266</v>
      </c>
      <c r="D255" s="1091">
        <v>10163948</v>
      </c>
      <c r="E255" s="1368" t="s">
        <v>8261</v>
      </c>
      <c r="F255" s="1171" t="s">
        <v>8262</v>
      </c>
      <c r="G255" s="1171"/>
      <c r="H255" s="1172">
        <v>30000</v>
      </c>
      <c r="I255" s="1171"/>
    </row>
    <row r="256" spans="1:9" ht="23.25" customHeight="1">
      <c r="A256" s="1089" t="s">
        <v>7976</v>
      </c>
      <c r="B256" s="1171"/>
      <c r="C256" s="1368" t="s">
        <v>8271</v>
      </c>
      <c r="D256" s="1091">
        <v>10163948</v>
      </c>
      <c r="E256" s="1368" t="s">
        <v>8261</v>
      </c>
      <c r="F256" s="1171" t="s">
        <v>8262</v>
      </c>
      <c r="G256" s="1171"/>
      <c r="H256" s="1172">
        <v>30000</v>
      </c>
      <c r="I256" s="1171"/>
    </row>
    <row r="257" spans="1:9" ht="23.25" customHeight="1">
      <c r="A257" s="1089" t="s">
        <v>7976</v>
      </c>
      <c r="B257" s="1171"/>
      <c r="C257" s="1368" t="s">
        <v>8272</v>
      </c>
      <c r="D257" s="1091">
        <v>10163948</v>
      </c>
      <c r="E257" s="1368" t="s">
        <v>8261</v>
      </c>
      <c r="F257" s="1171" t="s">
        <v>8262</v>
      </c>
      <c r="G257" s="1171"/>
      <c r="H257" s="1172">
        <v>30000</v>
      </c>
      <c r="I257" s="1171"/>
    </row>
    <row r="258" spans="1:9" ht="23.25" customHeight="1">
      <c r="A258" s="1089" t="s">
        <v>7976</v>
      </c>
      <c r="B258" s="1171"/>
      <c r="C258" s="1368" t="s">
        <v>8318</v>
      </c>
      <c r="D258" s="1091">
        <v>10163948</v>
      </c>
      <c r="E258" s="1368" t="s">
        <v>8261</v>
      </c>
      <c r="F258" s="1171" t="s">
        <v>8262</v>
      </c>
      <c r="G258" s="1171"/>
      <c r="H258" s="1172">
        <v>30000</v>
      </c>
      <c r="I258" s="1171"/>
    </row>
    <row r="259" spans="1:9" ht="23.25" customHeight="1">
      <c r="A259" s="1089" t="s">
        <v>7976</v>
      </c>
      <c r="B259" s="1171"/>
      <c r="C259" s="1368" t="s">
        <v>8319</v>
      </c>
      <c r="D259" s="1091">
        <v>10163948</v>
      </c>
      <c r="E259" s="1368" t="s">
        <v>8261</v>
      </c>
      <c r="F259" s="1171" t="s">
        <v>8262</v>
      </c>
      <c r="G259" s="1171"/>
      <c r="H259" s="1172">
        <v>30000</v>
      </c>
      <c r="I259" s="1171"/>
    </row>
    <row r="260" spans="1:9" ht="23.25" customHeight="1">
      <c r="A260" s="1089" t="s">
        <v>7976</v>
      </c>
      <c r="B260" s="1171"/>
      <c r="C260" s="1368" t="s">
        <v>8325</v>
      </c>
      <c r="D260" s="1091">
        <v>10163948</v>
      </c>
      <c r="E260" s="1368" t="s">
        <v>8261</v>
      </c>
      <c r="F260" s="1171" t="s">
        <v>8262</v>
      </c>
      <c r="G260" s="1171"/>
      <c r="H260" s="1172">
        <v>30000</v>
      </c>
      <c r="I260" s="1171"/>
    </row>
    <row r="261" spans="1:9" ht="23.25" customHeight="1">
      <c r="A261" s="1089" t="s">
        <v>7973</v>
      </c>
      <c r="B261" s="1171"/>
      <c r="C261" s="1368" t="s">
        <v>8263</v>
      </c>
      <c r="D261" s="1091">
        <v>10163947</v>
      </c>
      <c r="E261" s="1368" t="s">
        <v>8264</v>
      </c>
      <c r="F261" s="1171" t="s">
        <v>8265</v>
      </c>
      <c r="G261" s="1171" t="s">
        <v>7906</v>
      </c>
      <c r="H261" s="1172">
        <v>2000</v>
      </c>
      <c r="I261" s="1171" t="s">
        <v>7896</v>
      </c>
    </row>
    <row r="262" spans="1:9" ht="23.25" customHeight="1">
      <c r="A262" s="1089" t="s">
        <v>7973</v>
      </c>
      <c r="B262" s="1171"/>
      <c r="C262" s="1368" t="s">
        <v>8266</v>
      </c>
      <c r="D262" s="1091">
        <v>10163947</v>
      </c>
      <c r="E262" s="1368" t="s">
        <v>8264</v>
      </c>
      <c r="F262" s="1171" t="s">
        <v>8265</v>
      </c>
      <c r="G262" s="1171" t="s">
        <v>7906</v>
      </c>
      <c r="H262" s="1172">
        <v>2000</v>
      </c>
      <c r="I262" s="1171" t="s">
        <v>7896</v>
      </c>
    </row>
    <row r="263" spans="1:9" ht="23.25" customHeight="1">
      <c r="A263" s="1089" t="s">
        <v>7973</v>
      </c>
      <c r="B263" s="1171"/>
      <c r="C263" s="1368" t="s">
        <v>8271</v>
      </c>
      <c r="D263" s="1091">
        <v>10163947</v>
      </c>
      <c r="E263" s="1368" t="s">
        <v>8264</v>
      </c>
      <c r="F263" s="1171" t="s">
        <v>8265</v>
      </c>
      <c r="G263" s="1171" t="s">
        <v>7906</v>
      </c>
      <c r="H263" s="1172">
        <v>2000</v>
      </c>
      <c r="I263" s="1171" t="s">
        <v>7896</v>
      </c>
    </row>
    <row r="264" spans="1:9" ht="23.25" customHeight="1">
      <c r="A264" s="1089" t="s">
        <v>7973</v>
      </c>
      <c r="B264" s="1171"/>
      <c r="C264" s="1368" t="s">
        <v>8272</v>
      </c>
      <c r="D264" s="1091">
        <v>10163947</v>
      </c>
      <c r="E264" s="1368" t="s">
        <v>8264</v>
      </c>
      <c r="F264" s="1171" t="s">
        <v>8265</v>
      </c>
      <c r="G264" s="1171" t="s">
        <v>7906</v>
      </c>
      <c r="H264" s="1172">
        <v>2000</v>
      </c>
      <c r="I264" s="1171" t="s">
        <v>7896</v>
      </c>
    </row>
    <row r="265" spans="1:9" ht="23.25" customHeight="1">
      <c r="A265" s="1089" t="s">
        <v>7973</v>
      </c>
      <c r="B265" s="1171"/>
      <c r="C265" s="1368" t="s">
        <v>8164</v>
      </c>
      <c r="D265" s="1091">
        <v>11413367</v>
      </c>
      <c r="E265" s="1368" t="s">
        <v>8173</v>
      </c>
      <c r="F265" s="1171" t="s">
        <v>8174</v>
      </c>
      <c r="G265" s="1171"/>
      <c r="H265" s="1172">
        <v>1500</v>
      </c>
      <c r="I265" s="1171" t="s">
        <v>7896</v>
      </c>
    </row>
    <row r="266" spans="1:9" ht="23.25" customHeight="1">
      <c r="A266" s="1089" t="s">
        <v>7973</v>
      </c>
      <c r="B266" s="1171"/>
      <c r="C266" s="1368" t="s">
        <v>8176</v>
      </c>
      <c r="D266" s="1091">
        <v>11413367</v>
      </c>
      <c r="E266" s="1368" t="s">
        <v>8173</v>
      </c>
      <c r="F266" s="1171" t="s">
        <v>8174</v>
      </c>
      <c r="G266" s="1171"/>
      <c r="H266" s="1172">
        <v>1500</v>
      </c>
      <c r="I266" s="1171" t="s">
        <v>7896</v>
      </c>
    </row>
    <row r="267" spans="1:9" ht="23.25" customHeight="1">
      <c r="A267" s="1089" t="s">
        <v>7973</v>
      </c>
      <c r="B267" s="1171"/>
      <c r="C267" s="1368" t="s">
        <v>8164</v>
      </c>
      <c r="D267" s="1091">
        <v>11413366</v>
      </c>
      <c r="E267" s="1368" t="s">
        <v>8171</v>
      </c>
      <c r="F267" s="1171" t="s">
        <v>8172</v>
      </c>
      <c r="G267" s="1171"/>
      <c r="H267" s="1172">
        <v>1000</v>
      </c>
      <c r="I267" s="1171" t="s">
        <v>8008</v>
      </c>
    </row>
    <row r="268" spans="1:9" ht="23.25" customHeight="1">
      <c r="A268" s="1089" t="s">
        <v>7973</v>
      </c>
      <c r="B268" s="1171"/>
      <c r="C268" s="1368" t="s">
        <v>8164</v>
      </c>
      <c r="D268" s="1091">
        <v>11413365</v>
      </c>
      <c r="E268" s="1368" t="s">
        <v>8169</v>
      </c>
      <c r="F268" s="1171" t="s">
        <v>8170</v>
      </c>
      <c r="G268" s="1171"/>
      <c r="H268" s="1172">
        <v>1000</v>
      </c>
      <c r="I268" s="1171" t="s">
        <v>8005</v>
      </c>
    </row>
    <row r="269" spans="1:9" ht="23.25" customHeight="1">
      <c r="A269" s="1089" t="s">
        <v>7973</v>
      </c>
      <c r="B269" s="1171"/>
      <c r="C269" s="1368" t="s">
        <v>8164</v>
      </c>
      <c r="D269" s="1091">
        <v>11413364</v>
      </c>
      <c r="E269" s="1368" t="s">
        <v>8165</v>
      </c>
      <c r="F269" s="1171" t="s">
        <v>8166</v>
      </c>
      <c r="G269" s="1171"/>
      <c r="H269" s="1172">
        <v>1000</v>
      </c>
      <c r="I269" s="1171" t="s">
        <v>8011</v>
      </c>
    </row>
    <row r="270" spans="1:9" ht="23.25" customHeight="1">
      <c r="A270" s="1089" t="s">
        <v>7976</v>
      </c>
      <c r="B270" s="1171"/>
      <c r="C270" s="1368" t="s">
        <v>8164</v>
      </c>
      <c r="D270" s="1368">
        <v>10163468</v>
      </c>
      <c r="E270" s="1368" t="s">
        <v>8167</v>
      </c>
      <c r="F270" s="1171" t="s">
        <v>8168</v>
      </c>
      <c r="G270" s="1171"/>
      <c r="H270" s="1172">
        <v>24000</v>
      </c>
      <c r="I270" s="1171"/>
    </row>
    <row r="271" spans="1:9" ht="23.25" customHeight="1">
      <c r="A271" s="1089" t="s">
        <v>7976</v>
      </c>
      <c r="B271" s="1171"/>
      <c r="C271" s="1368" t="s">
        <v>8175</v>
      </c>
      <c r="D271" s="1368">
        <v>10163468</v>
      </c>
      <c r="E271" s="1368" t="s">
        <v>8167</v>
      </c>
      <c r="F271" s="1171" t="s">
        <v>8168</v>
      </c>
      <c r="G271" s="1171"/>
      <c r="H271" s="1172">
        <v>24000</v>
      </c>
      <c r="I271" s="1171"/>
    </row>
    <row r="272" spans="1:9" ht="23.25" customHeight="1">
      <c r="A272" s="1089" t="s">
        <v>7973</v>
      </c>
      <c r="B272" s="1171"/>
      <c r="C272" s="1368" t="s">
        <v>8385</v>
      </c>
      <c r="D272" s="1091">
        <v>11413345</v>
      </c>
      <c r="E272" s="1368" t="s">
        <v>8386</v>
      </c>
      <c r="F272" s="1171" t="s">
        <v>8387</v>
      </c>
      <c r="G272" s="1171"/>
      <c r="H272" s="1172">
        <v>35000</v>
      </c>
      <c r="I272" s="1171" t="s">
        <v>7896</v>
      </c>
    </row>
    <row r="273" spans="1:9" ht="23.25" customHeight="1">
      <c r="A273" s="1089" t="s">
        <v>7976</v>
      </c>
      <c r="B273" s="1171"/>
      <c r="C273" s="1368" t="s">
        <v>8382</v>
      </c>
      <c r="D273" s="1091">
        <v>10163475</v>
      </c>
      <c r="E273" s="1368" t="s">
        <v>8383</v>
      </c>
      <c r="F273" s="1171" t="s">
        <v>8384</v>
      </c>
      <c r="G273" s="1171"/>
      <c r="H273" s="1172">
        <v>60000</v>
      </c>
      <c r="I273" s="1171"/>
    </row>
    <row r="274" spans="1:9" ht="23.25" customHeight="1">
      <c r="A274" s="1089" t="s">
        <v>7976</v>
      </c>
      <c r="B274" s="1171"/>
      <c r="C274" s="1368" t="s">
        <v>8388</v>
      </c>
      <c r="D274" s="1368">
        <v>10163475</v>
      </c>
      <c r="E274" s="1368" t="s">
        <v>8389</v>
      </c>
      <c r="F274" s="1171" t="s">
        <v>8384</v>
      </c>
      <c r="G274" s="1171"/>
      <c r="H274" s="1172">
        <v>60000</v>
      </c>
      <c r="I274" s="1171"/>
    </row>
    <row r="275" spans="1:9" ht="23.25" customHeight="1">
      <c r="A275" s="1089" t="s">
        <v>7973</v>
      </c>
      <c r="B275" s="1171"/>
      <c r="C275" s="1368" t="s">
        <v>8034</v>
      </c>
      <c r="D275" s="1091">
        <v>10163982</v>
      </c>
      <c r="E275" s="1368" t="s">
        <v>8049</v>
      </c>
      <c r="F275" s="1171" t="s">
        <v>8050</v>
      </c>
      <c r="G275" s="1171" t="s">
        <v>7906</v>
      </c>
      <c r="H275" s="1172">
        <v>2500</v>
      </c>
      <c r="I275" s="1171" t="s">
        <v>7896</v>
      </c>
    </row>
    <row r="276" spans="1:9" ht="23.25" customHeight="1">
      <c r="A276" s="1089" t="s">
        <v>7973</v>
      </c>
      <c r="B276" s="1171"/>
      <c r="C276" s="1368" t="s">
        <v>8034</v>
      </c>
      <c r="D276" s="1091">
        <v>10163910</v>
      </c>
      <c r="E276" s="1368" t="s">
        <v>8039</v>
      </c>
      <c r="F276" s="1171" t="s">
        <v>8040</v>
      </c>
      <c r="G276" s="1171" t="s">
        <v>7906</v>
      </c>
      <c r="H276" s="1172">
        <v>2000</v>
      </c>
      <c r="I276" s="1171" t="s">
        <v>8008</v>
      </c>
    </row>
    <row r="277" spans="1:9" ht="23.25" customHeight="1">
      <c r="A277" s="1089" t="s">
        <v>7973</v>
      </c>
      <c r="B277" s="1171"/>
      <c r="C277" s="1368" t="s">
        <v>8034</v>
      </c>
      <c r="D277" s="1091">
        <v>10163652</v>
      </c>
      <c r="E277" s="1368" t="s">
        <v>8035</v>
      </c>
      <c r="F277" s="1171" t="s">
        <v>8036</v>
      </c>
      <c r="G277" s="1171" t="s">
        <v>7906</v>
      </c>
      <c r="H277" s="1172">
        <v>2000</v>
      </c>
      <c r="I277" s="1171" t="s">
        <v>8005</v>
      </c>
    </row>
    <row r="278" spans="1:9" ht="23.25" customHeight="1">
      <c r="A278" s="1089" t="s">
        <v>7973</v>
      </c>
      <c r="B278" s="1171"/>
      <c r="C278" s="1368" t="s">
        <v>8034</v>
      </c>
      <c r="D278" s="1091">
        <v>10163935</v>
      </c>
      <c r="E278" s="1368" t="s">
        <v>8043</v>
      </c>
      <c r="F278" s="1171" t="s">
        <v>8044</v>
      </c>
      <c r="G278" s="1171" t="s">
        <v>7906</v>
      </c>
      <c r="H278" s="1172">
        <v>2000</v>
      </c>
      <c r="I278" s="1171" t="s">
        <v>8011</v>
      </c>
    </row>
    <row r="279" spans="1:9" ht="23.25" customHeight="1">
      <c r="A279" s="1089" t="s">
        <v>7973</v>
      </c>
      <c r="B279" s="1171"/>
      <c r="C279" s="1368" t="s">
        <v>8034</v>
      </c>
      <c r="D279" s="1091">
        <v>10163956</v>
      </c>
      <c r="E279" s="1368" t="s">
        <v>8047</v>
      </c>
      <c r="F279" s="1171" t="s">
        <v>8048</v>
      </c>
      <c r="G279" s="1171" t="s">
        <v>7913</v>
      </c>
      <c r="H279" s="1172">
        <v>5500</v>
      </c>
      <c r="I279" s="1171" t="s">
        <v>7896</v>
      </c>
    </row>
    <row r="280" spans="1:9" ht="23.25" customHeight="1">
      <c r="A280" s="1089" t="s">
        <v>7973</v>
      </c>
      <c r="B280" s="1171"/>
      <c r="C280" s="1368" t="s">
        <v>8034</v>
      </c>
      <c r="D280" s="1368">
        <v>10163911</v>
      </c>
      <c r="E280" s="1368" t="s">
        <v>8041</v>
      </c>
      <c r="F280" s="1171" t="s">
        <v>8042</v>
      </c>
      <c r="G280" s="1171" t="s">
        <v>7913</v>
      </c>
      <c r="H280" s="1172">
        <v>5000</v>
      </c>
      <c r="I280" s="1171" t="s">
        <v>8008</v>
      </c>
    </row>
    <row r="281" spans="1:9" ht="23.25" customHeight="1">
      <c r="A281" s="1089" t="s">
        <v>7973</v>
      </c>
      <c r="B281" s="1171"/>
      <c r="C281" s="1368" t="s">
        <v>8034</v>
      </c>
      <c r="D281" s="1091">
        <v>10163653</v>
      </c>
      <c r="E281" s="1368" t="s">
        <v>8037</v>
      </c>
      <c r="F281" s="1171" t="s">
        <v>8038</v>
      </c>
      <c r="G281" s="1171" t="s">
        <v>7913</v>
      </c>
      <c r="H281" s="1172">
        <v>5000</v>
      </c>
      <c r="I281" s="1171" t="s">
        <v>8005</v>
      </c>
    </row>
    <row r="282" spans="1:9" ht="23.25" customHeight="1">
      <c r="A282" s="1089" t="s">
        <v>7973</v>
      </c>
      <c r="B282" s="1171"/>
      <c r="C282" s="1368" t="s">
        <v>8034</v>
      </c>
      <c r="D282" s="1091">
        <v>10163936</v>
      </c>
      <c r="E282" s="1368" t="s">
        <v>8045</v>
      </c>
      <c r="F282" s="1171" t="s">
        <v>8046</v>
      </c>
      <c r="G282" s="1171" t="s">
        <v>7913</v>
      </c>
      <c r="H282" s="1172">
        <v>5000</v>
      </c>
      <c r="I282" s="1171" t="s">
        <v>8011</v>
      </c>
    </row>
    <row r="283" spans="1:9" ht="23.25" customHeight="1">
      <c r="A283" s="1089" t="s">
        <v>7973</v>
      </c>
      <c r="B283" s="1171"/>
      <c r="C283" s="1368" t="s">
        <v>8051</v>
      </c>
      <c r="D283" s="1091">
        <v>10163909</v>
      </c>
      <c r="E283" s="1368" t="s">
        <v>8052</v>
      </c>
      <c r="F283" s="1171" t="s">
        <v>8053</v>
      </c>
      <c r="G283" s="1171" t="s">
        <v>7906</v>
      </c>
      <c r="H283" s="1172">
        <v>3500</v>
      </c>
      <c r="I283" s="1171" t="s">
        <v>7896</v>
      </c>
    </row>
    <row r="284" spans="1:9" ht="23.25" customHeight="1">
      <c r="A284" s="1089" t="s">
        <v>7973</v>
      </c>
      <c r="B284" s="1171"/>
      <c r="C284" s="1368" t="s">
        <v>8071</v>
      </c>
      <c r="D284" s="1091">
        <v>10163465</v>
      </c>
      <c r="E284" s="1368" t="s">
        <v>8072</v>
      </c>
      <c r="F284" s="1171" t="s">
        <v>8073</v>
      </c>
      <c r="G284" s="1171" t="s">
        <v>7913</v>
      </c>
      <c r="H284" s="1172">
        <v>14000</v>
      </c>
      <c r="I284" s="1171" t="s">
        <v>7896</v>
      </c>
    </row>
    <row r="285" spans="1:9" ht="23.25" customHeight="1">
      <c r="A285" s="1089" t="s">
        <v>7973</v>
      </c>
      <c r="B285" s="1171"/>
      <c r="C285" s="1368" t="s">
        <v>8071</v>
      </c>
      <c r="D285" s="1091">
        <v>10163941</v>
      </c>
      <c r="E285" s="1368" t="s">
        <v>8074</v>
      </c>
      <c r="F285" s="1171" t="s">
        <v>8075</v>
      </c>
      <c r="G285" s="1171" t="s">
        <v>7906</v>
      </c>
      <c r="H285" s="1172">
        <v>7000</v>
      </c>
      <c r="I285" s="1171" t="s">
        <v>7896</v>
      </c>
    </row>
    <row r="286" spans="1:9" ht="23.25" customHeight="1">
      <c r="A286" s="1089" t="s">
        <v>7892</v>
      </c>
      <c r="B286" s="1171" t="s">
        <v>8526</v>
      </c>
      <c r="C286" s="1368" t="s">
        <v>8527</v>
      </c>
      <c r="D286" s="1091">
        <v>10164032</v>
      </c>
      <c r="E286" s="1368" t="s">
        <v>8528</v>
      </c>
      <c r="F286" s="1171" t="s">
        <v>8529</v>
      </c>
      <c r="G286" s="1171" t="s">
        <v>7906</v>
      </c>
      <c r="H286" s="1172"/>
      <c r="I286" s="1171" t="s">
        <v>7899</v>
      </c>
    </row>
    <row r="287" spans="1:9" ht="23.25" customHeight="1">
      <c r="A287" s="1089" t="s">
        <v>7892</v>
      </c>
      <c r="B287" s="1171"/>
      <c r="C287" s="1368" t="s">
        <v>8533</v>
      </c>
      <c r="D287" s="1368">
        <v>10164032</v>
      </c>
      <c r="E287" s="1368" t="s">
        <v>8534</v>
      </c>
      <c r="F287" s="1171" t="s">
        <v>8529</v>
      </c>
      <c r="G287" s="1171" t="s">
        <v>7906</v>
      </c>
      <c r="H287" s="1172"/>
      <c r="I287" s="1171" t="s">
        <v>7899</v>
      </c>
    </row>
    <row r="288" spans="1:9" ht="23.25" customHeight="1">
      <c r="A288" s="1089" t="s">
        <v>7892</v>
      </c>
      <c r="B288" s="1171"/>
      <c r="C288" s="1368" t="s">
        <v>8533</v>
      </c>
      <c r="D288" s="1091">
        <v>10163993</v>
      </c>
      <c r="E288" s="1368" t="s">
        <v>8535</v>
      </c>
      <c r="F288" s="1171" t="s">
        <v>8536</v>
      </c>
      <c r="G288" s="1171"/>
      <c r="H288" s="1172"/>
      <c r="I288" s="1171" t="s">
        <v>7896</v>
      </c>
    </row>
    <row r="289" spans="1:9" ht="23.25" customHeight="1">
      <c r="A289" s="1089" t="s">
        <v>7892</v>
      </c>
      <c r="B289" s="1171" t="s">
        <v>8526</v>
      </c>
      <c r="C289" s="1368" t="s">
        <v>8559</v>
      </c>
      <c r="D289" s="1091">
        <v>10163993</v>
      </c>
      <c r="E289" s="1368" t="s">
        <v>8535</v>
      </c>
      <c r="F289" s="1171" t="s">
        <v>8536</v>
      </c>
      <c r="G289" s="1171"/>
      <c r="H289" s="1172"/>
      <c r="I289" s="1171" t="s">
        <v>7896</v>
      </c>
    </row>
    <row r="290" spans="1:9" ht="23.25" customHeight="1">
      <c r="A290" s="1089" t="s">
        <v>7892</v>
      </c>
      <c r="B290" s="1171" t="s">
        <v>8526</v>
      </c>
      <c r="C290" s="1368" t="s">
        <v>8546</v>
      </c>
      <c r="D290" s="1091">
        <v>10164032</v>
      </c>
      <c r="E290" s="1368" t="s">
        <v>8528</v>
      </c>
      <c r="F290" s="1171" t="s">
        <v>8547</v>
      </c>
      <c r="G290" s="1171" t="s">
        <v>7906</v>
      </c>
      <c r="H290" s="1172"/>
      <c r="I290" s="1171" t="s">
        <v>7899</v>
      </c>
    </row>
    <row r="291" spans="1:9" ht="23.25" customHeight="1">
      <c r="A291" s="1089" t="s">
        <v>7892</v>
      </c>
      <c r="B291" s="1171" t="s">
        <v>8526</v>
      </c>
      <c r="C291" s="1368" t="s">
        <v>8548</v>
      </c>
      <c r="D291" s="1091">
        <v>10164032</v>
      </c>
      <c r="E291" s="1368" t="s">
        <v>8528</v>
      </c>
      <c r="F291" s="1171" t="s">
        <v>8547</v>
      </c>
      <c r="G291" s="1171" t="s">
        <v>7906</v>
      </c>
      <c r="H291" s="1172"/>
      <c r="I291" s="1171" t="s">
        <v>7899</v>
      </c>
    </row>
    <row r="292" spans="1:9" ht="23.25" customHeight="1">
      <c r="A292" s="1089" t="s">
        <v>7892</v>
      </c>
      <c r="B292" s="1171" t="s">
        <v>8526</v>
      </c>
      <c r="C292" s="1368" t="s">
        <v>8549</v>
      </c>
      <c r="D292" s="1091">
        <v>10164032</v>
      </c>
      <c r="E292" s="1368" t="s">
        <v>8528</v>
      </c>
      <c r="F292" s="1171" t="s">
        <v>8550</v>
      </c>
      <c r="G292" s="1171" t="s">
        <v>7906</v>
      </c>
      <c r="H292" s="1172"/>
      <c r="I292" s="1171" t="s">
        <v>7899</v>
      </c>
    </row>
    <row r="293" spans="1:9" ht="23.25" customHeight="1">
      <c r="A293" s="1089" t="s">
        <v>7973</v>
      </c>
      <c r="B293" s="1171"/>
      <c r="C293" s="1368" t="s">
        <v>8012</v>
      </c>
      <c r="D293" s="1091">
        <v>10163955</v>
      </c>
      <c r="E293" s="1368" t="s">
        <v>8104</v>
      </c>
      <c r="F293" s="1171" t="s">
        <v>8105</v>
      </c>
      <c r="G293" s="1171" t="s">
        <v>7906</v>
      </c>
      <c r="H293" s="1172">
        <v>6000</v>
      </c>
      <c r="I293" s="1171" t="s">
        <v>8008</v>
      </c>
    </row>
    <row r="294" spans="1:9" ht="23.25" customHeight="1">
      <c r="A294" s="1089" t="s">
        <v>8337</v>
      </c>
      <c r="B294" s="1171"/>
      <c r="C294" s="1368" t="s">
        <v>8012</v>
      </c>
      <c r="D294" s="1368">
        <v>11435630</v>
      </c>
      <c r="E294" s="1368" t="s">
        <v>8338</v>
      </c>
      <c r="F294" s="1171" t="s">
        <v>8339</v>
      </c>
      <c r="G294" s="1171"/>
      <c r="H294" s="1172"/>
      <c r="I294" s="1171"/>
    </row>
    <row r="295" spans="1:9" ht="23.25" customHeight="1">
      <c r="A295" s="1089" t="s">
        <v>8337</v>
      </c>
      <c r="B295" s="1171"/>
      <c r="C295" s="1368" t="s">
        <v>7880</v>
      </c>
      <c r="D295" s="1368">
        <v>11435630</v>
      </c>
      <c r="E295" s="1368" t="s">
        <v>8338</v>
      </c>
      <c r="F295" s="1171" t="s">
        <v>8339</v>
      </c>
      <c r="G295" s="1171"/>
      <c r="H295" s="1172"/>
      <c r="I295" s="1171"/>
    </row>
    <row r="296" spans="1:9" ht="23.25" customHeight="1">
      <c r="A296" s="1089" t="s">
        <v>7973</v>
      </c>
      <c r="B296" s="1171"/>
      <c r="C296" s="1368" t="s">
        <v>8012</v>
      </c>
      <c r="D296" s="1091">
        <v>10163954</v>
      </c>
      <c r="E296" s="1368" t="s">
        <v>8102</v>
      </c>
      <c r="F296" s="1171" t="s">
        <v>8103</v>
      </c>
      <c r="G296" s="1171" t="s">
        <v>7913</v>
      </c>
      <c r="H296" s="1172">
        <v>12000</v>
      </c>
      <c r="I296" s="1171" t="s">
        <v>8005</v>
      </c>
    </row>
    <row r="297" spans="1:9" ht="23.25" customHeight="1">
      <c r="A297" s="1089" t="s">
        <v>8021</v>
      </c>
      <c r="B297" s="1171"/>
      <c r="C297" s="1368" t="s">
        <v>8012</v>
      </c>
      <c r="D297" s="1091">
        <v>10163991</v>
      </c>
      <c r="E297" s="1368" t="s">
        <v>8022</v>
      </c>
      <c r="F297" s="1171" t="s">
        <v>8023</v>
      </c>
      <c r="G297" s="1171"/>
      <c r="H297" s="1172">
        <v>25000</v>
      </c>
      <c r="I297" s="1171"/>
    </row>
    <row r="298" spans="1:9" ht="23.25" customHeight="1">
      <c r="A298" s="1089" t="s">
        <v>7973</v>
      </c>
      <c r="B298" s="1171"/>
      <c r="C298" s="1368" t="s">
        <v>8012</v>
      </c>
      <c r="D298" s="1091">
        <v>10163938</v>
      </c>
      <c r="E298" s="1368" t="s">
        <v>8100</v>
      </c>
      <c r="F298" s="1171" t="s">
        <v>8101</v>
      </c>
      <c r="G298" s="1171" t="s">
        <v>7906</v>
      </c>
      <c r="H298" s="1172">
        <v>6000</v>
      </c>
      <c r="I298" s="1171" t="s">
        <v>8005</v>
      </c>
    </row>
    <row r="299" spans="1:9" ht="23.25" customHeight="1">
      <c r="A299" s="1089" t="s">
        <v>7973</v>
      </c>
      <c r="B299" s="1171"/>
      <c r="C299" s="1368" t="s">
        <v>8012</v>
      </c>
      <c r="D299" s="1091">
        <v>10163923</v>
      </c>
      <c r="E299" s="1368" t="s">
        <v>8096</v>
      </c>
      <c r="F299" s="1171" t="s">
        <v>8097</v>
      </c>
      <c r="G299" s="1171" t="s">
        <v>7913</v>
      </c>
      <c r="H299" s="1172">
        <v>18000</v>
      </c>
      <c r="I299" s="1171" t="s">
        <v>7896</v>
      </c>
    </row>
    <row r="300" spans="1:9" ht="23.25" customHeight="1">
      <c r="A300" s="1089" t="s">
        <v>7976</v>
      </c>
      <c r="B300" s="1171"/>
      <c r="C300" s="1368" t="s">
        <v>8012</v>
      </c>
      <c r="D300" s="1368">
        <v>10163992</v>
      </c>
      <c r="E300" s="1368" t="s">
        <v>8015</v>
      </c>
      <c r="F300" s="1171" t="s">
        <v>8016</v>
      </c>
      <c r="G300" s="1171"/>
      <c r="H300" s="1172">
        <v>50000</v>
      </c>
      <c r="I300" s="1171" t="s">
        <v>8011</v>
      </c>
    </row>
    <row r="301" spans="1:9" ht="23.25" customHeight="1">
      <c r="A301" s="1089" t="s">
        <v>7976</v>
      </c>
      <c r="B301" s="1171"/>
      <c r="C301" s="1368" t="s">
        <v>8012</v>
      </c>
      <c r="D301" s="1368">
        <v>10163992</v>
      </c>
      <c r="E301" s="1368" t="s">
        <v>8336</v>
      </c>
      <c r="F301" s="1171" t="s">
        <v>8016</v>
      </c>
      <c r="G301" s="1171"/>
      <c r="H301" s="1172">
        <v>50000</v>
      </c>
      <c r="I301" s="1171" t="s">
        <v>8011</v>
      </c>
    </row>
    <row r="302" spans="1:9" ht="23.25" customHeight="1">
      <c r="A302" s="1089" t="s">
        <v>7973</v>
      </c>
      <c r="B302" s="1171"/>
      <c r="C302" s="1368" t="s">
        <v>8012</v>
      </c>
      <c r="D302" s="1091">
        <v>10164030</v>
      </c>
      <c r="E302" s="1368" t="s">
        <v>8340</v>
      </c>
      <c r="F302" s="1171" t="s">
        <v>8341</v>
      </c>
      <c r="G302" s="1171" t="s">
        <v>7906</v>
      </c>
      <c r="H302" s="1172">
        <v>6000</v>
      </c>
      <c r="I302" s="1171" t="s">
        <v>8011</v>
      </c>
    </row>
    <row r="303" spans="1:9" ht="23.25" customHeight="1">
      <c r="A303" s="1089" t="s">
        <v>7976</v>
      </c>
      <c r="B303" s="1171"/>
      <c r="C303" s="1368" t="s">
        <v>8012</v>
      </c>
      <c r="D303" s="1368">
        <v>10163939</v>
      </c>
      <c r="E303" s="1368" t="s">
        <v>8013</v>
      </c>
      <c r="F303" s="1171" t="s">
        <v>8014</v>
      </c>
      <c r="G303" s="1171"/>
      <c r="H303" s="1172">
        <v>50000</v>
      </c>
      <c r="I303" s="1171" t="s">
        <v>7896</v>
      </c>
    </row>
    <row r="304" spans="1:9" ht="23.25" customHeight="1">
      <c r="A304" s="1089" t="s">
        <v>7976</v>
      </c>
      <c r="B304" s="1171"/>
      <c r="C304" s="1368" t="s">
        <v>8012</v>
      </c>
      <c r="D304" s="1091">
        <v>10163939</v>
      </c>
      <c r="E304" s="1368" t="s">
        <v>8335</v>
      </c>
      <c r="F304" s="1171" t="s">
        <v>8014</v>
      </c>
      <c r="G304" s="1171"/>
      <c r="H304" s="1172">
        <v>50000</v>
      </c>
      <c r="I304" s="1171"/>
    </row>
    <row r="305" spans="1:9" ht="23.25" customHeight="1">
      <c r="A305" s="1089" t="s">
        <v>7973</v>
      </c>
      <c r="B305" s="1171"/>
      <c r="C305" s="1368" t="s">
        <v>8012</v>
      </c>
      <c r="D305" s="1091">
        <v>10163937</v>
      </c>
      <c r="E305" s="1368" t="s">
        <v>8098</v>
      </c>
      <c r="F305" s="1171" t="s">
        <v>8099</v>
      </c>
      <c r="G305" s="1171" t="s">
        <v>7913</v>
      </c>
      <c r="H305" s="1172">
        <v>12000</v>
      </c>
      <c r="I305" s="1171" t="s">
        <v>8011</v>
      </c>
    </row>
    <row r="306" spans="1:9" ht="23.25" customHeight="1">
      <c r="A306" s="1089" t="s">
        <v>7973</v>
      </c>
      <c r="B306" s="1171"/>
      <c r="C306" s="1368" t="s">
        <v>8012</v>
      </c>
      <c r="D306" s="1091">
        <v>10163990</v>
      </c>
      <c r="E306" s="1368" t="s">
        <v>8108</v>
      </c>
      <c r="F306" s="1171" t="s">
        <v>8109</v>
      </c>
      <c r="G306" s="1171" t="s">
        <v>7906</v>
      </c>
      <c r="H306" s="1172">
        <v>9000</v>
      </c>
      <c r="I306" s="1171" t="s">
        <v>7896</v>
      </c>
    </row>
    <row r="307" spans="1:9" ht="23.25" customHeight="1">
      <c r="A307" s="1089" t="s">
        <v>7973</v>
      </c>
      <c r="B307" s="1171"/>
      <c r="C307" s="1368" t="s">
        <v>8012</v>
      </c>
      <c r="D307" s="1091">
        <v>10163980</v>
      </c>
      <c r="E307" s="1368" t="s">
        <v>8106</v>
      </c>
      <c r="F307" s="1171" t="s">
        <v>8107</v>
      </c>
      <c r="G307" s="1171" t="s">
        <v>7913</v>
      </c>
      <c r="H307" s="1172">
        <v>12000</v>
      </c>
      <c r="I307" s="1171" t="s">
        <v>8008</v>
      </c>
    </row>
    <row r="308" spans="1:9" ht="23.25" customHeight="1">
      <c r="A308" s="1089" t="s">
        <v>7976</v>
      </c>
      <c r="B308" s="1171"/>
      <c r="C308" s="1368" t="s">
        <v>8012</v>
      </c>
      <c r="D308" s="1368">
        <v>10164031</v>
      </c>
      <c r="E308" s="1368" t="s">
        <v>8019</v>
      </c>
      <c r="F308" s="1171" t="s">
        <v>8020</v>
      </c>
      <c r="G308" s="1171"/>
      <c r="H308" s="1172">
        <v>50000</v>
      </c>
      <c r="I308" s="1171" t="s">
        <v>8008</v>
      </c>
    </row>
    <row r="309" spans="1:9" ht="23.25" customHeight="1">
      <c r="A309" s="1089" t="s">
        <v>7976</v>
      </c>
      <c r="B309" s="1171"/>
      <c r="C309" s="1368" t="s">
        <v>8012</v>
      </c>
      <c r="D309" s="1091">
        <v>10164031</v>
      </c>
      <c r="E309" s="1368" t="s">
        <v>8342</v>
      </c>
      <c r="F309" s="1171" t="s">
        <v>8020</v>
      </c>
      <c r="G309" s="1171"/>
      <c r="H309" s="1172">
        <v>50000</v>
      </c>
      <c r="I309" s="1171" t="s">
        <v>8008</v>
      </c>
    </row>
    <row r="310" spans="1:9" ht="23.25" customHeight="1">
      <c r="A310" s="1089" t="s">
        <v>7976</v>
      </c>
      <c r="B310" s="1171"/>
      <c r="C310" s="1368" t="s">
        <v>8012</v>
      </c>
      <c r="D310" s="1368">
        <v>10163981</v>
      </c>
      <c r="E310" s="1368" t="s">
        <v>8017</v>
      </c>
      <c r="F310" s="1171" t="s">
        <v>8018</v>
      </c>
      <c r="G310" s="1171"/>
      <c r="H310" s="1172">
        <v>50000</v>
      </c>
      <c r="I310" s="1171" t="s">
        <v>8005</v>
      </c>
    </row>
    <row r="311" spans="1:9" ht="15">
      <c r="A311" s="1089" t="s">
        <v>7976</v>
      </c>
      <c r="B311" s="1171"/>
      <c r="C311" s="1368" t="s">
        <v>8012</v>
      </c>
      <c r="D311" s="1091">
        <v>10163981</v>
      </c>
      <c r="E311" s="1368" t="s">
        <v>8343</v>
      </c>
      <c r="F311" s="1171" t="s">
        <v>8018</v>
      </c>
      <c r="G311" s="1171"/>
      <c r="H311" s="1172">
        <v>50000</v>
      </c>
      <c r="I311" s="1171" t="s">
        <v>8005</v>
      </c>
    </row>
    <row r="312" spans="1:9" ht="15">
      <c r="A312" s="1089" t="s">
        <v>7892</v>
      </c>
      <c r="B312" s="1171" t="s">
        <v>8526</v>
      </c>
      <c r="C312" s="1368" t="s">
        <v>8537</v>
      </c>
      <c r="D312" s="1091">
        <v>10164032</v>
      </c>
      <c r="E312" s="1368" t="s">
        <v>8528</v>
      </c>
      <c r="F312" s="1171" t="s">
        <v>8538</v>
      </c>
      <c r="G312" s="1171" t="s">
        <v>7906</v>
      </c>
      <c r="H312" s="1172"/>
      <c r="I312" s="1171" t="s">
        <v>7899</v>
      </c>
    </row>
    <row r="313" spans="1:9" ht="15">
      <c r="A313" s="1089" t="s">
        <v>7892</v>
      </c>
      <c r="B313" s="1171" t="s">
        <v>8526</v>
      </c>
      <c r="C313" s="1368" t="s">
        <v>8546</v>
      </c>
      <c r="D313" s="1091">
        <v>10164032</v>
      </c>
      <c r="E313" s="1368" t="s">
        <v>8528</v>
      </c>
      <c r="F313" s="1171" t="s">
        <v>8538</v>
      </c>
      <c r="G313" s="1171" t="s">
        <v>7906</v>
      </c>
      <c r="H313" s="1172"/>
      <c r="I313" s="1171" t="s">
        <v>7899</v>
      </c>
    </row>
    <row r="314" spans="1:9" ht="15">
      <c r="A314" s="1089" t="s">
        <v>7892</v>
      </c>
      <c r="B314" s="1171" t="s">
        <v>8526</v>
      </c>
      <c r="C314" s="1368" t="s">
        <v>8548</v>
      </c>
      <c r="D314" s="1091">
        <v>10164032</v>
      </c>
      <c r="E314" s="1368" t="s">
        <v>8528</v>
      </c>
      <c r="F314" s="1171" t="s">
        <v>8538</v>
      </c>
      <c r="G314" s="1171" t="s">
        <v>7906</v>
      </c>
      <c r="H314" s="1172"/>
      <c r="I314" s="1171" t="s">
        <v>7899</v>
      </c>
    </row>
    <row r="315" spans="1:9" ht="15">
      <c r="A315" s="1089" t="s">
        <v>7892</v>
      </c>
      <c r="B315" s="1171" t="s">
        <v>8526</v>
      </c>
      <c r="C315" s="1368" t="s">
        <v>8559</v>
      </c>
      <c r="D315" s="1091">
        <v>10164032</v>
      </c>
      <c r="E315" s="1368" t="s">
        <v>8528</v>
      </c>
      <c r="F315" s="1171" t="s">
        <v>8538</v>
      </c>
      <c r="G315" s="1171" t="s">
        <v>7906</v>
      </c>
      <c r="H315" s="1172"/>
      <c r="I315" s="1171" t="s">
        <v>7899</v>
      </c>
    </row>
    <row r="316" spans="1:9" ht="15">
      <c r="A316" s="1089" t="s">
        <v>7973</v>
      </c>
      <c r="B316" s="1171"/>
      <c r="C316" s="1368" t="s">
        <v>8371</v>
      </c>
      <c r="D316" s="1091">
        <v>11413343</v>
      </c>
      <c r="E316" s="1368" t="s">
        <v>8376</v>
      </c>
      <c r="F316" s="1171" t="s">
        <v>8377</v>
      </c>
      <c r="G316" s="1171"/>
      <c r="H316" s="1172">
        <v>19000</v>
      </c>
      <c r="I316" s="1171" t="s">
        <v>7896</v>
      </c>
    </row>
    <row r="317" spans="1:9" ht="15">
      <c r="A317" s="1089" t="s">
        <v>8021</v>
      </c>
      <c r="B317" s="1171"/>
      <c r="C317" s="1368" t="s">
        <v>8024</v>
      </c>
      <c r="D317" s="1368">
        <v>11351043</v>
      </c>
      <c r="E317" s="1368" t="s">
        <v>8025</v>
      </c>
      <c r="F317" s="1171" t="s">
        <v>8026</v>
      </c>
      <c r="G317" s="1171"/>
      <c r="H317" s="1172">
        <v>20000</v>
      </c>
      <c r="I317" s="1171"/>
    </row>
    <row r="318" spans="1:9" ht="15">
      <c r="A318" s="1089" t="s">
        <v>7976</v>
      </c>
      <c r="B318" s="1171"/>
      <c r="C318" s="1368" t="s">
        <v>8024</v>
      </c>
      <c r="D318" s="1368">
        <v>10163961</v>
      </c>
      <c r="E318" s="1368" t="s">
        <v>8027</v>
      </c>
      <c r="F318" s="1171" t="s">
        <v>8027</v>
      </c>
      <c r="G318" s="1171"/>
      <c r="H318" s="1172">
        <v>80000</v>
      </c>
      <c r="I318" s="1171" t="s">
        <v>8008</v>
      </c>
    </row>
    <row r="319" spans="1:9" ht="15">
      <c r="A319" s="1089" t="s">
        <v>7976</v>
      </c>
      <c r="B319" s="1171"/>
      <c r="C319" s="1368" t="s">
        <v>8378</v>
      </c>
      <c r="D319" s="1368">
        <v>10163961</v>
      </c>
      <c r="E319" s="1368" t="s">
        <v>8379</v>
      </c>
      <c r="F319" s="1171" t="s">
        <v>8027</v>
      </c>
      <c r="G319" s="1171"/>
      <c r="H319" s="1172">
        <v>80000</v>
      </c>
      <c r="I319" s="1171"/>
    </row>
    <row r="320" spans="1:9" ht="15">
      <c r="A320" s="1089" t="s">
        <v>7973</v>
      </c>
      <c r="B320" s="1171"/>
      <c r="C320" s="1368" t="s">
        <v>8371</v>
      </c>
      <c r="D320" s="1091">
        <v>11413355</v>
      </c>
      <c r="E320" s="1368" t="s">
        <v>8372</v>
      </c>
      <c r="F320" s="1171" t="s">
        <v>8373</v>
      </c>
      <c r="G320" s="1171"/>
      <c r="H320" s="1172">
        <v>11000</v>
      </c>
      <c r="I320" s="1171" t="s">
        <v>8011</v>
      </c>
    </row>
    <row r="321" spans="1:9" ht="15">
      <c r="A321" s="1089" t="s">
        <v>7973</v>
      </c>
      <c r="B321" s="1171"/>
      <c r="C321" s="1368" t="s">
        <v>8371</v>
      </c>
      <c r="D321" s="1091">
        <v>11413344</v>
      </c>
      <c r="E321" s="1368" t="s">
        <v>8380</v>
      </c>
      <c r="F321" s="1171" t="s">
        <v>8381</v>
      </c>
      <c r="G321" s="1171"/>
      <c r="H321" s="1172">
        <v>11000</v>
      </c>
      <c r="I321" s="1171" t="s">
        <v>8005</v>
      </c>
    </row>
    <row r="322" spans="1:9" ht="26.25" customHeight="1">
      <c r="A322" s="1089" t="s">
        <v>7973</v>
      </c>
      <c r="B322" s="1171"/>
      <c r="C322" s="1368" t="s">
        <v>8371</v>
      </c>
      <c r="D322" s="1091">
        <v>11413342</v>
      </c>
      <c r="E322" s="1368" t="s">
        <v>8374</v>
      </c>
      <c r="F322" s="1171" t="s">
        <v>8375</v>
      </c>
      <c r="G322" s="1171"/>
      <c r="H322" s="1172">
        <v>11000</v>
      </c>
      <c r="I322" s="1171" t="s">
        <v>8008</v>
      </c>
    </row>
    <row r="323" spans="1:9" ht="26.25" customHeight="1">
      <c r="A323" s="1089" t="s">
        <v>7973</v>
      </c>
      <c r="B323" s="1171"/>
      <c r="C323" s="1368" t="s">
        <v>8350</v>
      </c>
      <c r="D323" s="1091">
        <v>10163506</v>
      </c>
      <c r="E323" s="1368" t="s">
        <v>8353</v>
      </c>
      <c r="F323" s="1171" t="s">
        <v>8354</v>
      </c>
      <c r="G323" s="1171" t="s">
        <v>7913</v>
      </c>
      <c r="H323" s="1172">
        <v>21000</v>
      </c>
      <c r="I323" s="1171" t="s">
        <v>7896</v>
      </c>
    </row>
    <row r="324" spans="1:9" ht="26.25" customHeight="1">
      <c r="A324" s="1089" t="s">
        <v>7973</v>
      </c>
      <c r="B324" s="1171"/>
      <c r="C324" s="1368" t="s">
        <v>8355</v>
      </c>
      <c r="D324" s="1091">
        <v>10163506</v>
      </c>
      <c r="E324" s="1368" t="s">
        <v>8353</v>
      </c>
      <c r="F324" s="1171" t="s">
        <v>8354</v>
      </c>
      <c r="G324" s="1171" t="s">
        <v>7913</v>
      </c>
      <c r="H324" s="1172">
        <v>21000</v>
      </c>
      <c r="I324" s="1171" t="s">
        <v>7896</v>
      </c>
    </row>
    <row r="325" spans="1:9" ht="26.25" customHeight="1">
      <c r="A325" s="1089" t="s">
        <v>7973</v>
      </c>
      <c r="B325" s="1171"/>
      <c r="C325" s="1368" t="s">
        <v>8364</v>
      </c>
      <c r="D325" s="1091">
        <v>10163506</v>
      </c>
      <c r="E325" s="1368" t="s">
        <v>8353</v>
      </c>
      <c r="F325" s="1171" t="s">
        <v>8354</v>
      </c>
      <c r="G325" s="1171" t="s">
        <v>7913</v>
      </c>
      <c r="H325" s="1172">
        <v>21000</v>
      </c>
      <c r="I325" s="1171" t="s">
        <v>7896</v>
      </c>
    </row>
    <row r="326" spans="1:9" ht="26.25" customHeight="1">
      <c r="A326" s="1089" t="s">
        <v>7973</v>
      </c>
      <c r="B326" s="1171"/>
      <c r="C326" s="1368" t="s">
        <v>8350</v>
      </c>
      <c r="D326" s="1091">
        <v>10163474</v>
      </c>
      <c r="E326" s="1368" t="s">
        <v>8351</v>
      </c>
      <c r="F326" s="1171" t="s">
        <v>8352</v>
      </c>
      <c r="G326" s="1171" t="s">
        <v>7906</v>
      </c>
      <c r="H326" s="1172">
        <v>7000</v>
      </c>
      <c r="I326" s="1171" t="s">
        <v>7896</v>
      </c>
    </row>
    <row r="327" spans="1:9" ht="26.25" customHeight="1">
      <c r="A327" s="1089" t="s">
        <v>7973</v>
      </c>
      <c r="B327" s="1171"/>
      <c r="C327" s="1368" t="s">
        <v>8355</v>
      </c>
      <c r="D327" s="1091">
        <v>10163474</v>
      </c>
      <c r="E327" s="1368" t="s">
        <v>8351</v>
      </c>
      <c r="F327" s="1171" t="s">
        <v>8352</v>
      </c>
      <c r="G327" s="1171" t="s">
        <v>7906</v>
      </c>
      <c r="H327" s="1172">
        <v>7000</v>
      </c>
      <c r="I327" s="1171" t="s">
        <v>7896</v>
      </c>
    </row>
    <row r="328" spans="1:9" ht="26.25" customHeight="1">
      <c r="A328" s="1089" t="s">
        <v>7973</v>
      </c>
      <c r="B328" s="1171"/>
      <c r="C328" s="1368" t="s">
        <v>8364</v>
      </c>
      <c r="D328" s="1091">
        <v>10163474</v>
      </c>
      <c r="E328" s="1368" t="s">
        <v>8351</v>
      </c>
      <c r="F328" s="1171" t="s">
        <v>8352</v>
      </c>
      <c r="G328" s="1171" t="s">
        <v>7906</v>
      </c>
      <c r="H328" s="1172">
        <v>7000</v>
      </c>
      <c r="I328" s="1171" t="s">
        <v>7896</v>
      </c>
    </row>
    <row r="329" spans="1:9" ht="46.5" customHeight="1">
      <c r="A329" s="1089" t="s">
        <v>7973</v>
      </c>
      <c r="B329" s="1171"/>
      <c r="C329" s="1368" t="s">
        <v>8319</v>
      </c>
      <c r="D329" s="1091">
        <v>10163519</v>
      </c>
      <c r="E329" s="1368" t="s">
        <v>8320</v>
      </c>
      <c r="F329" s="1171" t="s">
        <v>8321</v>
      </c>
      <c r="G329" s="1171" t="s">
        <v>7913</v>
      </c>
      <c r="H329" s="1172">
        <v>14000</v>
      </c>
      <c r="I329" s="1171" t="s">
        <v>7896</v>
      </c>
    </row>
    <row r="330" spans="1:9" ht="26.25" customHeight="1">
      <c r="A330" s="1089" t="s">
        <v>7973</v>
      </c>
      <c r="B330" s="1171"/>
      <c r="C330" s="1368" t="s">
        <v>8324</v>
      </c>
      <c r="D330" s="1091">
        <v>10163519</v>
      </c>
      <c r="E330" s="1368" t="s">
        <v>8320</v>
      </c>
      <c r="F330" s="1171" t="s">
        <v>8321</v>
      </c>
      <c r="G330" s="1171" t="s">
        <v>7913</v>
      </c>
      <c r="H330" s="1172">
        <v>14000</v>
      </c>
      <c r="I330" s="1171" t="s">
        <v>7896</v>
      </c>
    </row>
    <row r="331" spans="1:9" ht="26.25" customHeight="1">
      <c r="A331" s="1089" t="s">
        <v>7973</v>
      </c>
      <c r="B331" s="1171"/>
      <c r="C331" s="1368" t="s">
        <v>8319</v>
      </c>
      <c r="D331" s="1091">
        <v>10164038</v>
      </c>
      <c r="E331" s="1368" t="s">
        <v>8322</v>
      </c>
      <c r="F331" s="1171" t="s">
        <v>8323</v>
      </c>
      <c r="G331" s="1171" t="s">
        <v>7906</v>
      </c>
      <c r="H331" s="1172">
        <v>8000</v>
      </c>
      <c r="I331" s="1171" t="s">
        <v>7896</v>
      </c>
    </row>
    <row r="332" spans="1:9" ht="26.25" customHeight="1">
      <c r="A332" s="1089" t="s">
        <v>7973</v>
      </c>
      <c r="B332" s="1171"/>
      <c r="C332" s="1368" t="s">
        <v>8324</v>
      </c>
      <c r="D332" s="1091">
        <v>10164038</v>
      </c>
      <c r="E332" s="1368" t="s">
        <v>8322</v>
      </c>
      <c r="F332" s="1171" t="s">
        <v>8323</v>
      </c>
      <c r="G332" s="1171" t="s">
        <v>7906</v>
      </c>
      <c r="H332" s="1172">
        <v>8000</v>
      </c>
      <c r="I332" s="1171" t="s">
        <v>7896</v>
      </c>
    </row>
    <row r="333" spans="1:9" ht="26.25" customHeight="1">
      <c r="A333" s="1089" t="s">
        <v>7973</v>
      </c>
      <c r="B333" s="1171"/>
      <c r="C333" s="1368">
        <v>1130</v>
      </c>
      <c r="D333" s="1091">
        <v>10162073</v>
      </c>
      <c r="E333" s="1368" t="s">
        <v>7983</v>
      </c>
      <c r="F333" s="1171" t="s">
        <v>7984</v>
      </c>
      <c r="G333" s="1171" t="s">
        <v>7913</v>
      </c>
      <c r="H333" s="1172">
        <v>2500</v>
      </c>
      <c r="I333" s="1171" t="s">
        <v>7896</v>
      </c>
    </row>
    <row r="334" spans="1:9" ht="26.25" customHeight="1">
      <c r="A334" s="1089" t="s">
        <v>7973</v>
      </c>
      <c r="B334" s="1171"/>
      <c r="C334" s="1368">
        <v>1133</v>
      </c>
      <c r="D334" s="1091">
        <v>10162073</v>
      </c>
      <c r="E334" s="1368" t="s">
        <v>7983</v>
      </c>
      <c r="F334" s="1171" t="s">
        <v>7984</v>
      </c>
      <c r="G334" s="1171" t="s">
        <v>7913</v>
      </c>
      <c r="H334" s="1172">
        <v>2500</v>
      </c>
      <c r="I334" s="1171" t="s">
        <v>7896</v>
      </c>
    </row>
    <row r="335" spans="1:9" ht="26.25" customHeight="1">
      <c r="A335" s="1089" t="s">
        <v>7973</v>
      </c>
      <c r="B335" s="1171"/>
      <c r="C335" s="1368" t="s">
        <v>7774</v>
      </c>
      <c r="D335" s="1091">
        <v>10162073</v>
      </c>
      <c r="E335" s="1368" t="s">
        <v>7983</v>
      </c>
      <c r="F335" s="1171" t="s">
        <v>7984</v>
      </c>
      <c r="G335" s="1171" t="s">
        <v>7913</v>
      </c>
      <c r="H335" s="1172">
        <v>2500</v>
      </c>
      <c r="I335" s="1171" t="s">
        <v>7896</v>
      </c>
    </row>
    <row r="336" spans="1:9" ht="26.25" customHeight="1">
      <c r="A336" s="1089" t="s">
        <v>7973</v>
      </c>
      <c r="B336" s="1171"/>
      <c r="C336" s="1368" t="s">
        <v>8163</v>
      </c>
      <c r="D336" s="1091">
        <v>10162073</v>
      </c>
      <c r="E336" s="1368" t="s">
        <v>7983</v>
      </c>
      <c r="F336" s="1171" t="s">
        <v>7984</v>
      </c>
      <c r="G336" s="1171" t="s">
        <v>7913</v>
      </c>
      <c r="H336" s="1172">
        <v>2500</v>
      </c>
      <c r="I336" s="1171" t="s">
        <v>7896</v>
      </c>
    </row>
    <row r="337" spans="1:9" ht="26.25" customHeight="1">
      <c r="A337" s="1089" t="s">
        <v>7973</v>
      </c>
      <c r="B337" s="1171"/>
      <c r="C337" s="1368">
        <v>1130</v>
      </c>
      <c r="D337" s="1091">
        <v>10162083</v>
      </c>
      <c r="E337" s="1368" t="s">
        <v>7985</v>
      </c>
      <c r="F337" s="1171" t="s">
        <v>7986</v>
      </c>
      <c r="G337" s="1171" t="s">
        <v>7987</v>
      </c>
      <c r="H337" s="1172">
        <v>1500</v>
      </c>
      <c r="I337" s="1171" t="s">
        <v>7896</v>
      </c>
    </row>
    <row r="338" spans="1:9" ht="15">
      <c r="A338" s="1089" t="s">
        <v>7973</v>
      </c>
      <c r="B338" s="1171"/>
      <c r="C338" s="1368">
        <v>1133</v>
      </c>
      <c r="D338" s="1091">
        <v>10162083</v>
      </c>
      <c r="E338" s="1368" t="s">
        <v>7985</v>
      </c>
      <c r="F338" s="1171" t="s">
        <v>7986</v>
      </c>
      <c r="G338" s="1171" t="s">
        <v>7987</v>
      </c>
      <c r="H338" s="1172">
        <v>1500</v>
      </c>
      <c r="I338" s="1171" t="s">
        <v>7896</v>
      </c>
    </row>
    <row r="339" spans="1:9" ht="15">
      <c r="A339" s="1089" t="s">
        <v>7973</v>
      </c>
      <c r="B339" s="1171"/>
      <c r="C339" s="1368" t="s">
        <v>7774</v>
      </c>
      <c r="D339" s="1091">
        <v>10162083</v>
      </c>
      <c r="E339" s="1368" t="s">
        <v>7985</v>
      </c>
      <c r="F339" s="1171" t="s">
        <v>7986</v>
      </c>
      <c r="G339" s="1171" t="s">
        <v>7987</v>
      </c>
      <c r="H339" s="1172">
        <v>1500</v>
      </c>
      <c r="I339" s="1171" t="s">
        <v>7896</v>
      </c>
    </row>
    <row r="340" spans="1:9" ht="15">
      <c r="A340" s="1089" t="s">
        <v>7973</v>
      </c>
      <c r="B340" s="1171"/>
      <c r="C340" s="1368" t="s">
        <v>8163</v>
      </c>
      <c r="D340" s="1091">
        <v>10162083</v>
      </c>
      <c r="E340" s="1368" t="s">
        <v>7985</v>
      </c>
      <c r="F340" s="1171" t="s">
        <v>7986</v>
      </c>
      <c r="G340" s="1171" t="s">
        <v>7987</v>
      </c>
      <c r="H340" s="1172">
        <v>1500</v>
      </c>
      <c r="I340" s="1171" t="s">
        <v>7896</v>
      </c>
    </row>
    <row r="341" spans="1:9" ht="15">
      <c r="A341" s="1089" t="s">
        <v>7973</v>
      </c>
      <c r="B341" s="1171"/>
      <c r="C341" s="1368" t="s">
        <v>8364</v>
      </c>
      <c r="D341" s="1091">
        <v>11435628</v>
      </c>
      <c r="E341" s="1368" t="s">
        <v>8365</v>
      </c>
      <c r="F341" s="1171" t="s">
        <v>8366</v>
      </c>
      <c r="G341" s="1171" t="s">
        <v>7992</v>
      </c>
      <c r="H341" s="1172">
        <v>30000</v>
      </c>
      <c r="I341" s="1171" t="s">
        <v>7896</v>
      </c>
    </row>
    <row r="342" spans="1:9" ht="15">
      <c r="A342" s="1089" t="s">
        <v>7973</v>
      </c>
      <c r="B342" s="1171"/>
      <c r="C342" s="1368" t="s">
        <v>8367</v>
      </c>
      <c r="D342" s="1091">
        <v>11413354</v>
      </c>
      <c r="E342" s="1368" t="s">
        <v>8368</v>
      </c>
      <c r="F342" s="1171" t="s">
        <v>8369</v>
      </c>
      <c r="G342" s="1171"/>
      <c r="H342" s="1172">
        <v>7000</v>
      </c>
      <c r="I342" s="1171" t="s">
        <v>7896</v>
      </c>
    </row>
    <row r="343" spans="1:9" ht="26.25" customHeight="1">
      <c r="A343" s="1089" t="s">
        <v>7973</v>
      </c>
      <c r="B343" s="1171"/>
      <c r="C343" s="1368" t="s">
        <v>8370</v>
      </c>
      <c r="D343" s="1091">
        <v>11413354</v>
      </c>
      <c r="E343" s="1368" t="s">
        <v>8368</v>
      </c>
      <c r="F343" s="1171" t="s">
        <v>8369</v>
      </c>
      <c r="G343" s="1171"/>
      <c r="H343" s="1172">
        <v>7000</v>
      </c>
      <c r="I343" s="1171" t="s">
        <v>7896</v>
      </c>
    </row>
    <row r="344" spans="1:9" ht="26.25" customHeight="1">
      <c r="A344" s="1089" t="s">
        <v>7973</v>
      </c>
      <c r="B344" s="1171"/>
      <c r="C344" s="1368" t="s">
        <v>7822</v>
      </c>
      <c r="D344" s="1368">
        <v>11351044</v>
      </c>
      <c r="E344" s="1368" t="s">
        <v>8273</v>
      </c>
      <c r="F344" s="1171" t="s">
        <v>8274</v>
      </c>
      <c r="G344" s="1171" t="s">
        <v>7913</v>
      </c>
      <c r="H344" s="1172">
        <v>10000</v>
      </c>
      <c r="I344" s="1171" t="s">
        <v>7896</v>
      </c>
    </row>
    <row r="345" spans="1:9" ht="23.25" customHeight="1">
      <c r="A345" s="1089" t="s">
        <v>7976</v>
      </c>
      <c r="B345" s="1171"/>
      <c r="C345" s="1368" t="s">
        <v>8192</v>
      </c>
      <c r="D345" s="1091">
        <v>10163660</v>
      </c>
      <c r="E345" s="1368" t="s">
        <v>8195</v>
      </c>
      <c r="F345" s="1171" t="s">
        <v>8196</v>
      </c>
      <c r="G345" s="1171"/>
      <c r="H345" s="1172">
        <v>24000</v>
      </c>
      <c r="I345" s="1171"/>
    </row>
    <row r="346" spans="1:9" ht="26.25" customHeight="1">
      <c r="A346" s="1089" t="s">
        <v>7976</v>
      </c>
      <c r="B346" s="1171"/>
      <c r="C346" s="1368" t="s">
        <v>8209</v>
      </c>
      <c r="D346" s="1091">
        <v>10163660</v>
      </c>
      <c r="E346" s="1368" t="s">
        <v>8195</v>
      </c>
      <c r="F346" s="1171" t="s">
        <v>8196</v>
      </c>
      <c r="G346" s="1171"/>
      <c r="H346" s="1172">
        <v>24000</v>
      </c>
      <c r="I346" s="1171"/>
    </row>
    <row r="347" spans="1:9" ht="15">
      <c r="A347" s="1089" t="s">
        <v>7976</v>
      </c>
      <c r="B347" s="1171"/>
      <c r="C347" s="1368" t="s">
        <v>8223</v>
      </c>
      <c r="D347" s="1091">
        <v>10163660</v>
      </c>
      <c r="E347" s="1368" t="s">
        <v>8195</v>
      </c>
      <c r="F347" s="1171" t="s">
        <v>8196</v>
      </c>
      <c r="G347" s="1171"/>
      <c r="H347" s="1172">
        <v>24000</v>
      </c>
      <c r="I347" s="1171"/>
    </row>
    <row r="348" spans="1:9" ht="15">
      <c r="A348" s="1089" t="s">
        <v>7976</v>
      </c>
      <c r="B348" s="1171"/>
      <c r="C348" s="1368" t="s">
        <v>8236</v>
      </c>
      <c r="D348" s="1091">
        <v>10163660</v>
      </c>
      <c r="E348" s="1368" t="s">
        <v>8195</v>
      </c>
      <c r="F348" s="1171" t="s">
        <v>8196</v>
      </c>
      <c r="G348" s="1171"/>
      <c r="H348" s="1172">
        <v>24000</v>
      </c>
      <c r="I348" s="1171"/>
    </row>
    <row r="349" spans="1:9" ht="15">
      <c r="A349" s="1089" t="s">
        <v>7976</v>
      </c>
      <c r="B349" s="1171"/>
      <c r="C349" s="1368" t="s">
        <v>8237</v>
      </c>
      <c r="D349" s="1091">
        <v>10163660</v>
      </c>
      <c r="E349" s="1368" t="s">
        <v>8195</v>
      </c>
      <c r="F349" s="1171" t="s">
        <v>8196</v>
      </c>
      <c r="G349" s="1171"/>
      <c r="H349" s="1172">
        <v>24000</v>
      </c>
      <c r="I349" s="1171"/>
    </row>
    <row r="350" spans="1:9" ht="15">
      <c r="A350" s="1089" t="s">
        <v>7976</v>
      </c>
      <c r="B350" s="1171"/>
      <c r="C350" s="1368" t="s">
        <v>8257</v>
      </c>
      <c r="D350" s="1091">
        <v>10163660</v>
      </c>
      <c r="E350" s="1368" t="s">
        <v>8195</v>
      </c>
      <c r="F350" s="1171" t="s">
        <v>8196</v>
      </c>
      <c r="G350" s="1171"/>
      <c r="H350" s="1172">
        <v>24000</v>
      </c>
      <c r="I350" s="1171"/>
    </row>
    <row r="351" spans="1:9" ht="15">
      <c r="A351" s="1089" t="s">
        <v>7976</v>
      </c>
      <c r="B351" s="1171"/>
      <c r="C351" s="1368" t="s">
        <v>8258</v>
      </c>
      <c r="D351" s="1091">
        <v>10163660</v>
      </c>
      <c r="E351" s="1368" t="s">
        <v>8195</v>
      </c>
      <c r="F351" s="1171" t="s">
        <v>8196</v>
      </c>
      <c r="G351" s="1171"/>
      <c r="H351" s="1172">
        <v>24000</v>
      </c>
      <c r="I351" s="1171"/>
    </row>
    <row r="352" spans="1:9" ht="15">
      <c r="A352" s="1089" t="s">
        <v>7976</v>
      </c>
      <c r="B352" s="1171"/>
      <c r="C352" s="1368" t="s">
        <v>8259</v>
      </c>
      <c r="D352" s="1091">
        <v>10163660</v>
      </c>
      <c r="E352" s="1368" t="s">
        <v>8195</v>
      </c>
      <c r="F352" s="1171" t="s">
        <v>8196</v>
      </c>
      <c r="G352" s="1171"/>
      <c r="H352" s="1172">
        <v>24000</v>
      </c>
      <c r="I352" s="1171"/>
    </row>
    <row r="353" spans="1:9" ht="46.5" customHeight="1">
      <c r="A353" s="1089" t="s">
        <v>7973</v>
      </c>
      <c r="B353" s="1171"/>
      <c r="C353" s="1368" t="s">
        <v>8237</v>
      </c>
      <c r="D353" s="1091">
        <v>10162071</v>
      </c>
      <c r="E353" s="1368" t="s">
        <v>8238</v>
      </c>
      <c r="F353" s="1171" t="s">
        <v>8239</v>
      </c>
      <c r="G353" s="1171" t="s">
        <v>7906</v>
      </c>
      <c r="H353" s="1172">
        <v>1200</v>
      </c>
      <c r="I353" s="1171" t="s">
        <v>7896</v>
      </c>
    </row>
    <row r="354" spans="1:9" ht="46.5" customHeight="1">
      <c r="A354" s="1089" t="s">
        <v>7973</v>
      </c>
      <c r="B354" s="1171"/>
      <c r="C354" s="1368" t="s">
        <v>8257</v>
      </c>
      <c r="D354" s="1091">
        <v>10162071</v>
      </c>
      <c r="E354" s="1368" t="s">
        <v>8238</v>
      </c>
      <c r="F354" s="1171" t="s">
        <v>8239</v>
      </c>
      <c r="G354" s="1171" t="s">
        <v>7906</v>
      </c>
      <c r="H354" s="1172">
        <v>1200</v>
      </c>
      <c r="I354" s="1171" t="s">
        <v>7896</v>
      </c>
    </row>
    <row r="355" spans="1:9" ht="46.5" customHeight="1">
      <c r="A355" s="1089" t="s">
        <v>7973</v>
      </c>
      <c r="B355" s="1171"/>
      <c r="C355" s="1368" t="s">
        <v>8258</v>
      </c>
      <c r="D355" s="1091">
        <v>10162071</v>
      </c>
      <c r="E355" s="1368" t="s">
        <v>8238</v>
      </c>
      <c r="F355" s="1171" t="s">
        <v>8239</v>
      </c>
      <c r="G355" s="1171" t="s">
        <v>7906</v>
      </c>
      <c r="H355" s="1172">
        <v>1200</v>
      </c>
      <c r="I355" s="1171" t="s">
        <v>7896</v>
      </c>
    </row>
    <row r="356" spans="1:9" ht="46.5" customHeight="1">
      <c r="A356" s="1089" t="s">
        <v>7973</v>
      </c>
      <c r="B356" s="1171"/>
      <c r="C356" s="1368" t="s">
        <v>8259</v>
      </c>
      <c r="D356" s="1091">
        <v>10162071</v>
      </c>
      <c r="E356" s="1368" t="s">
        <v>8238</v>
      </c>
      <c r="F356" s="1171" t="s">
        <v>8239</v>
      </c>
      <c r="G356" s="1171" t="s">
        <v>7906</v>
      </c>
      <c r="H356" s="1172">
        <v>1200</v>
      </c>
      <c r="I356" s="1171" t="s">
        <v>7896</v>
      </c>
    </row>
    <row r="357" spans="1:9" ht="46.5" customHeight="1">
      <c r="A357" s="1089" t="s">
        <v>7973</v>
      </c>
      <c r="B357" s="1171"/>
      <c r="C357" s="1368" t="s">
        <v>8237</v>
      </c>
      <c r="D357" s="1091">
        <v>10164011</v>
      </c>
      <c r="E357" s="1368" t="s">
        <v>8255</v>
      </c>
      <c r="F357" s="1171" t="s">
        <v>8256</v>
      </c>
      <c r="G357" s="1171" t="s">
        <v>7906</v>
      </c>
      <c r="H357" s="1172">
        <v>1200</v>
      </c>
      <c r="I357" s="1171" t="s">
        <v>8011</v>
      </c>
    </row>
    <row r="358" spans="1:9" ht="23.25" customHeight="1">
      <c r="A358" s="1089" t="s">
        <v>7973</v>
      </c>
      <c r="B358" s="1171"/>
      <c r="C358" s="1368" t="s">
        <v>8257</v>
      </c>
      <c r="D358" s="1091">
        <v>10164011</v>
      </c>
      <c r="E358" s="1368" t="s">
        <v>8255</v>
      </c>
      <c r="F358" s="1171" t="s">
        <v>8256</v>
      </c>
      <c r="G358" s="1171" t="s">
        <v>7906</v>
      </c>
      <c r="H358" s="1172">
        <v>1200</v>
      </c>
      <c r="I358" s="1171" t="s">
        <v>8011</v>
      </c>
    </row>
    <row r="359" spans="1:9" ht="23.25" customHeight="1">
      <c r="A359" s="1089" t="s">
        <v>7973</v>
      </c>
      <c r="B359" s="1171"/>
      <c r="C359" s="1368" t="s">
        <v>8258</v>
      </c>
      <c r="D359" s="1091">
        <v>10164011</v>
      </c>
      <c r="E359" s="1368" t="s">
        <v>8255</v>
      </c>
      <c r="F359" s="1171" t="s">
        <v>8256</v>
      </c>
      <c r="G359" s="1171" t="s">
        <v>7906</v>
      </c>
      <c r="H359" s="1172">
        <v>1200</v>
      </c>
      <c r="I359" s="1171" t="s">
        <v>8011</v>
      </c>
    </row>
    <row r="360" spans="1:9" ht="23.25" customHeight="1">
      <c r="A360" s="1089" t="s">
        <v>7973</v>
      </c>
      <c r="B360" s="1171"/>
      <c r="C360" s="1368" t="s">
        <v>8259</v>
      </c>
      <c r="D360" s="1091">
        <v>10164011</v>
      </c>
      <c r="E360" s="1368" t="s">
        <v>8255</v>
      </c>
      <c r="F360" s="1171" t="s">
        <v>8256</v>
      </c>
      <c r="G360" s="1171" t="s">
        <v>7906</v>
      </c>
      <c r="H360" s="1172">
        <v>1200</v>
      </c>
      <c r="I360" s="1171" t="s">
        <v>8011</v>
      </c>
    </row>
    <row r="361" spans="1:9" ht="23.25" customHeight="1">
      <c r="A361" s="1089" t="s">
        <v>7973</v>
      </c>
      <c r="B361" s="1171"/>
      <c r="C361" s="1368" t="s">
        <v>8237</v>
      </c>
      <c r="D361" s="1091">
        <v>10163441</v>
      </c>
      <c r="E361" s="1368" t="s">
        <v>8247</v>
      </c>
      <c r="F361" s="1171" t="s">
        <v>8248</v>
      </c>
      <c r="G361" s="1171" t="s">
        <v>7906</v>
      </c>
      <c r="H361" s="1172">
        <v>1200</v>
      </c>
      <c r="I361" s="1171" t="s">
        <v>8005</v>
      </c>
    </row>
    <row r="362" spans="1:9" ht="26.25" customHeight="1">
      <c r="A362" s="1089" t="s">
        <v>7973</v>
      </c>
      <c r="B362" s="1171"/>
      <c r="C362" s="1368" t="s">
        <v>8257</v>
      </c>
      <c r="D362" s="1091">
        <v>10163441</v>
      </c>
      <c r="E362" s="1368" t="s">
        <v>8247</v>
      </c>
      <c r="F362" s="1171" t="s">
        <v>8248</v>
      </c>
      <c r="G362" s="1171" t="s">
        <v>7906</v>
      </c>
      <c r="H362" s="1172">
        <v>1200</v>
      </c>
      <c r="I362" s="1171" t="s">
        <v>8005</v>
      </c>
    </row>
    <row r="363" spans="1:9" ht="26.25" customHeight="1">
      <c r="A363" s="1089" t="s">
        <v>7973</v>
      </c>
      <c r="B363" s="1171"/>
      <c r="C363" s="1368" t="s">
        <v>8258</v>
      </c>
      <c r="D363" s="1091">
        <v>10163441</v>
      </c>
      <c r="E363" s="1368" t="s">
        <v>8247</v>
      </c>
      <c r="F363" s="1171" t="s">
        <v>8248</v>
      </c>
      <c r="G363" s="1171" t="s">
        <v>7906</v>
      </c>
      <c r="H363" s="1172">
        <v>1200</v>
      </c>
      <c r="I363" s="1171" t="s">
        <v>8005</v>
      </c>
    </row>
    <row r="364" spans="1:9" ht="26.25" customHeight="1">
      <c r="A364" s="1089" t="s">
        <v>7973</v>
      </c>
      <c r="B364" s="1171"/>
      <c r="C364" s="1368" t="s">
        <v>8259</v>
      </c>
      <c r="D364" s="1091">
        <v>10163441</v>
      </c>
      <c r="E364" s="1368" t="s">
        <v>8247</v>
      </c>
      <c r="F364" s="1171" t="s">
        <v>8248</v>
      </c>
      <c r="G364" s="1171" t="s">
        <v>7906</v>
      </c>
      <c r="H364" s="1172">
        <v>1200</v>
      </c>
      <c r="I364" s="1171" t="s">
        <v>8005</v>
      </c>
    </row>
    <row r="365" spans="1:9" ht="26.25" customHeight="1">
      <c r="A365" s="1089" t="s">
        <v>7973</v>
      </c>
      <c r="B365" s="1171"/>
      <c r="C365" s="1368" t="s">
        <v>8237</v>
      </c>
      <c r="D365" s="1091">
        <v>10163928</v>
      </c>
      <c r="E365" s="1368" t="s">
        <v>8253</v>
      </c>
      <c r="F365" s="1171" t="s">
        <v>8254</v>
      </c>
      <c r="G365" s="1171" t="s">
        <v>7906</v>
      </c>
      <c r="H365" s="1172">
        <v>1200</v>
      </c>
      <c r="I365" s="1171" t="s">
        <v>8008</v>
      </c>
    </row>
    <row r="366" spans="1:9" ht="26.25" customHeight="1">
      <c r="A366" s="1089" t="s">
        <v>7973</v>
      </c>
      <c r="B366" s="1171"/>
      <c r="C366" s="1368" t="s">
        <v>8257</v>
      </c>
      <c r="D366" s="1091">
        <v>10163928</v>
      </c>
      <c r="E366" s="1368" t="s">
        <v>8253</v>
      </c>
      <c r="F366" s="1171" t="s">
        <v>8254</v>
      </c>
      <c r="G366" s="1171" t="s">
        <v>7906</v>
      </c>
      <c r="H366" s="1172">
        <v>1200</v>
      </c>
      <c r="I366" s="1171" t="s">
        <v>8008</v>
      </c>
    </row>
    <row r="367" spans="1:9" ht="27" customHeight="1">
      <c r="A367" s="1089" t="s">
        <v>7973</v>
      </c>
      <c r="B367" s="1171"/>
      <c r="C367" s="1368" t="s">
        <v>8258</v>
      </c>
      <c r="D367" s="1091">
        <v>10163928</v>
      </c>
      <c r="E367" s="1368" t="s">
        <v>8253</v>
      </c>
      <c r="F367" s="1171" t="s">
        <v>8254</v>
      </c>
      <c r="G367" s="1171" t="s">
        <v>7906</v>
      </c>
      <c r="H367" s="1172">
        <v>1200</v>
      </c>
      <c r="I367" s="1171" t="s">
        <v>8008</v>
      </c>
    </row>
    <row r="368" spans="1:9" ht="23.25" customHeight="1">
      <c r="A368" s="1089" t="s">
        <v>7973</v>
      </c>
      <c r="B368" s="1171"/>
      <c r="C368" s="1368" t="s">
        <v>8259</v>
      </c>
      <c r="D368" s="1091">
        <v>10163928</v>
      </c>
      <c r="E368" s="1368" t="s">
        <v>8253</v>
      </c>
      <c r="F368" s="1171" t="s">
        <v>8254</v>
      </c>
      <c r="G368" s="1171" t="s">
        <v>7906</v>
      </c>
      <c r="H368" s="1172">
        <v>1200</v>
      </c>
      <c r="I368" s="1171" t="s">
        <v>8008</v>
      </c>
    </row>
    <row r="369" spans="1:9" ht="23.25" customHeight="1">
      <c r="A369" s="1089" t="s">
        <v>7973</v>
      </c>
      <c r="B369" s="1171"/>
      <c r="C369" s="1368" t="s">
        <v>8237</v>
      </c>
      <c r="D369" s="1091">
        <v>10163321</v>
      </c>
      <c r="E369" s="1368" t="s">
        <v>8240</v>
      </c>
      <c r="F369" s="1171" t="s">
        <v>8241</v>
      </c>
      <c r="G369" s="1171" t="s">
        <v>7913</v>
      </c>
      <c r="H369" s="1172">
        <v>2500</v>
      </c>
      <c r="I369" s="1171" t="s">
        <v>8011</v>
      </c>
    </row>
    <row r="370" spans="1:9" ht="23.25" customHeight="1">
      <c r="A370" s="1089" t="s">
        <v>7973</v>
      </c>
      <c r="B370" s="1171"/>
      <c r="C370" s="1368" t="s">
        <v>8257</v>
      </c>
      <c r="D370" s="1091">
        <v>10163321</v>
      </c>
      <c r="E370" s="1368" t="s">
        <v>8240</v>
      </c>
      <c r="F370" s="1171" t="s">
        <v>8241</v>
      </c>
      <c r="G370" s="1171" t="s">
        <v>7913</v>
      </c>
      <c r="H370" s="1172">
        <v>2500</v>
      </c>
      <c r="I370" s="1171" t="s">
        <v>8011</v>
      </c>
    </row>
    <row r="371" spans="1:9" ht="23.25" customHeight="1">
      <c r="A371" s="1089" t="s">
        <v>7973</v>
      </c>
      <c r="B371" s="1171"/>
      <c r="C371" s="1368" t="s">
        <v>8258</v>
      </c>
      <c r="D371" s="1091">
        <v>10163321</v>
      </c>
      <c r="E371" s="1368" t="s">
        <v>8240</v>
      </c>
      <c r="F371" s="1171" t="s">
        <v>8241</v>
      </c>
      <c r="G371" s="1171" t="s">
        <v>7913</v>
      </c>
      <c r="H371" s="1172">
        <v>2500</v>
      </c>
      <c r="I371" s="1171" t="s">
        <v>8011</v>
      </c>
    </row>
    <row r="372" spans="1:9" ht="23.25" customHeight="1">
      <c r="A372" s="1089" t="s">
        <v>7973</v>
      </c>
      <c r="B372" s="1171"/>
      <c r="C372" s="1368" t="s">
        <v>8259</v>
      </c>
      <c r="D372" s="1091">
        <v>10163321</v>
      </c>
      <c r="E372" s="1368" t="s">
        <v>8240</v>
      </c>
      <c r="F372" s="1171" t="s">
        <v>8241</v>
      </c>
      <c r="G372" s="1171" t="s">
        <v>7913</v>
      </c>
      <c r="H372" s="1172">
        <v>2500</v>
      </c>
      <c r="I372" s="1171" t="s">
        <v>8011</v>
      </c>
    </row>
    <row r="373" spans="1:9" ht="23.25" customHeight="1">
      <c r="A373" s="1089" t="s">
        <v>7973</v>
      </c>
      <c r="B373" s="1171"/>
      <c r="C373" s="1368" t="s">
        <v>8237</v>
      </c>
      <c r="D373" s="1091">
        <v>10163329</v>
      </c>
      <c r="E373" s="1368" t="s">
        <v>8245</v>
      </c>
      <c r="F373" s="1171" t="s">
        <v>8246</v>
      </c>
      <c r="G373" s="1171" t="s">
        <v>7913</v>
      </c>
      <c r="H373" s="1172">
        <v>2500</v>
      </c>
      <c r="I373" s="1171" t="s">
        <v>8005</v>
      </c>
    </row>
    <row r="374" spans="1:9" ht="23.25" customHeight="1">
      <c r="A374" s="1089" t="s">
        <v>7973</v>
      </c>
      <c r="B374" s="1171"/>
      <c r="C374" s="1368" t="s">
        <v>8257</v>
      </c>
      <c r="D374" s="1091">
        <v>10163329</v>
      </c>
      <c r="E374" s="1368" t="s">
        <v>8245</v>
      </c>
      <c r="F374" s="1171" t="s">
        <v>8246</v>
      </c>
      <c r="G374" s="1171" t="s">
        <v>7913</v>
      </c>
      <c r="H374" s="1172">
        <v>2500</v>
      </c>
      <c r="I374" s="1171" t="s">
        <v>8005</v>
      </c>
    </row>
    <row r="375" spans="1:9" ht="23.25" customHeight="1">
      <c r="A375" s="1089" t="s">
        <v>7973</v>
      </c>
      <c r="B375" s="1171"/>
      <c r="C375" s="1368" t="s">
        <v>8258</v>
      </c>
      <c r="D375" s="1091">
        <v>10163329</v>
      </c>
      <c r="E375" s="1368" t="s">
        <v>8245</v>
      </c>
      <c r="F375" s="1171" t="s">
        <v>8246</v>
      </c>
      <c r="G375" s="1171" t="s">
        <v>7913</v>
      </c>
      <c r="H375" s="1172">
        <v>2500</v>
      </c>
      <c r="I375" s="1171" t="s">
        <v>8005</v>
      </c>
    </row>
    <row r="376" spans="1:9" ht="23.25" customHeight="1">
      <c r="A376" s="1089" t="s">
        <v>7973</v>
      </c>
      <c r="B376" s="1171"/>
      <c r="C376" s="1368" t="s">
        <v>8259</v>
      </c>
      <c r="D376" s="1091">
        <v>10163329</v>
      </c>
      <c r="E376" s="1368" t="s">
        <v>8245</v>
      </c>
      <c r="F376" s="1171" t="s">
        <v>8246</v>
      </c>
      <c r="G376" s="1171" t="s">
        <v>7913</v>
      </c>
      <c r="H376" s="1172">
        <v>2500</v>
      </c>
      <c r="I376" s="1171" t="s">
        <v>8005</v>
      </c>
    </row>
    <row r="377" spans="1:9" ht="23.25" customHeight="1">
      <c r="A377" s="1089" t="s">
        <v>7973</v>
      </c>
      <c r="B377" s="1171"/>
      <c r="C377" s="1368" t="s">
        <v>8237</v>
      </c>
      <c r="D377" s="1091">
        <v>10163927</v>
      </c>
      <c r="E377" s="1368" t="s">
        <v>8251</v>
      </c>
      <c r="F377" s="1171" t="s">
        <v>8252</v>
      </c>
      <c r="G377" s="1171" t="s">
        <v>7913</v>
      </c>
      <c r="H377" s="1172">
        <v>2500</v>
      </c>
      <c r="I377" s="1171" t="s">
        <v>8008</v>
      </c>
    </row>
    <row r="378" spans="1:9" ht="23.25" customHeight="1">
      <c r="A378" s="1089" t="s">
        <v>7973</v>
      </c>
      <c r="B378" s="1171"/>
      <c r="C378" s="1368" t="s">
        <v>8257</v>
      </c>
      <c r="D378" s="1091">
        <v>10163927</v>
      </c>
      <c r="E378" s="1368" t="s">
        <v>8251</v>
      </c>
      <c r="F378" s="1171" t="s">
        <v>8252</v>
      </c>
      <c r="G378" s="1171" t="s">
        <v>7913</v>
      </c>
      <c r="H378" s="1172">
        <v>2500</v>
      </c>
      <c r="I378" s="1171" t="s">
        <v>8008</v>
      </c>
    </row>
    <row r="379" spans="1:9" ht="23.25" customHeight="1">
      <c r="A379" s="1089" t="s">
        <v>7973</v>
      </c>
      <c r="B379" s="1171"/>
      <c r="C379" s="1368" t="s">
        <v>8258</v>
      </c>
      <c r="D379" s="1091">
        <v>10163927</v>
      </c>
      <c r="E379" s="1368" t="s">
        <v>8251</v>
      </c>
      <c r="F379" s="1171" t="s">
        <v>8252</v>
      </c>
      <c r="G379" s="1171" t="s">
        <v>7913</v>
      </c>
      <c r="H379" s="1172">
        <v>2500</v>
      </c>
      <c r="I379" s="1171" t="s">
        <v>8008</v>
      </c>
    </row>
    <row r="380" spans="1:9" ht="23.25" customHeight="1">
      <c r="A380" s="1089" t="s">
        <v>7973</v>
      </c>
      <c r="B380" s="1171"/>
      <c r="C380" s="1368" t="s">
        <v>8259</v>
      </c>
      <c r="D380" s="1091">
        <v>10163927</v>
      </c>
      <c r="E380" s="1368" t="s">
        <v>8251</v>
      </c>
      <c r="F380" s="1171" t="s">
        <v>8252</v>
      </c>
      <c r="G380" s="1171" t="s">
        <v>7913</v>
      </c>
      <c r="H380" s="1172">
        <v>2500</v>
      </c>
      <c r="I380" s="1171" t="s">
        <v>8008</v>
      </c>
    </row>
    <row r="381" spans="1:9" ht="23.25" customHeight="1">
      <c r="A381" s="1089" t="s">
        <v>7973</v>
      </c>
      <c r="B381" s="1171"/>
      <c r="C381" s="1368" t="s">
        <v>8237</v>
      </c>
      <c r="D381" s="1368">
        <v>10163921</v>
      </c>
      <c r="E381" s="1368" t="s">
        <v>8249</v>
      </c>
      <c r="F381" s="1171" t="s">
        <v>8250</v>
      </c>
      <c r="G381" s="1171" t="s">
        <v>7913</v>
      </c>
      <c r="H381" s="1172">
        <v>3000</v>
      </c>
      <c r="I381" s="1171" t="s">
        <v>7896</v>
      </c>
    </row>
    <row r="382" spans="1:9" ht="23.25" customHeight="1">
      <c r="A382" s="1089" t="s">
        <v>7973</v>
      </c>
      <c r="B382" s="1171"/>
      <c r="C382" s="1368" t="s">
        <v>8257</v>
      </c>
      <c r="D382" s="1368">
        <v>10163921</v>
      </c>
      <c r="E382" s="1368" t="s">
        <v>8249</v>
      </c>
      <c r="F382" s="1171" t="s">
        <v>8250</v>
      </c>
      <c r="G382" s="1171" t="s">
        <v>7913</v>
      </c>
      <c r="H382" s="1172">
        <v>3000</v>
      </c>
      <c r="I382" s="1171" t="s">
        <v>7896</v>
      </c>
    </row>
    <row r="383" spans="1:9" ht="23.25" customHeight="1">
      <c r="A383" s="1089" t="s">
        <v>7973</v>
      </c>
      <c r="B383" s="1171"/>
      <c r="C383" s="1368" t="s">
        <v>8258</v>
      </c>
      <c r="D383" s="1368">
        <v>10163921</v>
      </c>
      <c r="E383" s="1368" t="s">
        <v>8249</v>
      </c>
      <c r="F383" s="1171" t="s">
        <v>8250</v>
      </c>
      <c r="G383" s="1171" t="s">
        <v>7913</v>
      </c>
      <c r="H383" s="1172">
        <v>3000</v>
      </c>
      <c r="I383" s="1171" t="s">
        <v>7896</v>
      </c>
    </row>
    <row r="384" spans="1:9" ht="23.25" customHeight="1">
      <c r="A384" s="1089" t="s">
        <v>7973</v>
      </c>
      <c r="B384" s="1171"/>
      <c r="C384" s="1368" t="s">
        <v>8259</v>
      </c>
      <c r="D384" s="1368">
        <v>10163921</v>
      </c>
      <c r="E384" s="1368" t="s">
        <v>8249</v>
      </c>
      <c r="F384" s="1171" t="s">
        <v>8250</v>
      </c>
      <c r="G384" s="1171" t="s">
        <v>7913</v>
      </c>
      <c r="H384" s="1172">
        <v>3000</v>
      </c>
      <c r="I384" s="1171" t="s">
        <v>7896</v>
      </c>
    </row>
    <row r="385" spans="1:9" ht="23.25" customHeight="1">
      <c r="A385" s="1089" t="s">
        <v>7973</v>
      </c>
      <c r="B385" s="1171"/>
      <c r="C385" s="1368" t="s">
        <v>8237</v>
      </c>
      <c r="D385" s="1091">
        <v>10163325</v>
      </c>
      <c r="E385" s="1368" t="s">
        <v>8242</v>
      </c>
      <c r="F385" s="1171" t="s">
        <v>8243</v>
      </c>
      <c r="G385" s="1171" t="s">
        <v>8244</v>
      </c>
      <c r="H385" s="1172">
        <v>6000</v>
      </c>
      <c r="I385" s="1171" t="s">
        <v>7896</v>
      </c>
    </row>
    <row r="386" spans="1:9" ht="23.25" customHeight="1">
      <c r="A386" s="1089" t="s">
        <v>7973</v>
      </c>
      <c r="B386" s="1171"/>
      <c r="C386" s="1368" t="s">
        <v>8257</v>
      </c>
      <c r="D386" s="1091">
        <v>10163325</v>
      </c>
      <c r="E386" s="1368" t="s">
        <v>8242</v>
      </c>
      <c r="F386" s="1171" t="s">
        <v>8243</v>
      </c>
      <c r="G386" s="1171" t="s">
        <v>8244</v>
      </c>
      <c r="H386" s="1172">
        <v>6000</v>
      </c>
      <c r="I386" s="1171" t="s">
        <v>7896</v>
      </c>
    </row>
    <row r="387" spans="1:9" ht="23.25" customHeight="1">
      <c r="A387" s="1089" t="s">
        <v>7973</v>
      </c>
      <c r="B387" s="1171"/>
      <c r="C387" s="1368" t="s">
        <v>8258</v>
      </c>
      <c r="D387" s="1091">
        <v>10163325</v>
      </c>
      <c r="E387" s="1368" t="s">
        <v>8242</v>
      </c>
      <c r="F387" s="1171" t="s">
        <v>8243</v>
      </c>
      <c r="G387" s="1171" t="s">
        <v>8244</v>
      </c>
      <c r="H387" s="1172">
        <v>6000</v>
      </c>
      <c r="I387" s="1171" t="s">
        <v>7896</v>
      </c>
    </row>
    <row r="388" spans="1:9" ht="23.25" customHeight="1">
      <c r="A388" s="1089" t="s">
        <v>7973</v>
      </c>
      <c r="B388" s="1171"/>
      <c r="C388" s="1368" t="s">
        <v>8259</v>
      </c>
      <c r="D388" s="1091">
        <v>10163325</v>
      </c>
      <c r="E388" s="1368" t="s">
        <v>8242</v>
      </c>
      <c r="F388" s="1171" t="s">
        <v>8243</v>
      </c>
      <c r="G388" s="1171" t="s">
        <v>8244</v>
      </c>
      <c r="H388" s="1172">
        <v>6000</v>
      </c>
      <c r="I388" s="1171" t="s">
        <v>7896</v>
      </c>
    </row>
    <row r="389" spans="1:9" ht="23.25" customHeight="1">
      <c r="A389" s="1089" t="s">
        <v>7973</v>
      </c>
      <c r="B389" s="1171"/>
      <c r="C389" s="1368" t="s">
        <v>8177</v>
      </c>
      <c r="D389" s="1091">
        <v>10162275</v>
      </c>
      <c r="E389" s="1368" t="s">
        <v>8178</v>
      </c>
      <c r="F389" s="1171" t="s">
        <v>8179</v>
      </c>
      <c r="G389" s="1171" t="s">
        <v>7906</v>
      </c>
      <c r="H389" s="1172">
        <v>700</v>
      </c>
      <c r="I389" s="1171" t="s">
        <v>7896</v>
      </c>
    </row>
    <row r="390" spans="1:9" ht="23.25" customHeight="1">
      <c r="A390" s="1089" t="s">
        <v>7973</v>
      </c>
      <c r="B390" s="1171"/>
      <c r="C390" s="1368" t="s">
        <v>8210</v>
      </c>
      <c r="D390" s="1091">
        <v>10162275</v>
      </c>
      <c r="E390" s="1368" t="s">
        <v>8178</v>
      </c>
      <c r="F390" s="1171" t="s">
        <v>8179</v>
      </c>
      <c r="G390" s="1171" t="s">
        <v>7906</v>
      </c>
      <c r="H390" s="1172">
        <v>700</v>
      </c>
      <c r="I390" s="1171" t="s">
        <v>7896</v>
      </c>
    </row>
    <row r="391" spans="1:9" ht="23.25" customHeight="1">
      <c r="A391" s="1089" t="s">
        <v>7973</v>
      </c>
      <c r="B391" s="1171"/>
      <c r="C391" s="1368" t="s">
        <v>8210</v>
      </c>
      <c r="D391" s="1091">
        <v>10162275</v>
      </c>
      <c r="E391" s="1368" t="s">
        <v>8178</v>
      </c>
      <c r="F391" s="1171" t="s">
        <v>8179</v>
      </c>
      <c r="G391" s="1171" t="s">
        <v>7906</v>
      </c>
      <c r="H391" s="1172">
        <v>700</v>
      </c>
      <c r="I391" s="1171" t="s">
        <v>7896</v>
      </c>
    </row>
    <row r="392" spans="1:9" ht="23.25" customHeight="1">
      <c r="A392" s="1089" t="s">
        <v>7973</v>
      </c>
      <c r="B392" s="1171"/>
      <c r="C392" s="1368" t="s">
        <v>8213</v>
      </c>
      <c r="D392" s="1091">
        <v>10162275</v>
      </c>
      <c r="E392" s="1368" t="s">
        <v>8178</v>
      </c>
      <c r="F392" s="1171" t="s">
        <v>8179</v>
      </c>
      <c r="G392" s="1171" t="s">
        <v>7906</v>
      </c>
      <c r="H392" s="1172">
        <v>700</v>
      </c>
      <c r="I392" s="1171" t="s">
        <v>7896</v>
      </c>
    </row>
    <row r="393" spans="1:9" ht="23.25" customHeight="1">
      <c r="A393" s="1089" t="s">
        <v>7973</v>
      </c>
      <c r="B393" s="1171"/>
      <c r="C393" s="1368" t="s">
        <v>8213</v>
      </c>
      <c r="D393" s="1091">
        <v>10162275</v>
      </c>
      <c r="E393" s="1368" t="s">
        <v>8178</v>
      </c>
      <c r="F393" s="1171" t="s">
        <v>8179</v>
      </c>
      <c r="G393" s="1171" t="s">
        <v>7906</v>
      </c>
      <c r="H393" s="1172">
        <v>700</v>
      </c>
      <c r="I393" s="1171" t="s">
        <v>7896</v>
      </c>
    </row>
    <row r="394" spans="1:9" ht="23.25" customHeight="1">
      <c r="A394" s="1089" t="s">
        <v>7973</v>
      </c>
      <c r="B394" s="1171"/>
      <c r="C394" s="1368" t="s">
        <v>8214</v>
      </c>
      <c r="D394" s="1091">
        <v>10162275</v>
      </c>
      <c r="E394" s="1368" t="s">
        <v>8178</v>
      </c>
      <c r="F394" s="1171" t="s">
        <v>8179</v>
      </c>
      <c r="G394" s="1171" t="s">
        <v>7906</v>
      </c>
      <c r="H394" s="1172">
        <v>700</v>
      </c>
      <c r="I394" s="1171" t="s">
        <v>7896</v>
      </c>
    </row>
    <row r="395" spans="1:9" ht="23.25" customHeight="1">
      <c r="A395" s="1089" t="s">
        <v>7973</v>
      </c>
      <c r="B395" s="1171"/>
      <c r="C395" s="1368" t="s">
        <v>8215</v>
      </c>
      <c r="D395" s="1091">
        <v>10162275</v>
      </c>
      <c r="E395" s="1368" t="s">
        <v>8178</v>
      </c>
      <c r="F395" s="1171" t="s">
        <v>8179</v>
      </c>
      <c r="G395" s="1171" t="s">
        <v>7906</v>
      </c>
      <c r="H395" s="1172">
        <v>700</v>
      </c>
      <c r="I395" s="1171" t="s">
        <v>7896</v>
      </c>
    </row>
    <row r="396" spans="1:9" ht="23.25" customHeight="1">
      <c r="A396" s="1089" t="s">
        <v>7973</v>
      </c>
      <c r="B396" s="1171"/>
      <c r="C396" s="1368" t="s">
        <v>8481</v>
      </c>
      <c r="D396" s="1091">
        <v>10162275</v>
      </c>
      <c r="E396" s="1368" t="s">
        <v>8178</v>
      </c>
      <c r="F396" s="1171" t="s">
        <v>8179</v>
      </c>
      <c r="G396" s="1171" t="s">
        <v>7906</v>
      </c>
      <c r="H396" s="1172">
        <v>700</v>
      </c>
      <c r="I396" s="1171" t="s">
        <v>7896</v>
      </c>
    </row>
    <row r="397" spans="1:9" ht="23.25" customHeight="1">
      <c r="A397" s="1089" t="s">
        <v>7973</v>
      </c>
      <c r="B397" s="1171"/>
      <c r="C397" s="1368" t="s">
        <v>8482</v>
      </c>
      <c r="D397" s="1091">
        <v>10162275</v>
      </c>
      <c r="E397" s="1368" t="s">
        <v>8178</v>
      </c>
      <c r="F397" s="1171" t="s">
        <v>8179</v>
      </c>
      <c r="G397" s="1171" t="s">
        <v>7906</v>
      </c>
      <c r="H397" s="1172">
        <v>700</v>
      </c>
      <c r="I397" s="1171" t="s">
        <v>7896</v>
      </c>
    </row>
    <row r="398" spans="1:9" ht="23.25" customHeight="1">
      <c r="A398" s="1089" t="s">
        <v>7973</v>
      </c>
      <c r="B398" s="1171"/>
      <c r="C398" s="1368" t="s">
        <v>8177</v>
      </c>
      <c r="D398" s="1091">
        <v>10164036</v>
      </c>
      <c r="E398" s="1368" t="s">
        <v>8190</v>
      </c>
      <c r="F398" s="1171" t="s">
        <v>8191</v>
      </c>
      <c r="G398" s="1171" t="s">
        <v>7906</v>
      </c>
      <c r="H398" s="1172">
        <v>700</v>
      </c>
      <c r="I398" s="1171" t="s">
        <v>8011</v>
      </c>
    </row>
    <row r="399" spans="1:9" ht="23.25" customHeight="1">
      <c r="A399" s="1089" t="s">
        <v>7973</v>
      </c>
      <c r="B399" s="1171"/>
      <c r="C399" s="1368" t="s">
        <v>8210</v>
      </c>
      <c r="D399" s="1091">
        <v>10164036</v>
      </c>
      <c r="E399" s="1368" t="s">
        <v>8190</v>
      </c>
      <c r="F399" s="1171" t="s">
        <v>8191</v>
      </c>
      <c r="G399" s="1171" t="s">
        <v>7906</v>
      </c>
      <c r="H399" s="1172">
        <v>700</v>
      </c>
      <c r="I399" s="1171" t="s">
        <v>8011</v>
      </c>
    </row>
    <row r="400" spans="1:9" ht="23.25" customHeight="1">
      <c r="A400" s="1089" t="s">
        <v>7973</v>
      </c>
      <c r="B400" s="1171"/>
      <c r="C400" s="1368" t="s">
        <v>8210</v>
      </c>
      <c r="D400" s="1091">
        <v>10164036</v>
      </c>
      <c r="E400" s="1368" t="s">
        <v>8190</v>
      </c>
      <c r="F400" s="1171" t="s">
        <v>8191</v>
      </c>
      <c r="G400" s="1171" t="s">
        <v>7906</v>
      </c>
      <c r="H400" s="1172">
        <v>700</v>
      </c>
      <c r="I400" s="1171" t="s">
        <v>8011</v>
      </c>
    </row>
    <row r="401" spans="1:9" ht="23.25" customHeight="1">
      <c r="A401" s="1089" t="s">
        <v>7973</v>
      </c>
      <c r="B401" s="1171"/>
      <c r="C401" s="1368" t="s">
        <v>8213</v>
      </c>
      <c r="D401" s="1091">
        <v>10164036</v>
      </c>
      <c r="E401" s="1368" t="s">
        <v>8190</v>
      </c>
      <c r="F401" s="1171" t="s">
        <v>8191</v>
      </c>
      <c r="G401" s="1171" t="s">
        <v>7906</v>
      </c>
      <c r="H401" s="1172">
        <v>700</v>
      </c>
      <c r="I401" s="1171" t="s">
        <v>8011</v>
      </c>
    </row>
    <row r="402" spans="1:9" ht="23.25" customHeight="1">
      <c r="A402" s="1089" t="s">
        <v>7973</v>
      </c>
      <c r="B402" s="1171"/>
      <c r="C402" s="1368" t="s">
        <v>8213</v>
      </c>
      <c r="D402" s="1091">
        <v>10164036</v>
      </c>
      <c r="E402" s="1368" t="s">
        <v>8190</v>
      </c>
      <c r="F402" s="1171" t="s">
        <v>8191</v>
      </c>
      <c r="G402" s="1171" t="s">
        <v>7906</v>
      </c>
      <c r="H402" s="1172">
        <v>700</v>
      </c>
      <c r="I402" s="1171" t="s">
        <v>8011</v>
      </c>
    </row>
    <row r="403" spans="1:9" ht="23.25" customHeight="1">
      <c r="A403" s="1089" t="s">
        <v>7973</v>
      </c>
      <c r="B403" s="1171"/>
      <c r="C403" s="1368" t="s">
        <v>8214</v>
      </c>
      <c r="D403" s="1091">
        <v>10164036</v>
      </c>
      <c r="E403" s="1368" t="s">
        <v>8190</v>
      </c>
      <c r="F403" s="1171" t="s">
        <v>8191</v>
      </c>
      <c r="G403" s="1171" t="s">
        <v>7906</v>
      </c>
      <c r="H403" s="1172">
        <v>700</v>
      </c>
      <c r="I403" s="1171" t="s">
        <v>8011</v>
      </c>
    </row>
    <row r="404" spans="1:9" ht="23.25" customHeight="1">
      <c r="A404" s="1089" t="s">
        <v>7973</v>
      </c>
      <c r="B404" s="1171"/>
      <c r="C404" s="1368" t="s">
        <v>8215</v>
      </c>
      <c r="D404" s="1091">
        <v>10164036</v>
      </c>
      <c r="E404" s="1368" t="s">
        <v>8190</v>
      </c>
      <c r="F404" s="1171" t="s">
        <v>8191</v>
      </c>
      <c r="G404" s="1171" t="s">
        <v>7906</v>
      </c>
      <c r="H404" s="1172">
        <v>700</v>
      </c>
      <c r="I404" s="1171" t="s">
        <v>8011</v>
      </c>
    </row>
    <row r="405" spans="1:9" ht="23.25" customHeight="1">
      <c r="A405" s="1089" t="s">
        <v>7973</v>
      </c>
      <c r="B405" s="1171"/>
      <c r="C405" s="1368" t="s">
        <v>8480</v>
      </c>
      <c r="D405" s="1091">
        <v>10164036</v>
      </c>
      <c r="E405" s="1368" t="s">
        <v>8190</v>
      </c>
      <c r="F405" s="1171" t="s">
        <v>8191</v>
      </c>
      <c r="G405" s="1171" t="s">
        <v>7906</v>
      </c>
      <c r="H405" s="1172">
        <v>700</v>
      </c>
      <c r="I405" s="1171" t="s">
        <v>8011</v>
      </c>
    </row>
    <row r="406" spans="1:9" ht="23.25" customHeight="1">
      <c r="A406" s="1089" t="s">
        <v>7973</v>
      </c>
      <c r="B406" s="1171"/>
      <c r="C406" s="1368" t="s">
        <v>8481</v>
      </c>
      <c r="D406" s="1091">
        <v>10164036</v>
      </c>
      <c r="E406" s="1368" t="s">
        <v>8190</v>
      </c>
      <c r="F406" s="1171" t="s">
        <v>8191</v>
      </c>
      <c r="G406" s="1171" t="s">
        <v>7906</v>
      </c>
      <c r="H406" s="1172">
        <v>700</v>
      </c>
      <c r="I406" s="1171" t="s">
        <v>8011</v>
      </c>
    </row>
    <row r="407" spans="1:9" ht="23.25" customHeight="1">
      <c r="A407" s="1089" t="s">
        <v>7973</v>
      </c>
      <c r="B407" s="1171"/>
      <c r="C407" s="1368" t="s">
        <v>8482</v>
      </c>
      <c r="D407" s="1091">
        <v>10164036</v>
      </c>
      <c r="E407" s="1368" t="s">
        <v>8190</v>
      </c>
      <c r="F407" s="1171" t="s">
        <v>8191</v>
      </c>
      <c r="G407" s="1171" t="s">
        <v>7906</v>
      </c>
      <c r="H407" s="1172">
        <v>700</v>
      </c>
      <c r="I407" s="1171" t="s">
        <v>8011</v>
      </c>
    </row>
    <row r="408" spans="1:9" ht="23.25" customHeight="1">
      <c r="A408" s="1089" t="s">
        <v>7973</v>
      </c>
      <c r="B408" s="1171"/>
      <c r="C408" s="1368" t="s">
        <v>8177</v>
      </c>
      <c r="D408" s="1091">
        <v>10163534</v>
      </c>
      <c r="E408" s="1368" t="s">
        <v>8186</v>
      </c>
      <c r="F408" s="1171" t="s">
        <v>8187</v>
      </c>
      <c r="G408" s="1171" t="s">
        <v>7906</v>
      </c>
      <c r="H408" s="1172">
        <v>700</v>
      </c>
      <c r="I408" s="1171" t="s">
        <v>8005</v>
      </c>
    </row>
    <row r="409" spans="1:9" ht="23.25" customHeight="1">
      <c r="A409" s="1089" t="s">
        <v>7973</v>
      </c>
      <c r="B409" s="1171"/>
      <c r="C409" s="1368" t="s">
        <v>8210</v>
      </c>
      <c r="D409" s="1091">
        <v>10163534</v>
      </c>
      <c r="E409" s="1368" t="s">
        <v>8186</v>
      </c>
      <c r="F409" s="1171" t="s">
        <v>8187</v>
      </c>
      <c r="G409" s="1171" t="s">
        <v>7906</v>
      </c>
      <c r="H409" s="1172">
        <v>700</v>
      </c>
      <c r="I409" s="1171" t="s">
        <v>8005</v>
      </c>
    </row>
    <row r="410" spans="1:9" ht="23.25" customHeight="1">
      <c r="A410" s="1089" t="s">
        <v>7973</v>
      </c>
      <c r="B410" s="1171"/>
      <c r="C410" s="1368" t="s">
        <v>8210</v>
      </c>
      <c r="D410" s="1091">
        <v>10163534</v>
      </c>
      <c r="E410" s="1368" t="s">
        <v>8186</v>
      </c>
      <c r="F410" s="1171" t="s">
        <v>8187</v>
      </c>
      <c r="G410" s="1171" t="s">
        <v>7906</v>
      </c>
      <c r="H410" s="1172">
        <v>700</v>
      </c>
      <c r="I410" s="1171" t="s">
        <v>8005</v>
      </c>
    </row>
    <row r="411" spans="1:9" ht="23.25" customHeight="1">
      <c r="A411" s="1089" t="s">
        <v>7973</v>
      </c>
      <c r="B411" s="1171"/>
      <c r="C411" s="1368" t="s">
        <v>8213</v>
      </c>
      <c r="D411" s="1091">
        <v>10163534</v>
      </c>
      <c r="E411" s="1368" t="s">
        <v>8186</v>
      </c>
      <c r="F411" s="1171" t="s">
        <v>8187</v>
      </c>
      <c r="G411" s="1171" t="s">
        <v>7906</v>
      </c>
      <c r="H411" s="1172">
        <v>700</v>
      </c>
      <c r="I411" s="1171" t="s">
        <v>8005</v>
      </c>
    </row>
    <row r="412" spans="1:9" ht="23.25" customHeight="1">
      <c r="A412" s="1089" t="s">
        <v>7973</v>
      </c>
      <c r="B412" s="1171"/>
      <c r="C412" s="1368" t="s">
        <v>8213</v>
      </c>
      <c r="D412" s="1091">
        <v>10163534</v>
      </c>
      <c r="E412" s="1368" t="s">
        <v>8186</v>
      </c>
      <c r="F412" s="1171" t="s">
        <v>8187</v>
      </c>
      <c r="G412" s="1171" t="s">
        <v>7906</v>
      </c>
      <c r="H412" s="1172">
        <v>700</v>
      </c>
      <c r="I412" s="1171" t="s">
        <v>8005</v>
      </c>
    </row>
    <row r="413" spans="1:9" ht="23.25" customHeight="1">
      <c r="A413" s="1089" t="s">
        <v>7973</v>
      </c>
      <c r="B413" s="1171"/>
      <c r="C413" s="1368" t="s">
        <v>8214</v>
      </c>
      <c r="D413" s="1091">
        <v>10163534</v>
      </c>
      <c r="E413" s="1368" t="s">
        <v>8186</v>
      </c>
      <c r="F413" s="1171" t="s">
        <v>8187</v>
      </c>
      <c r="G413" s="1171" t="s">
        <v>7906</v>
      </c>
      <c r="H413" s="1172">
        <v>700</v>
      </c>
      <c r="I413" s="1171" t="s">
        <v>8005</v>
      </c>
    </row>
    <row r="414" spans="1:9" ht="23.25" customHeight="1">
      <c r="A414" s="1089" t="s">
        <v>7973</v>
      </c>
      <c r="B414" s="1171"/>
      <c r="C414" s="1368" t="s">
        <v>8215</v>
      </c>
      <c r="D414" s="1091">
        <v>10163534</v>
      </c>
      <c r="E414" s="1368" t="s">
        <v>8186</v>
      </c>
      <c r="F414" s="1171" t="s">
        <v>8187</v>
      </c>
      <c r="G414" s="1171" t="s">
        <v>7906</v>
      </c>
      <c r="H414" s="1172">
        <v>700</v>
      </c>
      <c r="I414" s="1171" t="s">
        <v>8005</v>
      </c>
    </row>
    <row r="415" spans="1:9" ht="23.25" customHeight="1">
      <c r="A415" s="1089" t="s">
        <v>7973</v>
      </c>
      <c r="B415" s="1171"/>
      <c r="C415" s="1368" t="s">
        <v>8480</v>
      </c>
      <c r="D415" s="1091">
        <v>10163534</v>
      </c>
      <c r="E415" s="1368" t="s">
        <v>8186</v>
      </c>
      <c r="F415" s="1171" t="s">
        <v>8187</v>
      </c>
      <c r="G415" s="1171" t="s">
        <v>7906</v>
      </c>
      <c r="H415" s="1172">
        <v>700</v>
      </c>
      <c r="I415" s="1171" t="s">
        <v>8005</v>
      </c>
    </row>
    <row r="416" spans="1:9" ht="23.25" customHeight="1">
      <c r="A416" s="1089" t="s">
        <v>7973</v>
      </c>
      <c r="B416" s="1171"/>
      <c r="C416" s="1368" t="s">
        <v>8481</v>
      </c>
      <c r="D416" s="1091">
        <v>10163534</v>
      </c>
      <c r="E416" s="1368" t="s">
        <v>8186</v>
      </c>
      <c r="F416" s="1171" t="s">
        <v>8187</v>
      </c>
      <c r="G416" s="1171" t="s">
        <v>7906</v>
      </c>
      <c r="H416" s="1172">
        <v>700</v>
      </c>
      <c r="I416" s="1171" t="s">
        <v>8005</v>
      </c>
    </row>
    <row r="417" spans="1:9" ht="23.25" customHeight="1">
      <c r="A417" s="1089" t="s">
        <v>7973</v>
      </c>
      <c r="B417" s="1171"/>
      <c r="C417" s="1368" t="s">
        <v>8482</v>
      </c>
      <c r="D417" s="1091">
        <v>10163534</v>
      </c>
      <c r="E417" s="1368" t="s">
        <v>8186</v>
      </c>
      <c r="F417" s="1171" t="s">
        <v>8187</v>
      </c>
      <c r="G417" s="1171" t="s">
        <v>7906</v>
      </c>
      <c r="H417" s="1172">
        <v>700</v>
      </c>
      <c r="I417" s="1171" t="s">
        <v>8005</v>
      </c>
    </row>
    <row r="418" spans="1:9" ht="23.25" customHeight="1">
      <c r="A418" s="1089" t="s">
        <v>7973</v>
      </c>
      <c r="B418" s="1171"/>
      <c r="C418" s="1368" t="s">
        <v>8177</v>
      </c>
      <c r="D418" s="1091">
        <v>10163326</v>
      </c>
      <c r="E418" s="1368" t="s">
        <v>8182</v>
      </c>
      <c r="F418" s="1171" t="s">
        <v>8183</v>
      </c>
      <c r="G418" s="1171" t="s">
        <v>7906</v>
      </c>
      <c r="H418" s="1172">
        <v>700</v>
      </c>
      <c r="I418" s="1171" t="s">
        <v>8008</v>
      </c>
    </row>
    <row r="419" spans="1:9" ht="23.25" customHeight="1">
      <c r="A419" s="1089" t="s">
        <v>7973</v>
      </c>
      <c r="B419" s="1171"/>
      <c r="C419" s="1368" t="s">
        <v>8210</v>
      </c>
      <c r="D419" s="1091">
        <v>10163326</v>
      </c>
      <c r="E419" s="1368" t="s">
        <v>8182</v>
      </c>
      <c r="F419" s="1171" t="s">
        <v>8183</v>
      </c>
      <c r="G419" s="1171" t="s">
        <v>7906</v>
      </c>
      <c r="H419" s="1172">
        <v>700</v>
      </c>
      <c r="I419" s="1171" t="s">
        <v>8008</v>
      </c>
    </row>
    <row r="420" spans="1:9" ht="23.25" customHeight="1">
      <c r="A420" s="1089" t="s">
        <v>7973</v>
      </c>
      <c r="B420" s="1171"/>
      <c r="C420" s="1368" t="s">
        <v>8210</v>
      </c>
      <c r="D420" s="1091">
        <v>10163326</v>
      </c>
      <c r="E420" s="1368" t="s">
        <v>8182</v>
      </c>
      <c r="F420" s="1171" t="s">
        <v>8183</v>
      </c>
      <c r="G420" s="1171" t="s">
        <v>7906</v>
      </c>
      <c r="H420" s="1172">
        <v>700</v>
      </c>
      <c r="I420" s="1171" t="s">
        <v>8008</v>
      </c>
    </row>
    <row r="421" spans="1:9" ht="46.5" customHeight="1">
      <c r="A421" s="1089" t="s">
        <v>7973</v>
      </c>
      <c r="B421" s="1171"/>
      <c r="C421" s="1368" t="s">
        <v>8213</v>
      </c>
      <c r="D421" s="1091">
        <v>10163326</v>
      </c>
      <c r="E421" s="1368" t="s">
        <v>8182</v>
      </c>
      <c r="F421" s="1171" t="s">
        <v>8183</v>
      </c>
      <c r="G421" s="1171" t="s">
        <v>7906</v>
      </c>
      <c r="H421" s="1172">
        <v>700</v>
      </c>
      <c r="I421" s="1171" t="s">
        <v>8008</v>
      </c>
    </row>
    <row r="422" spans="1:9" ht="23.25" customHeight="1">
      <c r="A422" s="1089" t="s">
        <v>7973</v>
      </c>
      <c r="B422" s="1171"/>
      <c r="C422" s="1368" t="s">
        <v>8213</v>
      </c>
      <c r="D422" s="1091">
        <v>10163326</v>
      </c>
      <c r="E422" s="1368" t="s">
        <v>8182</v>
      </c>
      <c r="F422" s="1171" t="s">
        <v>8183</v>
      </c>
      <c r="G422" s="1171" t="s">
        <v>7906</v>
      </c>
      <c r="H422" s="1172">
        <v>700</v>
      </c>
      <c r="I422" s="1171" t="s">
        <v>8008</v>
      </c>
    </row>
    <row r="423" spans="1:9" ht="23.25" customHeight="1">
      <c r="A423" s="1089" t="s">
        <v>7973</v>
      </c>
      <c r="B423" s="1171"/>
      <c r="C423" s="1368" t="s">
        <v>8214</v>
      </c>
      <c r="D423" s="1091">
        <v>10163326</v>
      </c>
      <c r="E423" s="1368" t="s">
        <v>8182</v>
      </c>
      <c r="F423" s="1171" t="s">
        <v>8183</v>
      </c>
      <c r="G423" s="1171" t="s">
        <v>7906</v>
      </c>
      <c r="H423" s="1172">
        <v>700</v>
      </c>
      <c r="I423" s="1171" t="s">
        <v>8008</v>
      </c>
    </row>
    <row r="424" spans="1:9" ht="23.25" customHeight="1">
      <c r="A424" s="1089" t="s">
        <v>7973</v>
      </c>
      <c r="B424" s="1171"/>
      <c r="C424" s="1368" t="s">
        <v>8215</v>
      </c>
      <c r="D424" s="1091">
        <v>10163326</v>
      </c>
      <c r="E424" s="1368" t="s">
        <v>8182</v>
      </c>
      <c r="F424" s="1171" t="s">
        <v>8183</v>
      </c>
      <c r="G424" s="1171" t="s">
        <v>7906</v>
      </c>
      <c r="H424" s="1172">
        <v>700</v>
      </c>
      <c r="I424" s="1171" t="s">
        <v>8008</v>
      </c>
    </row>
    <row r="425" spans="1:9" ht="23.25" customHeight="1">
      <c r="A425" s="1089" t="s">
        <v>7973</v>
      </c>
      <c r="B425" s="1171"/>
      <c r="C425" s="1368" t="s">
        <v>8480</v>
      </c>
      <c r="D425" s="1091">
        <v>10163326</v>
      </c>
      <c r="E425" s="1368" t="s">
        <v>8182</v>
      </c>
      <c r="F425" s="1171" t="s">
        <v>8183</v>
      </c>
      <c r="G425" s="1171" t="s">
        <v>7906</v>
      </c>
      <c r="H425" s="1172">
        <v>700</v>
      </c>
      <c r="I425" s="1171" t="s">
        <v>8008</v>
      </c>
    </row>
    <row r="426" spans="1:9" ht="23.25" customHeight="1">
      <c r="A426" s="1089" t="s">
        <v>7973</v>
      </c>
      <c r="B426" s="1171"/>
      <c r="C426" s="1368" t="s">
        <v>8481</v>
      </c>
      <c r="D426" s="1091">
        <v>10163326</v>
      </c>
      <c r="E426" s="1368" t="s">
        <v>8182</v>
      </c>
      <c r="F426" s="1171" t="s">
        <v>8183</v>
      </c>
      <c r="G426" s="1171" t="s">
        <v>7906</v>
      </c>
      <c r="H426" s="1172">
        <v>700</v>
      </c>
      <c r="I426" s="1171" t="s">
        <v>8008</v>
      </c>
    </row>
    <row r="427" spans="1:9" ht="23.25" customHeight="1">
      <c r="A427" s="1089" t="s">
        <v>7973</v>
      </c>
      <c r="B427" s="1171"/>
      <c r="C427" s="1368" t="s">
        <v>8482</v>
      </c>
      <c r="D427" s="1091">
        <v>10163326</v>
      </c>
      <c r="E427" s="1368" t="s">
        <v>8182</v>
      </c>
      <c r="F427" s="1171" t="s">
        <v>8183</v>
      </c>
      <c r="G427" s="1171" t="s">
        <v>7906</v>
      </c>
      <c r="H427" s="1172">
        <v>700</v>
      </c>
      <c r="I427" s="1171" t="s">
        <v>8008</v>
      </c>
    </row>
    <row r="428" spans="1:9" ht="23.25" customHeight="1">
      <c r="A428" s="1089" t="s">
        <v>7973</v>
      </c>
      <c r="B428" s="1171"/>
      <c r="C428" s="1368" t="s">
        <v>8177</v>
      </c>
      <c r="D428" s="1091">
        <v>10163942</v>
      </c>
      <c r="E428" s="1368" t="s">
        <v>8188</v>
      </c>
      <c r="F428" s="1171" t="s">
        <v>8189</v>
      </c>
      <c r="G428" s="1171" t="s">
        <v>7913</v>
      </c>
      <c r="H428" s="1172">
        <v>1400</v>
      </c>
      <c r="I428" s="1171" t="s">
        <v>8011</v>
      </c>
    </row>
    <row r="429" spans="1:9" ht="23.25" customHeight="1">
      <c r="A429" s="1089" t="s">
        <v>7973</v>
      </c>
      <c r="B429" s="1171"/>
      <c r="C429" s="1368" t="s">
        <v>8210</v>
      </c>
      <c r="D429" s="1091">
        <v>10163942</v>
      </c>
      <c r="E429" s="1368" t="s">
        <v>8188</v>
      </c>
      <c r="F429" s="1171" t="s">
        <v>8189</v>
      </c>
      <c r="G429" s="1171" t="s">
        <v>7913</v>
      </c>
      <c r="H429" s="1172">
        <v>1400</v>
      </c>
      <c r="I429" s="1171" t="s">
        <v>8011</v>
      </c>
    </row>
    <row r="430" spans="1:9" ht="23.25" customHeight="1">
      <c r="A430" s="1089" t="s">
        <v>7973</v>
      </c>
      <c r="B430" s="1171"/>
      <c r="C430" s="1368" t="s">
        <v>8210</v>
      </c>
      <c r="D430" s="1091">
        <v>10163942</v>
      </c>
      <c r="E430" s="1368" t="s">
        <v>8188</v>
      </c>
      <c r="F430" s="1171" t="s">
        <v>8189</v>
      </c>
      <c r="G430" s="1171" t="s">
        <v>7913</v>
      </c>
      <c r="H430" s="1172">
        <v>1400</v>
      </c>
      <c r="I430" s="1171" t="s">
        <v>8011</v>
      </c>
    </row>
    <row r="431" spans="1:9" ht="23.25" customHeight="1">
      <c r="A431" s="1089" t="s">
        <v>7973</v>
      </c>
      <c r="B431" s="1171"/>
      <c r="C431" s="1368" t="s">
        <v>8213</v>
      </c>
      <c r="D431" s="1091">
        <v>10163942</v>
      </c>
      <c r="E431" s="1368" t="s">
        <v>8188</v>
      </c>
      <c r="F431" s="1171" t="s">
        <v>8189</v>
      </c>
      <c r="G431" s="1171" t="s">
        <v>7913</v>
      </c>
      <c r="H431" s="1172">
        <v>1400</v>
      </c>
      <c r="I431" s="1171" t="s">
        <v>8011</v>
      </c>
    </row>
    <row r="432" spans="1:9" ht="23.25" customHeight="1">
      <c r="A432" s="1089" t="s">
        <v>7973</v>
      </c>
      <c r="B432" s="1171"/>
      <c r="C432" s="1368" t="s">
        <v>8213</v>
      </c>
      <c r="D432" s="1091">
        <v>10163942</v>
      </c>
      <c r="E432" s="1368" t="s">
        <v>8188</v>
      </c>
      <c r="F432" s="1171" t="s">
        <v>8189</v>
      </c>
      <c r="G432" s="1171" t="s">
        <v>7913</v>
      </c>
      <c r="H432" s="1172">
        <v>1400</v>
      </c>
      <c r="I432" s="1171" t="s">
        <v>8011</v>
      </c>
    </row>
    <row r="433" spans="1:9" ht="23.25" customHeight="1">
      <c r="A433" s="1089" t="s">
        <v>7973</v>
      </c>
      <c r="B433" s="1171"/>
      <c r="C433" s="1368" t="s">
        <v>8214</v>
      </c>
      <c r="D433" s="1091">
        <v>10163942</v>
      </c>
      <c r="E433" s="1368" t="s">
        <v>8188</v>
      </c>
      <c r="F433" s="1171" t="s">
        <v>8189</v>
      </c>
      <c r="G433" s="1171" t="s">
        <v>7913</v>
      </c>
      <c r="H433" s="1172">
        <v>1400</v>
      </c>
      <c r="I433" s="1171" t="s">
        <v>8011</v>
      </c>
    </row>
    <row r="434" spans="1:9" ht="23.25" customHeight="1">
      <c r="A434" s="1089" t="s">
        <v>7973</v>
      </c>
      <c r="B434" s="1171"/>
      <c r="C434" s="1368" t="s">
        <v>8215</v>
      </c>
      <c r="D434" s="1091">
        <v>10163942</v>
      </c>
      <c r="E434" s="1368" t="s">
        <v>8188</v>
      </c>
      <c r="F434" s="1171" t="s">
        <v>8189</v>
      </c>
      <c r="G434" s="1171" t="s">
        <v>7913</v>
      </c>
      <c r="H434" s="1172">
        <v>1400</v>
      </c>
      <c r="I434" s="1171" t="s">
        <v>8011</v>
      </c>
    </row>
    <row r="435" spans="1:9" ht="23.25" customHeight="1">
      <c r="A435" s="1089" t="s">
        <v>7973</v>
      </c>
      <c r="B435" s="1171"/>
      <c r="C435" s="1368" t="s">
        <v>8480</v>
      </c>
      <c r="D435" s="1091">
        <v>10163942</v>
      </c>
      <c r="E435" s="1368" t="s">
        <v>8188</v>
      </c>
      <c r="F435" s="1171" t="s">
        <v>8189</v>
      </c>
      <c r="G435" s="1171" t="s">
        <v>7913</v>
      </c>
      <c r="H435" s="1172">
        <v>1400</v>
      </c>
      <c r="I435" s="1171" t="s">
        <v>8011</v>
      </c>
    </row>
    <row r="436" spans="1:9" ht="23.25" customHeight="1">
      <c r="A436" s="1089" t="s">
        <v>7973</v>
      </c>
      <c r="B436" s="1171"/>
      <c r="C436" s="1368" t="s">
        <v>8481</v>
      </c>
      <c r="D436" s="1091">
        <v>10163942</v>
      </c>
      <c r="E436" s="1368" t="s">
        <v>8188</v>
      </c>
      <c r="F436" s="1171" t="s">
        <v>8189</v>
      </c>
      <c r="G436" s="1171" t="s">
        <v>7913</v>
      </c>
      <c r="H436" s="1172">
        <v>1400</v>
      </c>
      <c r="I436" s="1171" t="s">
        <v>8011</v>
      </c>
    </row>
    <row r="437" spans="1:9" ht="23.25" customHeight="1">
      <c r="A437" s="1089" t="s">
        <v>7973</v>
      </c>
      <c r="B437" s="1171"/>
      <c r="C437" s="1368" t="s">
        <v>8482</v>
      </c>
      <c r="D437" s="1091">
        <v>10163942</v>
      </c>
      <c r="E437" s="1368" t="s">
        <v>8188</v>
      </c>
      <c r="F437" s="1171" t="s">
        <v>8189</v>
      </c>
      <c r="G437" s="1171" t="s">
        <v>7913</v>
      </c>
      <c r="H437" s="1172">
        <v>1400</v>
      </c>
      <c r="I437" s="1171" t="s">
        <v>8011</v>
      </c>
    </row>
    <row r="438" spans="1:9" ht="23.25" customHeight="1">
      <c r="A438" s="1089" t="s">
        <v>7973</v>
      </c>
      <c r="B438" s="1171"/>
      <c r="C438" s="1368" t="s">
        <v>8210</v>
      </c>
      <c r="D438" s="1091">
        <v>10163504</v>
      </c>
      <c r="E438" s="1368" t="s">
        <v>8211</v>
      </c>
      <c r="F438" s="1171" t="s">
        <v>8212</v>
      </c>
      <c r="G438" s="1171" t="s">
        <v>7913</v>
      </c>
      <c r="H438" s="1172">
        <v>2000</v>
      </c>
      <c r="I438" s="1171" t="s">
        <v>7896</v>
      </c>
    </row>
    <row r="439" spans="1:9" ht="23.25" customHeight="1">
      <c r="A439" s="1089" t="s">
        <v>7973</v>
      </c>
      <c r="B439" s="1171"/>
      <c r="C439" s="1368" t="s">
        <v>8213</v>
      </c>
      <c r="D439" s="1091">
        <v>10163504</v>
      </c>
      <c r="E439" s="1368" t="s">
        <v>8211</v>
      </c>
      <c r="F439" s="1171" t="s">
        <v>8212</v>
      </c>
      <c r="G439" s="1171" t="s">
        <v>7913</v>
      </c>
      <c r="H439" s="1172">
        <v>2000</v>
      </c>
      <c r="I439" s="1171" t="s">
        <v>7896</v>
      </c>
    </row>
    <row r="440" spans="1:9" ht="23.25" customHeight="1">
      <c r="A440" s="1089" t="s">
        <v>7973</v>
      </c>
      <c r="B440" s="1171"/>
      <c r="C440" s="1368" t="s">
        <v>8215</v>
      </c>
      <c r="D440" s="1091">
        <v>10163504</v>
      </c>
      <c r="E440" s="1368" t="s">
        <v>8211</v>
      </c>
      <c r="F440" s="1171" t="s">
        <v>8212</v>
      </c>
      <c r="G440" s="1171" t="s">
        <v>7913</v>
      </c>
      <c r="H440" s="1172">
        <v>2000</v>
      </c>
      <c r="I440" s="1171" t="s">
        <v>7896</v>
      </c>
    </row>
    <row r="441" spans="1:9" ht="23.25" customHeight="1">
      <c r="A441" s="1089" t="s">
        <v>7973</v>
      </c>
      <c r="B441" s="1171"/>
      <c r="C441" s="1368" t="s">
        <v>8177</v>
      </c>
      <c r="D441" s="1091">
        <v>10162751</v>
      </c>
      <c r="E441" s="1368" t="s">
        <v>8180</v>
      </c>
      <c r="F441" s="1171" t="s">
        <v>8181</v>
      </c>
      <c r="G441" s="1171" t="s">
        <v>7913</v>
      </c>
      <c r="H441" s="1172">
        <v>1400</v>
      </c>
      <c r="I441" s="1171" t="s">
        <v>8008</v>
      </c>
    </row>
    <row r="442" spans="1:9" ht="23.25" customHeight="1">
      <c r="A442" s="1089" t="s">
        <v>7973</v>
      </c>
      <c r="B442" s="1171"/>
      <c r="C442" s="1368" t="s">
        <v>8210</v>
      </c>
      <c r="D442" s="1091">
        <v>10162751</v>
      </c>
      <c r="E442" s="1368" t="s">
        <v>8180</v>
      </c>
      <c r="F442" s="1171" t="s">
        <v>8181</v>
      </c>
      <c r="G442" s="1171" t="s">
        <v>7913</v>
      </c>
      <c r="H442" s="1172">
        <v>1400</v>
      </c>
      <c r="I442" s="1171" t="s">
        <v>8008</v>
      </c>
    </row>
    <row r="443" spans="1:9" ht="23.25" customHeight="1">
      <c r="A443" s="1089" t="s">
        <v>7973</v>
      </c>
      <c r="B443" s="1171"/>
      <c r="C443" s="1368" t="s">
        <v>8210</v>
      </c>
      <c r="D443" s="1091">
        <v>10162751</v>
      </c>
      <c r="E443" s="1368" t="s">
        <v>8180</v>
      </c>
      <c r="F443" s="1171" t="s">
        <v>8181</v>
      </c>
      <c r="G443" s="1171" t="s">
        <v>7913</v>
      </c>
      <c r="H443" s="1172">
        <v>1400</v>
      </c>
      <c r="I443" s="1171" t="s">
        <v>8008</v>
      </c>
    </row>
    <row r="444" spans="1:9" ht="23.25" customHeight="1">
      <c r="A444" s="1089" t="s">
        <v>7973</v>
      </c>
      <c r="B444" s="1171"/>
      <c r="C444" s="1368" t="s">
        <v>8213</v>
      </c>
      <c r="D444" s="1091">
        <v>10162751</v>
      </c>
      <c r="E444" s="1368" t="s">
        <v>8180</v>
      </c>
      <c r="F444" s="1171" t="s">
        <v>8181</v>
      </c>
      <c r="G444" s="1171" t="s">
        <v>7913</v>
      </c>
      <c r="H444" s="1172">
        <v>1400</v>
      </c>
      <c r="I444" s="1171" t="s">
        <v>8008</v>
      </c>
    </row>
    <row r="445" spans="1:9" ht="23.25" customHeight="1">
      <c r="A445" s="1089" t="s">
        <v>7973</v>
      </c>
      <c r="B445" s="1171"/>
      <c r="C445" s="1368" t="s">
        <v>8213</v>
      </c>
      <c r="D445" s="1091">
        <v>10162751</v>
      </c>
      <c r="E445" s="1368" t="s">
        <v>8180</v>
      </c>
      <c r="F445" s="1171" t="s">
        <v>8181</v>
      </c>
      <c r="G445" s="1171" t="s">
        <v>7913</v>
      </c>
      <c r="H445" s="1172">
        <v>1400</v>
      </c>
      <c r="I445" s="1171" t="s">
        <v>8008</v>
      </c>
    </row>
    <row r="446" spans="1:9" ht="23.25" customHeight="1">
      <c r="A446" s="1089" t="s">
        <v>7973</v>
      </c>
      <c r="B446" s="1171"/>
      <c r="C446" s="1368" t="s">
        <v>8214</v>
      </c>
      <c r="D446" s="1091">
        <v>10162751</v>
      </c>
      <c r="E446" s="1368" t="s">
        <v>8180</v>
      </c>
      <c r="F446" s="1171" t="s">
        <v>8181</v>
      </c>
      <c r="G446" s="1171" t="s">
        <v>7913</v>
      </c>
      <c r="H446" s="1172">
        <v>1400</v>
      </c>
      <c r="I446" s="1171" t="s">
        <v>8008</v>
      </c>
    </row>
    <row r="447" spans="1:9" ht="23.25" customHeight="1">
      <c r="A447" s="1089" t="s">
        <v>7973</v>
      </c>
      <c r="B447" s="1171"/>
      <c r="C447" s="1368" t="s">
        <v>8215</v>
      </c>
      <c r="D447" s="1091">
        <v>10162751</v>
      </c>
      <c r="E447" s="1368" t="s">
        <v>8180</v>
      </c>
      <c r="F447" s="1171" t="s">
        <v>8181</v>
      </c>
      <c r="G447" s="1171" t="s">
        <v>7913</v>
      </c>
      <c r="H447" s="1172">
        <v>1400</v>
      </c>
      <c r="I447" s="1171" t="s">
        <v>8008</v>
      </c>
    </row>
    <row r="448" spans="1:9" ht="23.25" customHeight="1">
      <c r="A448" s="1089" t="s">
        <v>7973</v>
      </c>
      <c r="B448" s="1171"/>
      <c r="C448" s="1368" t="s">
        <v>8480</v>
      </c>
      <c r="D448" s="1091">
        <v>10162751</v>
      </c>
      <c r="E448" s="1368" t="s">
        <v>8180</v>
      </c>
      <c r="F448" s="1171" t="s">
        <v>8181</v>
      </c>
      <c r="G448" s="1171" t="s">
        <v>7913</v>
      </c>
      <c r="H448" s="1172">
        <v>1400</v>
      </c>
      <c r="I448" s="1171" t="s">
        <v>8008</v>
      </c>
    </row>
    <row r="449" spans="1:9" ht="23.25" customHeight="1">
      <c r="A449" s="1089" t="s">
        <v>7973</v>
      </c>
      <c r="B449" s="1171"/>
      <c r="C449" s="1368" t="s">
        <v>8481</v>
      </c>
      <c r="D449" s="1091">
        <v>10162751</v>
      </c>
      <c r="E449" s="1368" t="s">
        <v>8180</v>
      </c>
      <c r="F449" s="1171" t="s">
        <v>8181</v>
      </c>
      <c r="G449" s="1171" t="s">
        <v>7913</v>
      </c>
      <c r="H449" s="1172">
        <v>1400</v>
      </c>
      <c r="I449" s="1171" t="s">
        <v>8008</v>
      </c>
    </row>
    <row r="450" spans="1:9" ht="23.25" customHeight="1">
      <c r="A450" s="1089" t="s">
        <v>7973</v>
      </c>
      <c r="B450" s="1171"/>
      <c r="C450" s="1368" t="s">
        <v>8482</v>
      </c>
      <c r="D450" s="1091">
        <v>10162751</v>
      </c>
      <c r="E450" s="1368" t="s">
        <v>8180</v>
      </c>
      <c r="F450" s="1171" t="s">
        <v>8181</v>
      </c>
      <c r="G450" s="1171" t="s">
        <v>7913</v>
      </c>
      <c r="H450" s="1172">
        <v>1400</v>
      </c>
      <c r="I450" s="1171" t="s">
        <v>8008</v>
      </c>
    </row>
    <row r="451" spans="1:9" ht="23.25" customHeight="1">
      <c r="A451" s="1089" t="s">
        <v>7973</v>
      </c>
      <c r="B451" s="1171"/>
      <c r="C451" s="1368" t="s">
        <v>8177</v>
      </c>
      <c r="D451" s="1091">
        <v>10163469</v>
      </c>
      <c r="E451" s="1368" t="s">
        <v>8184</v>
      </c>
      <c r="F451" s="1171" t="s">
        <v>8185</v>
      </c>
      <c r="G451" s="1171" t="s">
        <v>7913</v>
      </c>
      <c r="H451" s="1172">
        <v>1400</v>
      </c>
      <c r="I451" s="1171" t="s">
        <v>8005</v>
      </c>
    </row>
    <row r="452" spans="1:9" ht="23.25" customHeight="1">
      <c r="A452" s="1089" t="s">
        <v>7973</v>
      </c>
      <c r="B452" s="1171"/>
      <c r="C452" s="1368" t="s">
        <v>8210</v>
      </c>
      <c r="D452" s="1091">
        <v>10163469</v>
      </c>
      <c r="E452" s="1368" t="s">
        <v>8184</v>
      </c>
      <c r="F452" s="1171" t="s">
        <v>8185</v>
      </c>
      <c r="G452" s="1171" t="s">
        <v>7913</v>
      </c>
      <c r="H452" s="1172">
        <v>1400</v>
      </c>
      <c r="I452" s="1171" t="s">
        <v>8005</v>
      </c>
    </row>
    <row r="453" spans="1:9" ht="23.25" customHeight="1">
      <c r="A453" s="1089" t="s">
        <v>7973</v>
      </c>
      <c r="B453" s="1171"/>
      <c r="C453" s="1368" t="s">
        <v>8210</v>
      </c>
      <c r="D453" s="1091">
        <v>10163469</v>
      </c>
      <c r="E453" s="1368" t="s">
        <v>8184</v>
      </c>
      <c r="F453" s="1171" t="s">
        <v>8185</v>
      </c>
      <c r="G453" s="1171" t="s">
        <v>7913</v>
      </c>
      <c r="H453" s="1172">
        <v>1400</v>
      </c>
      <c r="I453" s="1171" t="s">
        <v>8005</v>
      </c>
    </row>
    <row r="454" spans="1:9" ht="23.25" customHeight="1">
      <c r="A454" s="1089" t="s">
        <v>7973</v>
      </c>
      <c r="B454" s="1171"/>
      <c r="C454" s="1368" t="s">
        <v>8213</v>
      </c>
      <c r="D454" s="1091">
        <v>10163469</v>
      </c>
      <c r="E454" s="1368" t="s">
        <v>8184</v>
      </c>
      <c r="F454" s="1171" t="s">
        <v>8185</v>
      </c>
      <c r="G454" s="1171" t="s">
        <v>7913</v>
      </c>
      <c r="H454" s="1172">
        <v>1400</v>
      </c>
      <c r="I454" s="1171" t="s">
        <v>8005</v>
      </c>
    </row>
    <row r="455" spans="1:9" ht="23.25" customHeight="1">
      <c r="A455" s="1089" t="s">
        <v>7973</v>
      </c>
      <c r="B455" s="1171"/>
      <c r="C455" s="1368" t="s">
        <v>8213</v>
      </c>
      <c r="D455" s="1091">
        <v>10163469</v>
      </c>
      <c r="E455" s="1368" t="s">
        <v>8184</v>
      </c>
      <c r="F455" s="1171" t="s">
        <v>8185</v>
      </c>
      <c r="G455" s="1171" t="s">
        <v>7913</v>
      </c>
      <c r="H455" s="1172">
        <v>1400</v>
      </c>
      <c r="I455" s="1171" t="s">
        <v>8005</v>
      </c>
    </row>
    <row r="456" spans="1:9" ht="23.25" customHeight="1">
      <c r="A456" s="1089" t="s">
        <v>7973</v>
      </c>
      <c r="B456" s="1171"/>
      <c r="C456" s="1368" t="s">
        <v>8214</v>
      </c>
      <c r="D456" s="1091">
        <v>10163469</v>
      </c>
      <c r="E456" s="1368" t="s">
        <v>8184</v>
      </c>
      <c r="F456" s="1171" t="s">
        <v>8185</v>
      </c>
      <c r="G456" s="1171" t="s">
        <v>7913</v>
      </c>
      <c r="H456" s="1172">
        <v>1400</v>
      </c>
      <c r="I456" s="1171" t="s">
        <v>8005</v>
      </c>
    </row>
    <row r="457" spans="1:9" ht="23.25" customHeight="1">
      <c r="A457" s="1089" t="s">
        <v>7973</v>
      </c>
      <c r="B457" s="1171"/>
      <c r="C457" s="1368" t="s">
        <v>8215</v>
      </c>
      <c r="D457" s="1091">
        <v>10163469</v>
      </c>
      <c r="E457" s="1368" t="s">
        <v>8184</v>
      </c>
      <c r="F457" s="1171" t="s">
        <v>8185</v>
      </c>
      <c r="G457" s="1171" t="s">
        <v>7913</v>
      </c>
      <c r="H457" s="1172">
        <v>1400</v>
      </c>
      <c r="I457" s="1171" t="s">
        <v>8005</v>
      </c>
    </row>
    <row r="458" spans="1:9" ht="23.25" customHeight="1">
      <c r="A458" s="1089" t="s">
        <v>7973</v>
      </c>
      <c r="B458" s="1171"/>
      <c r="C458" s="1368" t="s">
        <v>8480</v>
      </c>
      <c r="D458" s="1091">
        <v>10163469</v>
      </c>
      <c r="E458" s="1368" t="s">
        <v>8184</v>
      </c>
      <c r="F458" s="1171" t="s">
        <v>8185</v>
      </c>
      <c r="G458" s="1171" t="s">
        <v>7913</v>
      </c>
      <c r="H458" s="1172">
        <v>1400</v>
      </c>
      <c r="I458" s="1171" t="s">
        <v>8005</v>
      </c>
    </row>
    <row r="459" spans="1:9" ht="23.25" customHeight="1">
      <c r="A459" s="1089" t="s">
        <v>7973</v>
      </c>
      <c r="B459" s="1171"/>
      <c r="C459" s="1368" t="s">
        <v>8481</v>
      </c>
      <c r="D459" s="1091">
        <v>10163469</v>
      </c>
      <c r="E459" s="1368" t="s">
        <v>8184</v>
      </c>
      <c r="F459" s="1171" t="s">
        <v>8185</v>
      </c>
      <c r="G459" s="1171" t="s">
        <v>7913</v>
      </c>
      <c r="H459" s="1172">
        <v>1400</v>
      </c>
      <c r="I459" s="1171" t="s">
        <v>8005</v>
      </c>
    </row>
    <row r="460" spans="1:9" ht="23.25" customHeight="1">
      <c r="A460" s="1089" t="s">
        <v>7973</v>
      </c>
      <c r="B460" s="1171"/>
      <c r="C460" s="1368" t="s">
        <v>8482</v>
      </c>
      <c r="D460" s="1091">
        <v>10163469</v>
      </c>
      <c r="E460" s="1368" t="s">
        <v>8184</v>
      </c>
      <c r="F460" s="1171" t="s">
        <v>8185</v>
      </c>
      <c r="G460" s="1171" t="s">
        <v>7913</v>
      </c>
      <c r="H460" s="1172">
        <v>1400</v>
      </c>
      <c r="I460" s="1171" t="s">
        <v>8005</v>
      </c>
    </row>
    <row r="461" spans="1:9" ht="23.25" customHeight="1">
      <c r="A461" s="1089" t="s">
        <v>7892</v>
      </c>
      <c r="B461" s="1171" t="s">
        <v>8551</v>
      </c>
      <c r="C461" s="1368" t="s">
        <v>8552</v>
      </c>
      <c r="D461" s="1368">
        <v>11351047</v>
      </c>
      <c r="E461" s="1368" t="s">
        <v>8555</v>
      </c>
      <c r="F461" s="1171" t="s">
        <v>8556</v>
      </c>
      <c r="G461" s="1171" t="s">
        <v>7906</v>
      </c>
      <c r="H461" s="1172"/>
      <c r="I461" s="1171" t="s">
        <v>7896</v>
      </c>
    </row>
    <row r="462" spans="1:9" ht="23.25" customHeight="1">
      <c r="A462" s="1089" t="s">
        <v>7892</v>
      </c>
      <c r="B462" s="1171" t="s">
        <v>8551</v>
      </c>
      <c r="C462" s="1368" t="s">
        <v>8560</v>
      </c>
      <c r="D462" s="1368">
        <v>11351047</v>
      </c>
      <c r="E462" s="1368" t="s">
        <v>8555</v>
      </c>
      <c r="F462" s="1171" t="s">
        <v>8556</v>
      </c>
      <c r="G462" s="1171" t="s">
        <v>7906</v>
      </c>
      <c r="H462" s="1172"/>
      <c r="I462" s="1171" t="s">
        <v>7896</v>
      </c>
    </row>
    <row r="463" spans="1:9" ht="23.25" customHeight="1">
      <c r="A463" s="1089" t="s">
        <v>7892</v>
      </c>
      <c r="B463" s="1171" t="s">
        <v>8551</v>
      </c>
      <c r="C463" s="1368" t="s">
        <v>8552</v>
      </c>
      <c r="D463" s="1368">
        <v>11351048</v>
      </c>
      <c r="E463" s="1368" t="s">
        <v>8557</v>
      </c>
      <c r="F463" s="1171" t="s">
        <v>8558</v>
      </c>
      <c r="G463" s="1171" t="s">
        <v>7906</v>
      </c>
      <c r="H463" s="1172"/>
      <c r="I463" s="1171" t="s">
        <v>8011</v>
      </c>
    </row>
    <row r="464" spans="1:9" ht="23.25" customHeight="1">
      <c r="A464" s="1089" t="s">
        <v>7892</v>
      </c>
      <c r="B464" s="1171" t="s">
        <v>8551</v>
      </c>
      <c r="C464" s="1368" t="s">
        <v>8563</v>
      </c>
      <c r="D464" s="1368">
        <v>11351048</v>
      </c>
      <c r="E464" s="1368" t="s">
        <v>8557</v>
      </c>
      <c r="F464" s="1171" t="s">
        <v>8558</v>
      </c>
      <c r="G464" s="1171" t="s">
        <v>7906</v>
      </c>
      <c r="H464" s="1172"/>
      <c r="I464" s="1171" t="s">
        <v>8011</v>
      </c>
    </row>
    <row r="465" spans="1:9" ht="23.25" customHeight="1">
      <c r="A465" s="1089" t="s">
        <v>8312</v>
      </c>
      <c r="B465" s="1171"/>
      <c r="C465" s="1368" t="s">
        <v>8504</v>
      </c>
      <c r="D465" s="1368">
        <v>11351045</v>
      </c>
      <c r="E465" s="1368" t="s">
        <v>8507</v>
      </c>
      <c r="F465" s="1171" t="s">
        <v>8508</v>
      </c>
      <c r="G465" s="1171"/>
      <c r="H465" s="1172">
        <v>550</v>
      </c>
      <c r="I465" s="1171"/>
    </row>
    <row r="466" spans="1:9" ht="23.25" customHeight="1">
      <c r="A466" s="1089" t="s">
        <v>8312</v>
      </c>
      <c r="B466" s="1171"/>
      <c r="C466" s="1368" t="s">
        <v>8509</v>
      </c>
      <c r="D466" s="1368">
        <v>11351045</v>
      </c>
      <c r="E466" s="1368" t="s">
        <v>8507</v>
      </c>
      <c r="F466" s="1171" t="s">
        <v>8508</v>
      </c>
      <c r="G466" s="1171"/>
      <c r="H466" s="1172">
        <v>550</v>
      </c>
      <c r="I466" s="1171"/>
    </row>
    <row r="467" spans="1:9" ht="23.25" customHeight="1">
      <c r="A467" s="1089" t="s">
        <v>8312</v>
      </c>
      <c r="B467" s="1171"/>
      <c r="C467" s="1368" t="s">
        <v>8510</v>
      </c>
      <c r="D467" s="1368">
        <v>11351045</v>
      </c>
      <c r="E467" s="1368" t="s">
        <v>8507</v>
      </c>
      <c r="F467" s="1171" t="s">
        <v>8508</v>
      </c>
      <c r="G467" s="1171"/>
      <c r="H467" s="1172">
        <v>550</v>
      </c>
      <c r="I467" s="1171"/>
    </row>
    <row r="468" spans="1:9" ht="23.25" customHeight="1">
      <c r="A468" s="1089" t="s">
        <v>8441</v>
      </c>
      <c r="B468" s="1171"/>
      <c r="C468" s="1368" t="s">
        <v>8437</v>
      </c>
      <c r="D468" s="1368">
        <v>11351025</v>
      </c>
      <c r="E468" s="1368" t="s">
        <v>8442</v>
      </c>
      <c r="F468" s="1171" t="s">
        <v>8443</v>
      </c>
      <c r="G468" s="1171"/>
      <c r="H468" s="1172"/>
      <c r="I468" s="1171"/>
    </row>
    <row r="469" spans="1:9" ht="23.25" customHeight="1">
      <c r="A469" s="1089" t="s">
        <v>8441</v>
      </c>
      <c r="B469" s="1171"/>
      <c r="C469" s="1368" t="s">
        <v>8468</v>
      </c>
      <c r="D469" s="1368">
        <v>11351025</v>
      </c>
      <c r="E469" s="1368" t="s">
        <v>8442</v>
      </c>
      <c r="F469" s="1171" t="s">
        <v>8443</v>
      </c>
      <c r="G469" s="1171"/>
      <c r="H469" s="1172"/>
      <c r="I469" s="1171"/>
    </row>
    <row r="470" spans="1:9" ht="23.25" customHeight="1">
      <c r="A470" s="1089" t="s">
        <v>7976</v>
      </c>
      <c r="B470" s="1171"/>
      <c r="C470" s="1368" t="s">
        <v>8434</v>
      </c>
      <c r="D470" s="1368">
        <v>10964706</v>
      </c>
      <c r="E470" s="1368" t="s">
        <v>8435</v>
      </c>
      <c r="F470" s="1171" t="s">
        <v>8436</v>
      </c>
      <c r="G470" s="1171"/>
      <c r="H470" s="1172">
        <v>100000</v>
      </c>
      <c r="I470" s="1171"/>
    </row>
    <row r="471" spans="1:9" ht="23.25" customHeight="1">
      <c r="A471" s="1089" t="s">
        <v>7976</v>
      </c>
      <c r="B471" s="1171"/>
      <c r="C471" s="1368" t="s">
        <v>8467</v>
      </c>
      <c r="D471" s="1368">
        <v>10964706</v>
      </c>
      <c r="E471" s="1368" t="s">
        <v>8435</v>
      </c>
      <c r="F471" s="1171" t="s">
        <v>8436</v>
      </c>
      <c r="G471" s="1171"/>
      <c r="H471" s="1172">
        <v>100000</v>
      </c>
      <c r="I471" s="1171"/>
    </row>
    <row r="472" spans="1:9" ht="23.25" customHeight="1">
      <c r="A472" s="1089" t="s">
        <v>7973</v>
      </c>
      <c r="B472" s="1171"/>
      <c r="C472" s="1368" t="s">
        <v>8437</v>
      </c>
      <c r="D472" s="1368">
        <v>10964701</v>
      </c>
      <c r="E472" s="1368" t="s">
        <v>8460</v>
      </c>
      <c r="F472" s="1171" t="s">
        <v>8461</v>
      </c>
      <c r="G472" s="1171" t="s">
        <v>7992</v>
      </c>
      <c r="H472" s="1172">
        <v>25000</v>
      </c>
      <c r="I472" s="1171" t="s">
        <v>7896</v>
      </c>
    </row>
    <row r="473" spans="1:9" ht="23.25" customHeight="1">
      <c r="A473" s="1089" t="s">
        <v>7973</v>
      </c>
      <c r="B473" s="1171"/>
      <c r="C473" s="1368" t="s">
        <v>8468</v>
      </c>
      <c r="D473" s="1368">
        <v>10964701</v>
      </c>
      <c r="E473" s="1368" t="s">
        <v>8460</v>
      </c>
      <c r="F473" s="1171" t="s">
        <v>8461</v>
      </c>
      <c r="G473" s="1171" t="s">
        <v>7992</v>
      </c>
      <c r="H473" s="1172">
        <v>25000</v>
      </c>
      <c r="I473" s="1171" t="s">
        <v>7896</v>
      </c>
    </row>
    <row r="474" spans="1:9" ht="23.25" customHeight="1">
      <c r="A474" s="1089" t="s">
        <v>8360</v>
      </c>
      <c r="B474" s="1171"/>
      <c r="C474" s="1368" t="s">
        <v>8437</v>
      </c>
      <c r="D474" s="1368">
        <v>10964707</v>
      </c>
      <c r="E474" s="1368" t="s">
        <v>8444</v>
      </c>
      <c r="F474" s="1171" t="s">
        <v>8445</v>
      </c>
      <c r="G474" s="1171"/>
      <c r="H474" s="1172">
        <v>200000</v>
      </c>
      <c r="I474" s="1171"/>
    </row>
    <row r="475" spans="1:9" ht="23.25" customHeight="1">
      <c r="A475" s="1089" t="s">
        <v>8360</v>
      </c>
      <c r="B475" s="1171"/>
      <c r="C475" s="1368" t="s">
        <v>8468</v>
      </c>
      <c r="D475" s="1368">
        <v>10964707</v>
      </c>
      <c r="E475" s="1368" t="s">
        <v>8444</v>
      </c>
      <c r="F475" s="1171" t="s">
        <v>8445</v>
      </c>
      <c r="G475" s="1171"/>
      <c r="H475" s="1172">
        <v>200000</v>
      </c>
      <c r="I475" s="1171"/>
    </row>
    <row r="476" spans="1:9" ht="23.25" customHeight="1">
      <c r="A476" s="1089" t="s">
        <v>8312</v>
      </c>
      <c r="B476" s="1171"/>
      <c r="C476" s="1368" t="s">
        <v>8437</v>
      </c>
      <c r="D476" s="1368">
        <v>11351024</v>
      </c>
      <c r="E476" s="1368" t="s">
        <v>8449</v>
      </c>
      <c r="F476" s="1171" t="s">
        <v>8450</v>
      </c>
      <c r="G476" s="1171"/>
      <c r="H476" s="1172">
        <v>2100</v>
      </c>
      <c r="I476" s="1171"/>
    </row>
    <row r="477" spans="1:9" ht="23.25" customHeight="1">
      <c r="A477" s="1089" t="s">
        <v>8312</v>
      </c>
      <c r="B477" s="1171"/>
      <c r="C477" s="1368" t="s">
        <v>8468</v>
      </c>
      <c r="D477" s="1368">
        <v>11351024</v>
      </c>
      <c r="E477" s="1368" t="s">
        <v>8449</v>
      </c>
      <c r="F477" s="1171" t="s">
        <v>8450</v>
      </c>
      <c r="G477" s="1171"/>
      <c r="H477" s="1172">
        <v>2100</v>
      </c>
      <c r="I477" s="1171"/>
    </row>
    <row r="478" spans="1:9" ht="46.5" customHeight="1">
      <c r="A478" s="1089" t="s">
        <v>8406</v>
      </c>
      <c r="B478" s="1171"/>
      <c r="C478" s="1368" t="s">
        <v>8437</v>
      </c>
      <c r="D478" s="1368">
        <v>10964693</v>
      </c>
      <c r="E478" s="1368" t="s">
        <v>8465</v>
      </c>
      <c r="F478" s="1171" t="s">
        <v>8466</v>
      </c>
      <c r="G478" s="1171"/>
      <c r="H478" s="1172"/>
      <c r="I478" s="1171"/>
    </row>
    <row r="479" spans="1:9" ht="23.25" customHeight="1">
      <c r="A479" s="1089" t="s">
        <v>8406</v>
      </c>
      <c r="B479" s="1171"/>
      <c r="C479" s="1368" t="s">
        <v>8468</v>
      </c>
      <c r="D479" s="1368">
        <v>10964693</v>
      </c>
      <c r="E479" s="1368" t="s">
        <v>8465</v>
      </c>
      <c r="F479" s="1171" t="s">
        <v>8466</v>
      </c>
      <c r="G479" s="1171"/>
      <c r="H479" s="1172"/>
      <c r="I479" s="1171"/>
    </row>
    <row r="480" spans="1:9" ht="46.5" customHeight="1">
      <c r="A480" s="1089" t="s">
        <v>8312</v>
      </c>
      <c r="B480" s="1171"/>
      <c r="C480" s="1368" t="s">
        <v>8437</v>
      </c>
      <c r="D480" s="1368">
        <v>10964689</v>
      </c>
      <c r="E480" s="1368" t="s">
        <v>8451</v>
      </c>
      <c r="F480" s="1171" t="s">
        <v>8452</v>
      </c>
      <c r="G480" s="1171"/>
      <c r="H480" s="1172">
        <v>550</v>
      </c>
      <c r="I480" s="1171"/>
    </row>
    <row r="481" spans="1:9" ht="23.25" customHeight="1">
      <c r="A481" s="1089" t="s">
        <v>8312</v>
      </c>
      <c r="B481" s="1171"/>
      <c r="C481" s="1368" t="s">
        <v>8468</v>
      </c>
      <c r="D481" s="1368">
        <v>10964689</v>
      </c>
      <c r="E481" s="1368" t="s">
        <v>8451</v>
      </c>
      <c r="F481" s="1171" t="s">
        <v>8452</v>
      </c>
      <c r="G481" s="1171"/>
      <c r="H481" s="1172">
        <v>550</v>
      </c>
      <c r="I481" s="1171"/>
    </row>
    <row r="482" spans="1:9" ht="46.5" customHeight="1">
      <c r="A482" s="1089" t="s">
        <v>8457</v>
      </c>
      <c r="B482" s="1171"/>
      <c r="C482" s="1368" t="s">
        <v>8437</v>
      </c>
      <c r="D482" s="1368">
        <v>10964691</v>
      </c>
      <c r="E482" s="1368" t="s">
        <v>8458</v>
      </c>
      <c r="F482" s="1171" t="s">
        <v>8459</v>
      </c>
      <c r="G482" s="1171"/>
      <c r="H482" s="1172"/>
      <c r="I482" s="1171"/>
    </row>
    <row r="483" spans="1:9" ht="23.25" customHeight="1">
      <c r="A483" s="1089" t="s">
        <v>8457</v>
      </c>
      <c r="B483" s="1171"/>
      <c r="C483" s="1368" t="s">
        <v>8468</v>
      </c>
      <c r="D483" s="1368">
        <v>10964691</v>
      </c>
      <c r="E483" s="1368" t="s">
        <v>8458</v>
      </c>
      <c r="F483" s="1171" t="s">
        <v>8459</v>
      </c>
      <c r="G483" s="1171"/>
      <c r="H483" s="1172"/>
      <c r="I483" s="1171"/>
    </row>
    <row r="484" spans="1:9" ht="23.25" customHeight="1">
      <c r="A484" s="1089" t="s">
        <v>7973</v>
      </c>
      <c r="B484" s="1171"/>
      <c r="C484" s="1368" t="s">
        <v>8468</v>
      </c>
      <c r="D484" s="1368">
        <v>10964703</v>
      </c>
      <c r="E484" s="1368" t="s">
        <v>8469</v>
      </c>
      <c r="F484" s="1171" t="s">
        <v>8470</v>
      </c>
      <c r="G484" s="1171" t="s">
        <v>8413</v>
      </c>
      <c r="H484" s="1172">
        <v>45000</v>
      </c>
      <c r="I484" s="1171" t="s">
        <v>7896</v>
      </c>
    </row>
    <row r="485" spans="1:9" ht="23.25" customHeight="1">
      <c r="A485" s="1089" t="s">
        <v>7973</v>
      </c>
      <c r="B485" s="1171"/>
      <c r="C485" s="1368" t="s">
        <v>8437</v>
      </c>
      <c r="D485" s="1368">
        <v>10964700</v>
      </c>
      <c r="E485" s="1368" t="s">
        <v>8453</v>
      </c>
      <c r="F485" s="1171" t="s">
        <v>8454</v>
      </c>
      <c r="G485" s="1171" t="s">
        <v>7992</v>
      </c>
      <c r="H485" s="1172">
        <v>6000</v>
      </c>
      <c r="I485" s="1171" t="s">
        <v>7896</v>
      </c>
    </row>
    <row r="486" spans="1:9" ht="23.25" customHeight="1">
      <c r="A486" s="1089" t="s">
        <v>7973</v>
      </c>
      <c r="B486" s="1171"/>
      <c r="C486" s="1368" t="s">
        <v>8468</v>
      </c>
      <c r="D486" s="1368">
        <v>10964700</v>
      </c>
      <c r="E486" s="1368" t="s">
        <v>8453</v>
      </c>
      <c r="F486" s="1171" t="s">
        <v>8454</v>
      </c>
      <c r="G486" s="1171" t="s">
        <v>7992</v>
      </c>
      <c r="H486" s="1172">
        <v>6000</v>
      </c>
      <c r="I486" s="1171" t="s">
        <v>7896</v>
      </c>
    </row>
    <row r="487" spans="1:9" ht="23.25" customHeight="1">
      <c r="A487" s="1089" t="s">
        <v>7973</v>
      </c>
      <c r="B487" s="1171"/>
      <c r="C487" s="1368" t="s">
        <v>8403</v>
      </c>
      <c r="D487" s="1368">
        <v>10964698</v>
      </c>
      <c r="E487" s="1368" t="s">
        <v>8414</v>
      </c>
      <c r="F487" s="1171" t="s">
        <v>8415</v>
      </c>
      <c r="G487" s="1171" t="s">
        <v>7992</v>
      </c>
      <c r="H487" s="1172">
        <v>2500</v>
      </c>
      <c r="I487" s="1171" t="s">
        <v>7896</v>
      </c>
    </row>
    <row r="488" spans="1:9" ht="23.25" customHeight="1">
      <c r="A488" s="1089" t="s">
        <v>7973</v>
      </c>
      <c r="B488" s="1171"/>
      <c r="C488" s="1368" t="s">
        <v>8416</v>
      </c>
      <c r="D488" s="1368">
        <v>10964698</v>
      </c>
      <c r="E488" s="1368" t="s">
        <v>8414</v>
      </c>
      <c r="F488" s="1171" t="s">
        <v>8415</v>
      </c>
      <c r="G488" s="1171" t="s">
        <v>7992</v>
      </c>
      <c r="H488" s="1172">
        <v>2500</v>
      </c>
      <c r="I488" s="1171" t="s">
        <v>7896</v>
      </c>
    </row>
    <row r="489" spans="1:9" ht="23.25" customHeight="1">
      <c r="A489" s="1089" t="s">
        <v>7973</v>
      </c>
      <c r="B489" s="1171"/>
      <c r="C489" s="1368" t="s">
        <v>7636</v>
      </c>
      <c r="D489" s="1368">
        <v>10964698</v>
      </c>
      <c r="E489" s="1368" t="s">
        <v>8414</v>
      </c>
      <c r="F489" s="1171" t="s">
        <v>8415</v>
      </c>
      <c r="G489" s="1171" t="s">
        <v>7992</v>
      </c>
      <c r="H489" s="1172">
        <v>2500</v>
      </c>
      <c r="I489" s="1171" t="s">
        <v>7896</v>
      </c>
    </row>
    <row r="490" spans="1:9" ht="23.25" customHeight="1">
      <c r="A490" s="1089" t="s">
        <v>7973</v>
      </c>
      <c r="B490" s="1171"/>
      <c r="C490" s="1368" t="s">
        <v>8429</v>
      </c>
      <c r="D490" s="1368">
        <v>10964698</v>
      </c>
      <c r="E490" s="1368" t="s">
        <v>8414</v>
      </c>
      <c r="F490" s="1171" t="s">
        <v>8415</v>
      </c>
      <c r="G490" s="1171" t="s">
        <v>7992</v>
      </c>
      <c r="H490" s="1172">
        <v>2500</v>
      </c>
      <c r="I490" s="1171" t="s">
        <v>7896</v>
      </c>
    </row>
    <row r="491" spans="1:9" ht="23.25" customHeight="1">
      <c r="A491" s="1089" t="s">
        <v>7973</v>
      </c>
      <c r="B491" s="1171"/>
      <c r="C491" s="1368" t="s">
        <v>8433</v>
      </c>
      <c r="D491" s="1368">
        <v>10964698</v>
      </c>
      <c r="E491" s="1368" t="s">
        <v>8414</v>
      </c>
      <c r="F491" s="1171" t="s">
        <v>8415</v>
      </c>
      <c r="G491" s="1171" t="s">
        <v>7992</v>
      </c>
      <c r="H491" s="1172">
        <v>2500</v>
      </c>
      <c r="I491" s="1171" t="s">
        <v>7896</v>
      </c>
    </row>
    <row r="492" spans="1:9" ht="23.25" customHeight="1">
      <c r="A492" s="1089" t="s">
        <v>7973</v>
      </c>
      <c r="B492" s="1171"/>
      <c r="C492" s="1368" t="s">
        <v>8403</v>
      </c>
      <c r="D492" s="1368">
        <v>10964699</v>
      </c>
      <c r="E492" s="1368" t="s">
        <v>8411</v>
      </c>
      <c r="F492" s="1171" t="s">
        <v>8412</v>
      </c>
      <c r="G492" s="1171" t="s">
        <v>8413</v>
      </c>
      <c r="H492" s="1172">
        <v>8500</v>
      </c>
      <c r="I492" s="1171" t="s">
        <v>7896</v>
      </c>
    </row>
    <row r="493" spans="1:9" ht="23.25" customHeight="1">
      <c r="A493" s="1089" t="s">
        <v>7973</v>
      </c>
      <c r="B493" s="1171"/>
      <c r="C493" s="1368" t="s">
        <v>8416</v>
      </c>
      <c r="D493" s="1368">
        <v>10964699</v>
      </c>
      <c r="E493" s="1368" t="s">
        <v>8411</v>
      </c>
      <c r="F493" s="1171" t="s">
        <v>8412</v>
      </c>
      <c r="G493" s="1171" t="s">
        <v>8413</v>
      </c>
      <c r="H493" s="1172">
        <v>8500</v>
      </c>
      <c r="I493" s="1171" t="s">
        <v>7896</v>
      </c>
    </row>
    <row r="494" spans="1:9" ht="23.25" customHeight="1">
      <c r="A494" s="1089" t="s">
        <v>7973</v>
      </c>
      <c r="B494" s="1171"/>
      <c r="C494" s="1368" t="s">
        <v>7636</v>
      </c>
      <c r="D494" s="1368">
        <v>10964699</v>
      </c>
      <c r="E494" s="1368" t="s">
        <v>8411</v>
      </c>
      <c r="F494" s="1171" t="s">
        <v>8412</v>
      </c>
      <c r="G494" s="1171" t="s">
        <v>7992</v>
      </c>
      <c r="H494" s="1172">
        <v>8500</v>
      </c>
      <c r="I494" s="1171" t="s">
        <v>7896</v>
      </c>
    </row>
    <row r="495" spans="1:9" ht="23.25" customHeight="1">
      <c r="A495" s="1089" t="s">
        <v>7973</v>
      </c>
      <c r="B495" s="1171"/>
      <c r="C495" s="1368" t="s">
        <v>8429</v>
      </c>
      <c r="D495" s="1368">
        <v>10964699</v>
      </c>
      <c r="E495" s="1368" t="s">
        <v>8411</v>
      </c>
      <c r="F495" s="1171" t="s">
        <v>8412</v>
      </c>
      <c r="G495" s="1171" t="s">
        <v>8413</v>
      </c>
      <c r="H495" s="1172">
        <v>8500</v>
      </c>
      <c r="I495" s="1171" t="s">
        <v>7896</v>
      </c>
    </row>
    <row r="496" spans="1:9" ht="23.25" customHeight="1">
      <c r="A496" s="1089" t="s">
        <v>7973</v>
      </c>
      <c r="B496" s="1171"/>
      <c r="C496" s="1368" t="s">
        <v>8433</v>
      </c>
      <c r="D496" s="1368">
        <v>10964699</v>
      </c>
      <c r="E496" s="1368" t="s">
        <v>8411</v>
      </c>
      <c r="F496" s="1171" t="s">
        <v>8412</v>
      </c>
      <c r="G496" s="1171" t="s">
        <v>8413</v>
      </c>
      <c r="H496" s="1172">
        <v>8500</v>
      </c>
      <c r="I496" s="1171" t="s">
        <v>7896</v>
      </c>
    </row>
    <row r="497" spans="1:9" ht="23.25" customHeight="1">
      <c r="A497" s="1089" t="s">
        <v>7973</v>
      </c>
      <c r="B497" s="1171"/>
      <c r="C497" s="1368" t="s">
        <v>7636</v>
      </c>
      <c r="D497" s="1368">
        <v>10964696</v>
      </c>
      <c r="E497" s="1368" t="s">
        <v>8425</v>
      </c>
      <c r="F497" s="1171" t="s">
        <v>8426</v>
      </c>
      <c r="G497" s="1171" t="s">
        <v>7992</v>
      </c>
      <c r="H497" s="1172">
        <v>20000</v>
      </c>
      <c r="I497" s="1171" t="s">
        <v>7896</v>
      </c>
    </row>
    <row r="498" spans="1:9" ht="23.25" customHeight="1">
      <c r="A498" s="1089" t="s">
        <v>7750</v>
      </c>
      <c r="B498" s="1171"/>
      <c r="C498" s="1368" t="s">
        <v>8403</v>
      </c>
      <c r="D498" s="1368">
        <v>10964704</v>
      </c>
      <c r="E498" s="1368" t="s">
        <v>8409</v>
      </c>
      <c r="F498" s="1171" t="s">
        <v>8410</v>
      </c>
      <c r="G498" s="1171"/>
      <c r="H498" s="1172">
        <v>60000</v>
      </c>
      <c r="I498" s="1171"/>
    </row>
    <row r="499" spans="1:9" ht="23.25" customHeight="1">
      <c r="A499" s="1089" t="s">
        <v>7750</v>
      </c>
      <c r="B499" s="1171"/>
      <c r="C499" s="1368" t="s">
        <v>8416</v>
      </c>
      <c r="D499" s="1368">
        <v>10964704</v>
      </c>
      <c r="E499" s="1368" t="s">
        <v>8409</v>
      </c>
      <c r="F499" s="1171" t="s">
        <v>8410</v>
      </c>
      <c r="G499" s="1171"/>
      <c r="H499" s="1172">
        <v>60000</v>
      </c>
      <c r="I499" s="1171"/>
    </row>
    <row r="500" spans="1:9" ht="23.25" customHeight="1">
      <c r="A500" s="1089" t="s">
        <v>7750</v>
      </c>
      <c r="B500" s="1171"/>
      <c r="C500" s="1368" t="s">
        <v>7636</v>
      </c>
      <c r="D500" s="1368">
        <v>10964704</v>
      </c>
      <c r="E500" s="1368" t="s">
        <v>8409</v>
      </c>
      <c r="F500" s="1171" t="s">
        <v>8410</v>
      </c>
      <c r="G500" s="1171" t="s">
        <v>7992</v>
      </c>
      <c r="H500" s="1172">
        <v>60000</v>
      </c>
      <c r="I500" s="1171"/>
    </row>
    <row r="501" spans="1:9" ht="23.25" customHeight="1">
      <c r="A501" s="1089" t="s">
        <v>7750</v>
      </c>
      <c r="B501" s="1171"/>
      <c r="C501" s="1368" t="s">
        <v>8429</v>
      </c>
      <c r="D501" s="1368">
        <v>10964704</v>
      </c>
      <c r="E501" s="1368" t="s">
        <v>8409</v>
      </c>
      <c r="F501" s="1171" t="s">
        <v>8410</v>
      </c>
      <c r="G501" s="1171"/>
      <c r="H501" s="1172">
        <v>60000</v>
      </c>
      <c r="I501" s="1171"/>
    </row>
    <row r="502" spans="1:9" ht="23.25" customHeight="1">
      <c r="A502" s="1089" t="s">
        <v>7750</v>
      </c>
      <c r="B502" s="1171"/>
      <c r="C502" s="1368" t="s">
        <v>8433</v>
      </c>
      <c r="D502" s="1368">
        <v>10964704</v>
      </c>
      <c r="E502" s="1368" t="s">
        <v>8409</v>
      </c>
      <c r="F502" s="1171" t="s">
        <v>8410</v>
      </c>
      <c r="G502" s="1171"/>
      <c r="H502" s="1172">
        <v>60000</v>
      </c>
      <c r="I502" s="1171"/>
    </row>
    <row r="503" spans="1:9" ht="23.25" customHeight="1">
      <c r="A503" s="1089" t="s">
        <v>8406</v>
      </c>
      <c r="B503" s="1171"/>
      <c r="C503" s="1368" t="s">
        <v>8403</v>
      </c>
      <c r="D503" s="1368">
        <v>10964097</v>
      </c>
      <c r="E503" s="1368" t="s">
        <v>8407</v>
      </c>
      <c r="F503" s="1171" t="s">
        <v>8408</v>
      </c>
      <c r="G503" s="1171"/>
      <c r="H503" s="1172">
        <v>550</v>
      </c>
      <c r="I503" s="1171"/>
    </row>
    <row r="504" spans="1:9" ht="23.25" customHeight="1">
      <c r="A504" s="1089" t="s">
        <v>8406</v>
      </c>
      <c r="B504" s="1171"/>
      <c r="C504" s="1368" t="s">
        <v>8416</v>
      </c>
      <c r="D504" s="1368">
        <v>10964097</v>
      </c>
      <c r="E504" s="1368" t="s">
        <v>8407</v>
      </c>
      <c r="F504" s="1171" t="s">
        <v>8408</v>
      </c>
      <c r="G504" s="1171"/>
      <c r="H504" s="1172">
        <v>550</v>
      </c>
      <c r="I504" s="1171"/>
    </row>
    <row r="505" spans="1:9" ht="23.25" customHeight="1">
      <c r="A505" s="1089" t="s">
        <v>8406</v>
      </c>
      <c r="B505" s="1171"/>
      <c r="C505" s="1368" t="s">
        <v>7636</v>
      </c>
      <c r="D505" s="1368">
        <v>10964097</v>
      </c>
      <c r="E505" s="1368" t="s">
        <v>8407</v>
      </c>
      <c r="F505" s="1171" t="s">
        <v>8408</v>
      </c>
      <c r="G505" s="1171"/>
      <c r="H505" s="1172">
        <v>550</v>
      </c>
      <c r="I505" s="1171"/>
    </row>
    <row r="506" spans="1:9" ht="23.25" customHeight="1">
      <c r="A506" s="1089" t="s">
        <v>8406</v>
      </c>
      <c r="B506" s="1171"/>
      <c r="C506" s="1368" t="s">
        <v>8429</v>
      </c>
      <c r="D506" s="1368">
        <v>10964097</v>
      </c>
      <c r="E506" s="1368" t="s">
        <v>8407</v>
      </c>
      <c r="F506" s="1171" t="s">
        <v>8408</v>
      </c>
      <c r="G506" s="1171"/>
      <c r="H506" s="1172">
        <v>550</v>
      </c>
      <c r="I506" s="1171"/>
    </row>
    <row r="507" spans="1:9" ht="23.25" customHeight="1">
      <c r="A507" s="1089" t="s">
        <v>8406</v>
      </c>
      <c r="B507" s="1171"/>
      <c r="C507" s="1368" t="s">
        <v>8433</v>
      </c>
      <c r="D507" s="1368">
        <v>10964097</v>
      </c>
      <c r="E507" s="1368" t="s">
        <v>8407</v>
      </c>
      <c r="F507" s="1171" t="s">
        <v>8408</v>
      </c>
      <c r="G507" s="1171"/>
      <c r="H507" s="1172">
        <v>550</v>
      </c>
      <c r="I507" s="1171"/>
    </row>
    <row r="508" spans="1:9" ht="23.25" customHeight="1">
      <c r="A508" s="1089" t="s">
        <v>8360</v>
      </c>
      <c r="B508" s="1171"/>
      <c r="C508" s="1368" t="s">
        <v>8403</v>
      </c>
      <c r="D508" s="1368">
        <v>10964705</v>
      </c>
      <c r="E508" s="1368" t="s">
        <v>8404</v>
      </c>
      <c r="F508" s="1171" t="s">
        <v>8405</v>
      </c>
      <c r="G508" s="1171"/>
      <c r="H508" s="1172">
        <v>200000</v>
      </c>
      <c r="I508" s="1171"/>
    </row>
    <row r="509" spans="1:9" ht="23.25" customHeight="1">
      <c r="A509" s="1089" t="s">
        <v>8360</v>
      </c>
      <c r="B509" s="1171"/>
      <c r="C509" s="1368" t="s">
        <v>8416</v>
      </c>
      <c r="D509" s="1368">
        <v>10964705</v>
      </c>
      <c r="E509" s="1368" t="s">
        <v>8404</v>
      </c>
      <c r="F509" s="1171" t="s">
        <v>8405</v>
      </c>
      <c r="G509" s="1171"/>
      <c r="H509" s="1172">
        <v>200000</v>
      </c>
      <c r="I509" s="1171"/>
    </row>
    <row r="510" spans="1:9" ht="23.25" customHeight="1">
      <c r="A510" s="1089" t="s">
        <v>8360</v>
      </c>
      <c r="B510" s="1171"/>
      <c r="C510" s="1368" t="s">
        <v>7636</v>
      </c>
      <c r="D510" s="1368">
        <v>10964705</v>
      </c>
      <c r="E510" s="1368" t="s">
        <v>8404</v>
      </c>
      <c r="F510" s="1171" t="s">
        <v>8405</v>
      </c>
      <c r="G510" s="1171"/>
      <c r="H510" s="1172">
        <v>200000</v>
      </c>
      <c r="I510" s="1171"/>
    </row>
    <row r="511" spans="1:9" ht="23.25" customHeight="1">
      <c r="A511" s="1089" t="s">
        <v>8360</v>
      </c>
      <c r="B511" s="1171"/>
      <c r="C511" s="1368" t="s">
        <v>8429</v>
      </c>
      <c r="D511" s="1368">
        <v>10964705</v>
      </c>
      <c r="E511" s="1368" t="s">
        <v>8404</v>
      </c>
      <c r="F511" s="1171" t="s">
        <v>8405</v>
      </c>
      <c r="G511" s="1171"/>
      <c r="H511" s="1172">
        <v>200000</v>
      </c>
      <c r="I511" s="1171"/>
    </row>
    <row r="512" spans="1:9" ht="23.25" customHeight="1">
      <c r="A512" s="1089" t="s">
        <v>8360</v>
      </c>
      <c r="B512" s="1171"/>
      <c r="C512" s="1368" t="s">
        <v>8433</v>
      </c>
      <c r="D512" s="1368">
        <v>10964705</v>
      </c>
      <c r="E512" s="1368" t="s">
        <v>8404</v>
      </c>
      <c r="F512" s="1171" t="s">
        <v>8405</v>
      </c>
      <c r="G512" s="1171"/>
      <c r="H512" s="1172">
        <v>200000</v>
      </c>
      <c r="I512" s="1171"/>
    </row>
    <row r="513" spans="1:9" ht="23.25" customHeight="1">
      <c r="A513" s="1089" t="s">
        <v>7973</v>
      </c>
      <c r="B513" s="1171"/>
      <c r="C513" s="1368" t="s">
        <v>8437</v>
      </c>
      <c r="D513" s="1368">
        <v>10964702</v>
      </c>
      <c r="E513" s="1368" t="s">
        <v>8438</v>
      </c>
      <c r="F513" s="1171" t="s">
        <v>8439</v>
      </c>
      <c r="G513" s="1171" t="s">
        <v>8440</v>
      </c>
      <c r="H513" s="1172">
        <v>45000</v>
      </c>
      <c r="I513" s="1171" t="s">
        <v>7896</v>
      </c>
    </row>
    <row r="514" spans="1:9" ht="15">
      <c r="A514" s="1089" t="s">
        <v>8446</v>
      </c>
      <c r="B514" s="1171"/>
      <c r="C514" s="1368" t="s">
        <v>8437</v>
      </c>
      <c r="D514" s="1368">
        <v>10964096</v>
      </c>
      <c r="E514" s="1368" t="s">
        <v>8447</v>
      </c>
      <c r="F514" s="1171" t="s">
        <v>8448</v>
      </c>
      <c r="G514" s="1171"/>
      <c r="H514" s="1172"/>
      <c r="I514" s="1171"/>
    </row>
    <row r="515" spans="1:9" ht="15">
      <c r="A515" s="1089" t="s">
        <v>8462</v>
      </c>
      <c r="B515" s="1171"/>
      <c r="C515" s="1368" t="s">
        <v>8437</v>
      </c>
      <c r="D515" s="1368">
        <v>10964692</v>
      </c>
      <c r="E515" s="1368" t="s">
        <v>8463</v>
      </c>
      <c r="F515" s="1171" t="s">
        <v>8464</v>
      </c>
      <c r="G515" s="1171"/>
      <c r="H515" s="1172">
        <v>1500</v>
      </c>
      <c r="I515" s="1171"/>
    </row>
    <row r="516" spans="1:9" ht="15">
      <c r="A516" s="1089" t="s">
        <v>8428</v>
      </c>
      <c r="B516" s="1171"/>
      <c r="C516" s="1368" t="s">
        <v>8437</v>
      </c>
      <c r="D516" s="1368">
        <v>10964690</v>
      </c>
      <c r="E516" s="1368" t="s">
        <v>8455</v>
      </c>
      <c r="F516" s="1171" t="s">
        <v>8456</v>
      </c>
      <c r="G516" s="1171"/>
      <c r="H516" s="1172"/>
      <c r="I516" s="1171"/>
    </row>
    <row r="517" spans="1:9" ht="15">
      <c r="A517" s="1089" t="s">
        <v>7973</v>
      </c>
      <c r="B517" s="1171"/>
      <c r="C517" s="1368" t="s">
        <v>8429</v>
      </c>
      <c r="D517" s="1368">
        <v>10964697</v>
      </c>
      <c r="E517" s="1368" t="s">
        <v>8431</v>
      </c>
      <c r="F517" s="1171" t="s">
        <v>8432</v>
      </c>
      <c r="G517" s="1171" t="s">
        <v>8413</v>
      </c>
      <c r="H517" s="1172">
        <v>20000</v>
      </c>
      <c r="I517" s="1171" t="s">
        <v>7896</v>
      </c>
    </row>
    <row r="518" spans="1:9" ht="15">
      <c r="A518" s="1089" t="s">
        <v>7973</v>
      </c>
      <c r="B518" s="1171"/>
      <c r="C518" s="1368" t="s">
        <v>8433</v>
      </c>
      <c r="D518" s="1368">
        <v>10964697</v>
      </c>
      <c r="E518" s="1368" t="s">
        <v>8431</v>
      </c>
      <c r="F518" s="1171" t="s">
        <v>8432</v>
      </c>
      <c r="G518" s="1171" t="s">
        <v>8413</v>
      </c>
      <c r="H518" s="1172">
        <v>20000</v>
      </c>
      <c r="I518" s="1171" t="s">
        <v>7896</v>
      </c>
    </row>
    <row r="519" spans="1:9" ht="15">
      <c r="A519" s="1089" t="s">
        <v>7973</v>
      </c>
      <c r="B519" s="1171"/>
      <c r="C519" s="1368" t="s">
        <v>8471</v>
      </c>
      <c r="D519" s="1368">
        <v>10964694</v>
      </c>
      <c r="E519" s="1368" t="s">
        <v>8472</v>
      </c>
      <c r="F519" s="1171" t="s">
        <v>8473</v>
      </c>
      <c r="G519" s="1171"/>
      <c r="H519" s="1172">
        <v>1250</v>
      </c>
      <c r="I519" s="1171" t="s">
        <v>7896</v>
      </c>
    </row>
    <row r="520" spans="1:9" ht="15">
      <c r="A520" s="1089" t="s">
        <v>7973</v>
      </c>
      <c r="B520" s="1171"/>
      <c r="C520" s="1368" t="s">
        <v>8471</v>
      </c>
      <c r="D520" s="1368">
        <v>10964695</v>
      </c>
      <c r="E520" s="1368" t="s">
        <v>8474</v>
      </c>
      <c r="F520" s="1171" t="s">
        <v>8475</v>
      </c>
      <c r="G520" s="1171"/>
      <c r="H520" s="1172">
        <v>1000</v>
      </c>
      <c r="I520" s="1171" t="s">
        <v>8011</v>
      </c>
    </row>
    <row r="521" spans="1:9" ht="15">
      <c r="A521" s="1089" t="s">
        <v>7973</v>
      </c>
      <c r="B521" s="1171"/>
      <c r="C521" s="1368" t="s">
        <v>8471</v>
      </c>
      <c r="D521" s="1368">
        <v>10964094</v>
      </c>
      <c r="E521" s="1368" t="s">
        <v>8476</v>
      </c>
      <c r="F521" s="1171" t="s">
        <v>8477</v>
      </c>
      <c r="G521" s="1171"/>
      <c r="H521" s="1172">
        <v>1000</v>
      </c>
      <c r="I521" s="1171" t="s">
        <v>8005</v>
      </c>
    </row>
    <row r="522" spans="1:9" ht="15">
      <c r="A522" s="1089" t="s">
        <v>7973</v>
      </c>
      <c r="B522" s="1171"/>
      <c r="C522" s="1368" t="s">
        <v>8471</v>
      </c>
      <c r="D522" s="1368">
        <v>10964093</v>
      </c>
      <c r="E522" s="1368" t="s">
        <v>8478</v>
      </c>
      <c r="F522" s="1171" t="s">
        <v>8479</v>
      </c>
      <c r="G522" s="1171"/>
      <c r="H522" s="1172">
        <v>1000</v>
      </c>
      <c r="I522" s="1171" t="s">
        <v>8008</v>
      </c>
    </row>
    <row r="523" spans="1:9" ht="15">
      <c r="A523" s="1089" t="s">
        <v>8133</v>
      </c>
      <c r="B523" s="1171"/>
      <c r="C523" s="1368" t="s">
        <v>8130</v>
      </c>
      <c r="D523" s="1368">
        <v>11351012</v>
      </c>
      <c r="E523" s="1368" t="s">
        <v>8134</v>
      </c>
      <c r="F523" s="1171" t="s">
        <v>8135</v>
      </c>
      <c r="G523" s="1171"/>
      <c r="H523" s="1172"/>
      <c r="I523" s="1171"/>
    </row>
    <row r="524" spans="1:9" ht="15">
      <c r="A524" s="1089" t="s">
        <v>8143</v>
      </c>
      <c r="B524" s="1171"/>
      <c r="C524" s="1368" t="s">
        <v>8130</v>
      </c>
      <c r="D524" s="1368">
        <v>11351038</v>
      </c>
      <c r="E524" s="1368" t="s">
        <v>8144</v>
      </c>
      <c r="F524" s="1171" t="s">
        <v>8145</v>
      </c>
      <c r="G524" s="1171"/>
      <c r="H524" s="1172"/>
      <c r="I524" s="1171"/>
    </row>
    <row r="525" spans="1:9" ht="15">
      <c r="A525" s="1089" t="s">
        <v>8136</v>
      </c>
      <c r="B525" s="1171"/>
      <c r="C525" s="1368" t="s">
        <v>8130</v>
      </c>
      <c r="D525" s="1368">
        <v>11351039</v>
      </c>
      <c r="E525" s="1368" t="s">
        <v>8137</v>
      </c>
      <c r="F525" s="1171" t="s">
        <v>8138</v>
      </c>
      <c r="G525" s="1171"/>
      <c r="H525" s="1172"/>
      <c r="I525" s="1171"/>
    </row>
    <row r="526" spans="1:9" ht="15">
      <c r="A526" s="1089" t="s">
        <v>8129</v>
      </c>
      <c r="B526" s="1171"/>
      <c r="C526" s="1368" t="s">
        <v>8130</v>
      </c>
      <c r="D526" s="1368">
        <v>11351040</v>
      </c>
      <c r="E526" s="1368" t="s">
        <v>8131</v>
      </c>
      <c r="F526" s="1171" t="s">
        <v>8132</v>
      </c>
      <c r="G526" s="1171"/>
      <c r="H526" s="1172"/>
      <c r="I526" s="1171"/>
    </row>
    <row r="527" spans="1:9" ht="15">
      <c r="A527" s="1089" t="s">
        <v>7973</v>
      </c>
      <c r="B527" s="1171"/>
      <c r="C527" s="1368" t="s">
        <v>8130</v>
      </c>
      <c r="D527" s="1368">
        <v>11351008</v>
      </c>
      <c r="E527" s="1368" t="s">
        <v>8141</v>
      </c>
      <c r="F527" s="1171" t="s">
        <v>8142</v>
      </c>
      <c r="G527" s="1171"/>
      <c r="H527" s="1172">
        <v>26000</v>
      </c>
      <c r="I527" s="1171" t="s">
        <v>7896</v>
      </c>
    </row>
    <row r="528" spans="1:9" ht="15">
      <c r="A528" s="1089" t="s">
        <v>7973</v>
      </c>
      <c r="B528" s="1171"/>
      <c r="C528" s="1368" t="s">
        <v>8130</v>
      </c>
      <c r="D528" s="1368">
        <v>11351009</v>
      </c>
      <c r="E528" s="1368" t="s">
        <v>8148</v>
      </c>
      <c r="F528" s="1171" t="s">
        <v>8149</v>
      </c>
      <c r="G528" s="1171"/>
      <c r="H528" s="1172">
        <v>15000</v>
      </c>
      <c r="I528" s="1171" t="s">
        <v>8008</v>
      </c>
    </row>
    <row r="529" spans="1:9" ht="15">
      <c r="A529" s="1089" t="s">
        <v>7973</v>
      </c>
      <c r="B529" s="1171"/>
      <c r="C529" s="1368" t="s">
        <v>8130</v>
      </c>
      <c r="D529" s="1368">
        <v>11351010</v>
      </c>
      <c r="E529" s="1368" t="s">
        <v>8146</v>
      </c>
      <c r="F529" s="1171" t="s">
        <v>8147</v>
      </c>
      <c r="G529" s="1171"/>
      <c r="H529" s="1172">
        <v>15000</v>
      </c>
      <c r="I529" s="1171" t="s">
        <v>8005</v>
      </c>
    </row>
    <row r="530" spans="1:9" ht="15">
      <c r="A530" s="1089" t="s">
        <v>7973</v>
      </c>
      <c r="B530" s="1171"/>
      <c r="C530" s="1368" t="s">
        <v>8130</v>
      </c>
      <c r="D530" s="1368">
        <v>11351011</v>
      </c>
      <c r="E530" s="1368" t="s">
        <v>8139</v>
      </c>
      <c r="F530" s="1171" t="s">
        <v>8140</v>
      </c>
      <c r="G530" s="1171" t="s">
        <v>7913</v>
      </c>
      <c r="H530" s="1172">
        <v>15000</v>
      </c>
      <c r="I530" s="1171" t="s">
        <v>8011</v>
      </c>
    </row>
    <row r="531" spans="1:9" ht="15">
      <c r="A531" s="1089" t="s">
        <v>7976</v>
      </c>
      <c r="B531" s="1171"/>
      <c r="C531" s="1368" t="s">
        <v>8522</v>
      </c>
      <c r="D531" s="1368">
        <v>11351041</v>
      </c>
      <c r="E531" s="1368" t="s">
        <v>8523</v>
      </c>
      <c r="F531" s="1171" t="s">
        <v>8524</v>
      </c>
      <c r="G531" s="1171"/>
      <c r="H531" s="1172">
        <v>143000</v>
      </c>
      <c r="I531" s="1171" t="s">
        <v>8525</v>
      </c>
    </row>
    <row r="532" spans="1:9" ht="15">
      <c r="A532" s="1089" t="s">
        <v>7973</v>
      </c>
      <c r="B532" s="1171"/>
      <c r="C532" s="1368" t="s">
        <v>7880</v>
      </c>
      <c r="D532" s="1368">
        <v>11351004</v>
      </c>
      <c r="E532" s="1368" t="s">
        <v>8123</v>
      </c>
      <c r="F532" s="1171" t="s">
        <v>8124</v>
      </c>
      <c r="G532" s="1171"/>
      <c r="H532" s="1172">
        <v>18000</v>
      </c>
      <c r="I532" s="1171" t="s">
        <v>7896</v>
      </c>
    </row>
    <row r="533" spans="1:9" ht="15">
      <c r="A533" s="1089" t="s">
        <v>7973</v>
      </c>
      <c r="B533" s="1171"/>
      <c r="C533" s="1368" t="s">
        <v>7880</v>
      </c>
      <c r="D533" s="1368">
        <v>11351005</v>
      </c>
      <c r="E533" s="1368" t="s">
        <v>8121</v>
      </c>
      <c r="F533" s="1171" t="s">
        <v>8122</v>
      </c>
      <c r="G533" s="1171"/>
      <c r="H533" s="1172">
        <v>12000</v>
      </c>
      <c r="I533" s="1171" t="s">
        <v>8008</v>
      </c>
    </row>
    <row r="534" spans="1:9" ht="15">
      <c r="A534" s="1089" t="s">
        <v>7973</v>
      </c>
      <c r="B534" s="1171"/>
      <c r="C534" s="1368" t="s">
        <v>7880</v>
      </c>
      <c r="D534" s="1368">
        <v>11351006</v>
      </c>
      <c r="E534" s="1368" t="s">
        <v>8125</v>
      </c>
      <c r="F534" s="1171" t="s">
        <v>8126</v>
      </c>
      <c r="G534" s="1171"/>
      <c r="H534" s="1172">
        <v>12000</v>
      </c>
      <c r="I534" s="1171" t="s">
        <v>8005</v>
      </c>
    </row>
    <row r="535" spans="1:9" ht="15">
      <c r="A535" s="1089" t="s">
        <v>7973</v>
      </c>
      <c r="B535" s="1171"/>
      <c r="C535" s="1368" t="s">
        <v>7880</v>
      </c>
      <c r="D535" s="1368">
        <v>11351007</v>
      </c>
      <c r="E535" s="1368" t="s">
        <v>8127</v>
      </c>
      <c r="F535" s="1171" t="s">
        <v>8128</v>
      </c>
      <c r="G535" s="1171"/>
      <c r="H535" s="1172">
        <v>12000</v>
      </c>
      <c r="I535" s="1171" t="s">
        <v>8011</v>
      </c>
    </row>
    <row r="536" spans="1:9" ht="15">
      <c r="A536" s="1089" t="s">
        <v>8312</v>
      </c>
      <c r="B536" s="1171"/>
      <c r="C536" s="1368" t="s">
        <v>7880</v>
      </c>
      <c r="D536" s="1368">
        <v>11351036</v>
      </c>
      <c r="E536" s="1368" t="s">
        <v>8518</v>
      </c>
      <c r="F536" s="1171" t="s">
        <v>8519</v>
      </c>
      <c r="G536" s="1171"/>
      <c r="H536" s="1172">
        <v>550</v>
      </c>
      <c r="I536" s="1171"/>
    </row>
    <row r="537" spans="1:9" ht="15">
      <c r="A537" s="1089" t="s">
        <v>8312</v>
      </c>
      <c r="B537" s="1171"/>
      <c r="C537" s="1368" t="s">
        <v>7880</v>
      </c>
      <c r="D537" s="1368">
        <v>11351035</v>
      </c>
      <c r="E537" s="1368" t="s">
        <v>8516</v>
      </c>
      <c r="F537" s="1171" t="s">
        <v>8517</v>
      </c>
      <c r="G537" s="1171"/>
      <c r="H537" s="1172">
        <v>1100</v>
      </c>
      <c r="I537" s="1171"/>
    </row>
    <row r="538" spans="1:9" ht="15">
      <c r="A538" s="1089" t="s">
        <v>8129</v>
      </c>
      <c r="B538" s="1171"/>
      <c r="C538" s="1368" t="s">
        <v>7880</v>
      </c>
      <c r="D538" s="1368">
        <v>11351033</v>
      </c>
      <c r="E538" s="1368" t="s">
        <v>8514</v>
      </c>
      <c r="F538" s="1171" t="s">
        <v>8515</v>
      </c>
      <c r="G538" s="1171"/>
      <c r="H538" s="1172"/>
      <c r="I538" s="1171"/>
    </row>
    <row r="539" spans="1:9" ht="15">
      <c r="A539" s="1089" t="s">
        <v>8133</v>
      </c>
      <c r="B539" s="1171"/>
      <c r="C539" s="1368" t="s">
        <v>7880</v>
      </c>
      <c r="D539" s="1368">
        <v>11351037</v>
      </c>
      <c r="E539" s="1368" t="s">
        <v>8520</v>
      </c>
      <c r="F539" s="1171" t="s">
        <v>8521</v>
      </c>
      <c r="G539" s="1171"/>
      <c r="H539" s="1172">
        <v>1000</v>
      </c>
      <c r="I539" s="1171"/>
    </row>
    <row r="540" spans="1:9" ht="15">
      <c r="A540" s="1089" t="s">
        <v>7973</v>
      </c>
      <c r="B540" s="1171"/>
      <c r="C540" s="1368" t="s">
        <v>8344</v>
      </c>
      <c r="D540" s="1091">
        <v>11413352</v>
      </c>
      <c r="E540" s="1368" t="s">
        <v>8345</v>
      </c>
      <c r="F540" s="1171" t="s">
        <v>8346</v>
      </c>
      <c r="G540" s="1171" t="s">
        <v>67</v>
      </c>
      <c r="H540" s="1172">
        <v>10000</v>
      </c>
      <c r="I540" s="1171" t="s">
        <v>7896</v>
      </c>
    </row>
    <row r="541" spans="1:9" ht="15">
      <c r="A541" s="1089" t="s">
        <v>7973</v>
      </c>
      <c r="B541" s="1171"/>
      <c r="C541" s="1368" t="s">
        <v>8356</v>
      </c>
      <c r="D541" s="1091">
        <v>11413352</v>
      </c>
      <c r="E541" s="1368" t="s">
        <v>8345</v>
      </c>
      <c r="F541" s="1171" t="s">
        <v>8346</v>
      </c>
      <c r="G541" s="1171"/>
      <c r="H541" s="1172">
        <v>10000</v>
      </c>
      <c r="I541" s="1171" t="s">
        <v>7896</v>
      </c>
    </row>
    <row r="542" spans="1:9" ht="15">
      <c r="A542" s="1089" t="s">
        <v>7973</v>
      </c>
      <c r="B542" s="1171"/>
      <c r="C542" s="1368" t="s">
        <v>8278</v>
      </c>
      <c r="D542" s="1091">
        <v>11413371</v>
      </c>
      <c r="E542" s="1368" t="s">
        <v>8279</v>
      </c>
      <c r="F542" s="1171" t="s">
        <v>8280</v>
      </c>
      <c r="G542" s="1171"/>
      <c r="H542" s="1172">
        <v>2000</v>
      </c>
      <c r="I542" s="1171" t="s">
        <v>7896</v>
      </c>
    </row>
    <row r="543" spans="1:9" ht="15">
      <c r="A543" s="1089" t="s">
        <v>7973</v>
      </c>
      <c r="B543" s="1171"/>
      <c r="C543" s="1368" t="s">
        <v>8278</v>
      </c>
      <c r="D543" s="1091">
        <v>11413373</v>
      </c>
      <c r="E543" s="1368" t="s">
        <v>8289</v>
      </c>
      <c r="F543" s="1171" t="s">
        <v>8290</v>
      </c>
      <c r="G543" s="1171"/>
      <c r="H543" s="1172">
        <v>2000</v>
      </c>
      <c r="I543" s="1171" t="s">
        <v>8008</v>
      </c>
    </row>
    <row r="544" spans="1:9" ht="15">
      <c r="A544" s="1089" t="s">
        <v>7973</v>
      </c>
      <c r="B544" s="1171"/>
      <c r="C544" s="1368" t="s">
        <v>8278</v>
      </c>
      <c r="D544" s="1091">
        <v>11413374</v>
      </c>
      <c r="E544" s="1368" t="s">
        <v>8291</v>
      </c>
      <c r="F544" s="1171" t="s">
        <v>8292</v>
      </c>
      <c r="G544" s="1171"/>
      <c r="H544" s="1172">
        <v>2000</v>
      </c>
      <c r="I544" s="1171" t="s">
        <v>8005</v>
      </c>
    </row>
    <row r="545" spans="1:9" ht="15">
      <c r="A545" s="1089" t="s">
        <v>7973</v>
      </c>
      <c r="B545" s="1171"/>
      <c r="C545" s="1368" t="s">
        <v>8278</v>
      </c>
      <c r="D545" s="1091">
        <v>11413372</v>
      </c>
      <c r="E545" s="1368" t="s">
        <v>8287</v>
      </c>
      <c r="F545" s="1171" t="s">
        <v>8288</v>
      </c>
      <c r="G545" s="1171"/>
      <c r="H545" s="1172">
        <v>2000</v>
      </c>
      <c r="I545" s="1171" t="s">
        <v>8011</v>
      </c>
    </row>
    <row r="546" spans="1:9" ht="15">
      <c r="A546" s="1089" t="s">
        <v>8503</v>
      </c>
      <c r="B546" s="1171"/>
      <c r="C546" s="1368" t="s">
        <v>8504</v>
      </c>
      <c r="D546" s="1368">
        <v>11351046</v>
      </c>
      <c r="E546" s="1368" t="s">
        <v>8505</v>
      </c>
      <c r="F546" s="1171" t="s">
        <v>8506</v>
      </c>
      <c r="G546" s="1171"/>
      <c r="H546" s="1172"/>
      <c r="I546" s="1171"/>
    </row>
    <row r="547" spans="1:9" ht="15">
      <c r="A547" s="1089" t="s">
        <v>8503</v>
      </c>
      <c r="B547" s="1171"/>
      <c r="C547" s="1368" t="s">
        <v>8509</v>
      </c>
      <c r="D547" s="1368">
        <v>11351046</v>
      </c>
      <c r="E547" s="1368" t="s">
        <v>8505</v>
      </c>
      <c r="F547" s="1171" t="s">
        <v>8506</v>
      </c>
      <c r="G547" s="1171"/>
      <c r="H547" s="1172"/>
      <c r="I547" s="1171"/>
    </row>
    <row r="548" spans="1:9" ht="15">
      <c r="A548" s="1089" t="s">
        <v>8503</v>
      </c>
      <c r="B548" s="1171"/>
      <c r="C548" s="1368" t="s">
        <v>8510</v>
      </c>
      <c r="D548" s="1368">
        <v>11351046</v>
      </c>
      <c r="E548" s="1368" t="s">
        <v>8505</v>
      </c>
      <c r="F548" s="1171" t="s">
        <v>8506</v>
      </c>
      <c r="G548" s="1171"/>
      <c r="H548" s="1172"/>
      <c r="I548" s="1171"/>
    </row>
    <row r="549" spans="1:9" ht="15">
      <c r="A549" s="1089" t="s">
        <v>7973</v>
      </c>
      <c r="B549" s="1171"/>
      <c r="C549" s="1368" t="s">
        <v>8417</v>
      </c>
      <c r="D549" s="1368">
        <v>11351049</v>
      </c>
      <c r="E549" s="1368" t="s">
        <v>8422</v>
      </c>
      <c r="F549" s="1171" t="s">
        <v>8423</v>
      </c>
      <c r="G549" s="1171"/>
      <c r="H549" s="1172">
        <v>3000</v>
      </c>
      <c r="I549" s="1171" t="s">
        <v>7896</v>
      </c>
    </row>
    <row r="550" spans="1:9" ht="15">
      <c r="A550" s="1089" t="s">
        <v>7973</v>
      </c>
      <c r="B550" s="1171"/>
      <c r="C550" s="1368" t="s">
        <v>8424</v>
      </c>
      <c r="D550" s="1368">
        <v>11351049</v>
      </c>
      <c r="E550" s="1368" t="s">
        <v>8422</v>
      </c>
      <c r="F550" s="1171" t="s">
        <v>8423</v>
      </c>
      <c r="G550" s="1171"/>
      <c r="H550" s="1172">
        <v>3000</v>
      </c>
      <c r="I550" s="1171" t="s">
        <v>7896</v>
      </c>
    </row>
    <row r="551" spans="1:9" ht="15">
      <c r="A551" s="1089" t="s">
        <v>7973</v>
      </c>
      <c r="B551" s="1171"/>
      <c r="C551" s="1368" t="s">
        <v>8417</v>
      </c>
      <c r="D551" s="1368">
        <v>11351050</v>
      </c>
      <c r="E551" s="1368" t="s">
        <v>8418</v>
      </c>
      <c r="F551" s="1171" t="s">
        <v>8419</v>
      </c>
      <c r="G551" s="1171"/>
      <c r="H551" s="1172">
        <v>10000</v>
      </c>
      <c r="I551" s="1171" t="s">
        <v>7896</v>
      </c>
    </row>
    <row r="552" spans="1:9" ht="15">
      <c r="A552" s="1089" t="s">
        <v>7973</v>
      </c>
      <c r="B552" s="1171"/>
      <c r="C552" s="1368" t="s">
        <v>8424</v>
      </c>
      <c r="D552" s="1368">
        <v>11351050</v>
      </c>
      <c r="E552" s="1368" t="s">
        <v>8418</v>
      </c>
      <c r="F552" s="1171" t="s">
        <v>8419</v>
      </c>
      <c r="G552" s="1171"/>
      <c r="H552" s="1172">
        <v>10000</v>
      </c>
      <c r="I552" s="1171" t="s">
        <v>7896</v>
      </c>
    </row>
    <row r="553" spans="1:9" ht="15">
      <c r="A553" s="1089" t="s">
        <v>7973</v>
      </c>
      <c r="B553" s="1171"/>
      <c r="C553" s="1368" t="s">
        <v>7815</v>
      </c>
      <c r="D553" s="1368">
        <v>11351052</v>
      </c>
      <c r="E553" s="1368" t="s">
        <v>8499</v>
      </c>
      <c r="F553" s="1171" t="s">
        <v>8500</v>
      </c>
      <c r="G553" s="1171"/>
      <c r="H553" s="1172">
        <v>1200</v>
      </c>
      <c r="I553" s="1171" t="s">
        <v>8011</v>
      </c>
    </row>
    <row r="554" spans="1:9" ht="15">
      <c r="A554" s="1089" t="s">
        <v>7973</v>
      </c>
      <c r="B554" s="1171"/>
      <c r="C554" s="1368" t="s">
        <v>7831</v>
      </c>
      <c r="D554" s="1368">
        <v>11351052</v>
      </c>
      <c r="E554" s="1368" t="s">
        <v>8499</v>
      </c>
      <c r="F554" s="1171" t="s">
        <v>8500</v>
      </c>
      <c r="G554" s="1171"/>
      <c r="H554" s="1172">
        <v>1200</v>
      </c>
      <c r="I554" s="1171" t="s">
        <v>8011</v>
      </c>
    </row>
    <row r="555" spans="1:9" ht="15">
      <c r="A555" s="1089" t="s">
        <v>7973</v>
      </c>
      <c r="B555" s="1171"/>
      <c r="C555" s="1368" t="s">
        <v>7815</v>
      </c>
      <c r="D555" s="1368">
        <v>11351054</v>
      </c>
      <c r="E555" s="1368" t="s">
        <v>8495</v>
      </c>
      <c r="F555" s="1171" t="s">
        <v>8496</v>
      </c>
      <c r="G555" s="1171"/>
      <c r="H555" s="1172">
        <v>1200</v>
      </c>
      <c r="I555" s="1171" t="s">
        <v>8008</v>
      </c>
    </row>
    <row r="556" spans="1:9" ht="15">
      <c r="A556" s="1089" t="s">
        <v>7973</v>
      </c>
      <c r="B556" s="1171"/>
      <c r="C556" s="1368" t="s">
        <v>7831</v>
      </c>
      <c r="D556" s="1368">
        <v>11351054</v>
      </c>
      <c r="E556" s="1368" t="s">
        <v>8495</v>
      </c>
      <c r="F556" s="1171" t="s">
        <v>8496</v>
      </c>
      <c r="G556" s="1171"/>
      <c r="H556" s="1172">
        <v>1200</v>
      </c>
      <c r="I556" s="1171" t="s">
        <v>8008</v>
      </c>
    </row>
    <row r="557" spans="1:9" ht="15">
      <c r="A557" s="1089" t="s">
        <v>7973</v>
      </c>
      <c r="B557" s="1171"/>
      <c r="C557" s="1368" t="s">
        <v>7815</v>
      </c>
      <c r="D557" s="1368">
        <v>11351053</v>
      </c>
      <c r="E557" s="1368" t="s">
        <v>8491</v>
      </c>
      <c r="F557" s="1171" t="s">
        <v>8492</v>
      </c>
      <c r="G557" s="1171"/>
      <c r="H557" s="1172">
        <v>1200</v>
      </c>
      <c r="I557" s="1171" t="s">
        <v>8005</v>
      </c>
    </row>
    <row r="558" spans="1:9" ht="15">
      <c r="A558" s="1089" t="s">
        <v>7973</v>
      </c>
      <c r="B558" s="1171"/>
      <c r="C558" s="1368" t="s">
        <v>7831</v>
      </c>
      <c r="D558" s="1368">
        <v>11351053</v>
      </c>
      <c r="E558" s="1368" t="s">
        <v>8491</v>
      </c>
      <c r="F558" s="1171" t="s">
        <v>8492</v>
      </c>
      <c r="G558" s="1171"/>
      <c r="H558" s="1172">
        <v>1200</v>
      </c>
      <c r="I558" s="1171" t="s">
        <v>8005</v>
      </c>
    </row>
    <row r="559" spans="1:9" ht="23.25" customHeight="1">
      <c r="A559" s="1089" t="s">
        <v>7973</v>
      </c>
      <c r="B559" s="1171"/>
      <c r="C559" s="1368" t="s">
        <v>7815</v>
      </c>
      <c r="D559" s="1368">
        <v>11351055</v>
      </c>
      <c r="E559" s="1368" t="s">
        <v>8485</v>
      </c>
      <c r="F559" s="1171" t="s">
        <v>8486</v>
      </c>
      <c r="G559" s="1171"/>
      <c r="H559" s="1172">
        <v>3000</v>
      </c>
      <c r="I559" s="1171" t="s">
        <v>7896</v>
      </c>
    </row>
    <row r="560" spans="1:9" ht="23.25" customHeight="1">
      <c r="A560" s="1089" t="s">
        <v>7973</v>
      </c>
      <c r="B560" s="1171"/>
      <c r="C560" s="1368" t="s">
        <v>7831</v>
      </c>
      <c r="D560" s="1368">
        <v>11351055</v>
      </c>
      <c r="E560" s="1368" t="s">
        <v>8485</v>
      </c>
      <c r="F560" s="1171" t="s">
        <v>8486</v>
      </c>
      <c r="G560" s="1171"/>
      <c r="H560" s="1172">
        <v>3000</v>
      </c>
      <c r="I560" s="1171" t="s">
        <v>7896</v>
      </c>
    </row>
    <row r="561" spans="1:9" ht="23.25" customHeight="1">
      <c r="A561" s="1089" t="s">
        <v>7973</v>
      </c>
      <c r="B561" s="1171"/>
      <c r="C561" s="1368" t="s">
        <v>7815</v>
      </c>
      <c r="D561" s="1368">
        <v>11351058</v>
      </c>
      <c r="E561" s="1368" t="s">
        <v>8483</v>
      </c>
      <c r="F561" s="1171" t="s">
        <v>8484</v>
      </c>
      <c r="G561" s="1171"/>
      <c r="H561" s="1172">
        <v>4000</v>
      </c>
      <c r="I561" s="1171" t="s">
        <v>8008</v>
      </c>
    </row>
    <row r="562" spans="1:9" ht="23.25" customHeight="1">
      <c r="A562" s="1089" t="s">
        <v>7973</v>
      </c>
      <c r="B562" s="1171"/>
      <c r="C562" s="1368" t="s">
        <v>7831</v>
      </c>
      <c r="D562" s="1368">
        <v>11351058</v>
      </c>
      <c r="E562" s="1368" t="s">
        <v>8483</v>
      </c>
      <c r="F562" s="1171" t="s">
        <v>8484</v>
      </c>
      <c r="G562" s="1171"/>
      <c r="H562" s="1172">
        <v>4000</v>
      </c>
      <c r="I562" s="1171" t="s">
        <v>8008</v>
      </c>
    </row>
    <row r="563" spans="1:9" ht="23.25" customHeight="1">
      <c r="A563" s="1089" t="s">
        <v>7973</v>
      </c>
      <c r="B563" s="1171"/>
      <c r="C563" s="1368" t="s">
        <v>7815</v>
      </c>
      <c r="D563" s="1368">
        <v>11351057</v>
      </c>
      <c r="E563" s="1368" t="s">
        <v>8501</v>
      </c>
      <c r="F563" s="1171" t="s">
        <v>8502</v>
      </c>
      <c r="G563" s="1171"/>
      <c r="H563" s="1172">
        <v>4000</v>
      </c>
      <c r="I563" s="1171" t="s">
        <v>8005</v>
      </c>
    </row>
    <row r="564" spans="1:9" ht="23.25" customHeight="1">
      <c r="A564" s="1089" t="s">
        <v>7973</v>
      </c>
      <c r="B564" s="1171"/>
      <c r="C564" s="1368" t="s">
        <v>7831</v>
      </c>
      <c r="D564" s="1368">
        <v>11351057</v>
      </c>
      <c r="E564" s="1368" t="s">
        <v>8501</v>
      </c>
      <c r="F564" s="1171" t="s">
        <v>8502</v>
      </c>
      <c r="G564" s="1171"/>
      <c r="H564" s="1172">
        <v>4000</v>
      </c>
      <c r="I564" s="1171" t="s">
        <v>8005</v>
      </c>
    </row>
    <row r="565" spans="1:9" ht="23.25" customHeight="1">
      <c r="A565" s="1089" t="s">
        <v>7973</v>
      </c>
      <c r="B565" s="1171"/>
      <c r="C565" s="1368" t="s">
        <v>7815</v>
      </c>
      <c r="D565" s="1368">
        <v>11351056</v>
      </c>
      <c r="E565" s="1368" t="s">
        <v>8497</v>
      </c>
      <c r="F565" s="1171" t="s">
        <v>8498</v>
      </c>
      <c r="G565" s="1171"/>
      <c r="H565" s="1172">
        <v>4000</v>
      </c>
      <c r="I565" s="1171" t="s">
        <v>8011</v>
      </c>
    </row>
    <row r="566" spans="1:9" ht="23.25" customHeight="1">
      <c r="A566" s="1089" t="s">
        <v>7973</v>
      </c>
      <c r="B566" s="1171"/>
      <c r="C566" s="1368" t="s">
        <v>7831</v>
      </c>
      <c r="D566" s="1368">
        <v>11351056</v>
      </c>
      <c r="E566" s="1368" t="s">
        <v>8497</v>
      </c>
      <c r="F566" s="1171" t="s">
        <v>8498</v>
      </c>
      <c r="G566" s="1171"/>
      <c r="H566" s="1172">
        <v>4000</v>
      </c>
      <c r="I566" s="1171" t="s">
        <v>8011</v>
      </c>
    </row>
    <row r="567" spans="1:9" ht="23.25" customHeight="1">
      <c r="A567" s="1089" t="s">
        <v>8360</v>
      </c>
      <c r="B567" s="1171"/>
      <c r="C567" s="1368" t="s">
        <v>7815</v>
      </c>
      <c r="D567" s="1368">
        <v>11351042</v>
      </c>
      <c r="E567" s="1368" t="s">
        <v>8487</v>
      </c>
      <c r="F567" s="1171" t="s">
        <v>8488</v>
      </c>
      <c r="G567" s="1171"/>
      <c r="H567" s="1172"/>
      <c r="I567" s="1171"/>
    </row>
    <row r="568" spans="1:9" ht="23.25" customHeight="1">
      <c r="A568" s="1089" t="s">
        <v>8360</v>
      </c>
      <c r="B568" s="1171"/>
      <c r="C568" s="1368" t="s">
        <v>7831</v>
      </c>
      <c r="D568" s="1368">
        <v>11351042</v>
      </c>
      <c r="E568" s="1368" t="s">
        <v>8487</v>
      </c>
      <c r="F568" s="1171" t="s">
        <v>8488</v>
      </c>
      <c r="G568" s="1171"/>
      <c r="H568" s="1172"/>
      <c r="I568" s="1171"/>
    </row>
    <row r="569" spans="1:9" ht="23.25" customHeight="1">
      <c r="A569" s="1089" t="s">
        <v>8312</v>
      </c>
      <c r="B569" s="1171"/>
      <c r="C569" s="1368" t="s">
        <v>8417</v>
      </c>
      <c r="D569" s="1368">
        <v>11351034</v>
      </c>
      <c r="E569" s="1368" t="s">
        <v>8420</v>
      </c>
      <c r="F569" s="1171" t="s">
        <v>8421</v>
      </c>
      <c r="G569" s="1171"/>
      <c r="H569" s="1172">
        <v>520</v>
      </c>
      <c r="I569" s="1171"/>
    </row>
    <row r="570" spans="1:9" ht="23.25" customHeight="1">
      <c r="A570" s="1089" t="s">
        <v>8312</v>
      </c>
      <c r="B570" s="1171"/>
      <c r="C570" s="1368" t="s">
        <v>8424</v>
      </c>
      <c r="D570" s="1368">
        <v>11351034</v>
      </c>
      <c r="E570" s="1368" t="s">
        <v>8420</v>
      </c>
      <c r="F570" s="1171" t="s">
        <v>8421</v>
      </c>
      <c r="G570" s="1171"/>
      <c r="H570" s="1172">
        <v>520</v>
      </c>
      <c r="I570" s="1171"/>
    </row>
    <row r="571" spans="1:9" ht="23.25" customHeight="1">
      <c r="A571" s="1089" t="s">
        <v>7892</v>
      </c>
      <c r="B571" s="1171" t="s">
        <v>7903</v>
      </c>
      <c r="C571" s="1368">
        <v>946</v>
      </c>
      <c r="D571" s="1368" t="s">
        <v>380</v>
      </c>
      <c r="E571" s="1368" t="s">
        <v>380</v>
      </c>
      <c r="F571" s="1171"/>
      <c r="G571" s="1171" t="s">
        <v>7913</v>
      </c>
      <c r="H571" s="1172"/>
      <c r="I571" s="1171" t="s">
        <v>7896</v>
      </c>
    </row>
    <row r="572" spans="1:9" ht="23.25" customHeight="1">
      <c r="A572" s="1089" t="s">
        <v>8312</v>
      </c>
      <c r="B572" s="1171"/>
      <c r="C572" s="1368" t="s">
        <v>8401</v>
      </c>
      <c r="D572" s="1368">
        <v>10964098</v>
      </c>
      <c r="E572" s="1368" t="s">
        <v>8402</v>
      </c>
      <c r="F572" s="1171"/>
      <c r="G572" s="1171"/>
      <c r="H572" s="1172">
        <v>550</v>
      </c>
      <c r="I572" s="1171"/>
    </row>
    <row r="573" spans="1:9" ht="23.25" customHeight="1">
      <c r="A573" s="1089" t="s">
        <v>8312</v>
      </c>
      <c r="B573" s="1171"/>
      <c r="C573" s="1368" t="s">
        <v>7636</v>
      </c>
      <c r="D573" s="1368">
        <v>10964098</v>
      </c>
      <c r="E573" s="1368" t="s">
        <v>8402</v>
      </c>
      <c r="F573" s="1171"/>
      <c r="G573" s="1171"/>
      <c r="H573" s="1172">
        <v>550</v>
      </c>
      <c r="I573" s="1171"/>
    </row>
    <row r="574" spans="1:9" ht="23.25" customHeight="1">
      <c r="A574" s="1089" t="s">
        <v>8312</v>
      </c>
      <c r="B574" s="1171"/>
      <c r="C574" s="1368" t="s">
        <v>8427</v>
      </c>
      <c r="D574" s="1368">
        <v>10964098</v>
      </c>
      <c r="E574" s="1368" t="s">
        <v>8402</v>
      </c>
      <c r="F574" s="1171"/>
      <c r="G574" s="1171"/>
      <c r="H574" s="1172">
        <v>550</v>
      </c>
      <c r="I574" s="1171"/>
    </row>
    <row r="575" spans="1:9" ht="23.25" customHeight="1">
      <c r="A575" s="1089" t="s">
        <v>8428</v>
      </c>
      <c r="B575" s="1171"/>
      <c r="C575" s="1368" t="s">
        <v>8429</v>
      </c>
      <c r="D575" s="1368">
        <v>10964095</v>
      </c>
      <c r="E575" s="1368" t="s">
        <v>8430</v>
      </c>
      <c r="F575" s="1171"/>
      <c r="G575" s="1171"/>
      <c r="H575" s="1172"/>
      <c r="I575" s="1171"/>
    </row>
    <row r="576" spans="1:9" ht="23.25" customHeight="1">
      <c r="A576" s="1089" t="s">
        <v>8428</v>
      </c>
      <c r="B576" s="1171"/>
      <c r="C576" s="1368" t="s">
        <v>8433</v>
      </c>
      <c r="D576" s="1368">
        <v>10964095</v>
      </c>
      <c r="E576" s="1368" t="s">
        <v>8430</v>
      </c>
      <c r="F576" s="1171"/>
      <c r="G576" s="1171"/>
      <c r="H576" s="1172"/>
      <c r="I576" s="1171"/>
    </row>
  </sheetData>
  <autoFilter ref="A3:I576"/>
  <mergeCells count="4">
    <mergeCell ref="A1:F1"/>
    <mergeCell ref="H2:I2"/>
    <mergeCell ref="J2:K2"/>
    <mergeCell ref="L2:M2"/>
  </mergeCells>
  <printOptions horizontalCentered="1"/>
  <pageMargins left="0.7" right="0.7" top="0.75" bottom="0.75" header="0.3" footer="0.3"/>
  <pageSetup scale="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18"/>
  <sheetViews>
    <sheetView showGridLines="0" tabSelected="1" topLeftCell="B1" zoomScale="80" zoomScaleNormal="80" workbookViewId="0">
      <pane xSplit="5" ySplit="3" topLeftCell="G4" activePane="bottomRight" state="frozen"/>
      <selection activeCell="A4" sqref="A4"/>
      <selection pane="topRight" activeCell="A4" sqref="A4"/>
      <selection pane="bottomLeft" activeCell="A4" sqref="A4"/>
      <selection pane="bottomRight" activeCell="L11" sqref="L11"/>
    </sheetView>
  </sheetViews>
  <sheetFormatPr defaultColWidth="9.140625" defaultRowHeight="15"/>
  <cols>
    <col min="1" max="1" width="4.28515625" style="1149" hidden="1" customWidth="1"/>
    <col min="2" max="2" width="36.140625" style="1051" customWidth="1"/>
    <col min="3" max="3" width="36.140625" style="1051" hidden="1" customWidth="1"/>
    <col min="4" max="4" width="17.140625" style="1363" customWidth="1"/>
    <col min="5" max="6" width="17.140625" style="1051" customWidth="1"/>
    <col min="7" max="7" width="22.5703125" style="1051" customWidth="1"/>
    <col min="8" max="9" width="14" style="1051" customWidth="1"/>
    <col min="10" max="10" width="12.85546875" style="1051" customWidth="1"/>
    <col min="11" max="11" width="22.28515625" style="1051" customWidth="1"/>
    <col min="12" max="12" width="18.5703125" style="1051" customWidth="1"/>
    <col min="13" max="13" width="12.85546875" style="1051" customWidth="1"/>
    <col min="14" max="14" width="17.7109375" style="1051" customWidth="1"/>
    <col min="15" max="15" width="14" style="1151" customWidth="1"/>
    <col min="16" max="16" width="17.140625" style="1173" customWidth="1"/>
    <col min="17" max="17" width="12.85546875" style="1051" customWidth="1"/>
    <col min="18" max="20" width="17.42578125" style="1174" customWidth="1"/>
    <col min="21" max="25" width="18" style="1174" customWidth="1"/>
    <col min="26" max="32" width="12.85546875" style="1174" customWidth="1"/>
    <col min="33" max="33" width="58.140625" style="1051" bestFit="1" customWidth="1"/>
    <col min="34" max="34" width="33.7109375" style="1051" customWidth="1"/>
    <col min="35" max="35" width="52.140625" style="1051" customWidth="1"/>
    <col min="36" max="36" width="25" style="1051" customWidth="1"/>
    <col min="37" max="37" width="39.7109375" style="1051" customWidth="1"/>
    <col min="38" max="38" width="37.85546875" style="1151" customWidth="1"/>
    <col min="39" max="16384" width="9.140625" style="1149"/>
  </cols>
  <sheetData>
    <row r="1" spans="1:38" ht="22.5" customHeight="1">
      <c r="B1" s="1442" t="s">
        <v>8569</v>
      </c>
      <c r="C1" s="1442"/>
      <c r="D1" s="1442"/>
      <c r="E1" s="1442"/>
      <c r="F1" s="1442"/>
    </row>
    <row r="2" spans="1:38" ht="22.5" customHeight="1">
      <c r="B2" s="1461" t="s">
        <v>5748</v>
      </c>
      <c r="C2" s="1461"/>
      <c r="D2" s="1461"/>
      <c r="E2" s="1461"/>
      <c r="F2" s="1461"/>
      <c r="G2" s="1398"/>
      <c r="H2" s="1398"/>
      <c r="I2" s="1398"/>
      <c r="J2" s="1363"/>
      <c r="K2" s="1363"/>
      <c r="L2" s="1363"/>
      <c r="M2" s="1363"/>
      <c r="N2" s="1363"/>
      <c r="O2" s="1363"/>
      <c r="P2" s="1149"/>
      <c r="Q2" s="1149"/>
      <c r="R2" s="1363"/>
      <c r="S2" s="1363"/>
      <c r="T2" s="1363"/>
      <c r="U2" s="1363"/>
      <c r="V2" s="1363"/>
      <c r="W2" s="1363"/>
      <c r="X2" s="1363"/>
      <c r="Y2" s="1363"/>
      <c r="Z2" s="1363"/>
      <c r="AA2" s="1175"/>
      <c r="AB2" s="1175"/>
      <c r="AC2" s="1175"/>
      <c r="AD2" s="1175"/>
      <c r="AE2" s="1175"/>
      <c r="AF2" s="1175"/>
      <c r="AG2" s="1363"/>
      <c r="AH2" s="1363"/>
      <c r="AI2" s="1363"/>
      <c r="AJ2" s="1363"/>
      <c r="AK2" s="1363"/>
      <c r="AL2" s="1363"/>
    </row>
    <row r="3" spans="1:38" s="1051" customFormat="1" ht="73.5" customHeight="1">
      <c r="B3" s="1176" t="s">
        <v>7734</v>
      </c>
      <c r="C3" s="1177"/>
      <c r="D3" s="1053" t="s">
        <v>5750</v>
      </c>
      <c r="E3" s="1053" t="s">
        <v>6639</v>
      </c>
      <c r="F3" s="1053" t="s">
        <v>5754</v>
      </c>
      <c r="G3" s="1053" t="s">
        <v>6158</v>
      </c>
      <c r="H3" s="1053" t="s">
        <v>6159</v>
      </c>
      <c r="I3" s="1053" t="s">
        <v>6160</v>
      </c>
      <c r="J3" s="1178" t="s">
        <v>8570</v>
      </c>
      <c r="K3" s="1178" t="s">
        <v>8571</v>
      </c>
      <c r="L3" s="1178" t="s">
        <v>8572</v>
      </c>
      <c r="M3" s="1178" t="s">
        <v>6171</v>
      </c>
      <c r="N3" s="1178" t="s">
        <v>8573</v>
      </c>
      <c r="O3" s="1179" t="s">
        <v>8574</v>
      </c>
      <c r="P3" s="1180" t="s">
        <v>8575</v>
      </c>
      <c r="Q3" s="1178" t="s">
        <v>8576</v>
      </c>
      <c r="R3" s="1181" t="s">
        <v>8577</v>
      </c>
      <c r="S3" s="1181" t="s">
        <v>8578</v>
      </c>
      <c r="T3" s="1181" t="s">
        <v>8579</v>
      </c>
      <c r="U3" s="1181" t="s">
        <v>8580</v>
      </c>
      <c r="V3" s="1181" t="s">
        <v>8581</v>
      </c>
      <c r="W3" s="1181" t="s">
        <v>8582</v>
      </c>
      <c r="X3" s="1181" t="s">
        <v>8583</v>
      </c>
      <c r="Y3" s="1181" t="s">
        <v>8584</v>
      </c>
      <c r="Z3" s="1181" t="s">
        <v>8585</v>
      </c>
      <c r="AA3" s="1181" t="s">
        <v>8586</v>
      </c>
      <c r="AB3" s="1181" t="s">
        <v>8587</v>
      </c>
      <c r="AC3" s="1181" t="s">
        <v>8588</v>
      </c>
      <c r="AD3" s="1181" t="s">
        <v>8589</v>
      </c>
      <c r="AE3" s="1181" t="s">
        <v>8590</v>
      </c>
      <c r="AF3" s="1181" t="s">
        <v>8591</v>
      </c>
      <c r="AG3" s="1372" t="s">
        <v>6653</v>
      </c>
      <c r="AH3" s="1372" t="s">
        <v>5780</v>
      </c>
      <c r="AI3" s="1372" t="s">
        <v>8592</v>
      </c>
      <c r="AJ3" s="1372" t="s">
        <v>8593</v>
      </c>
      <c r="AK3" s="1372" t="s">
        <v>8594</v>
      </c>
      <c r="AL3" s="1154" t="s">
        <v>8595</v>
      </c>
    </row>
    <row r="4" spans="1:38" s="1051" customFormat="1" ht="55.5" customHeight="1">
      <c r="A4" s="1051">
        <v>1</v>
      </c>
      <c r="B4" s="1089" t="s">
        <v>8596</v>
      </c>
      <c r="C4" s="1362">
        <v>1</v>
      </c>
      <c r="D4" s="1155" t="s">
        <v>8597</v>
      </c>
      <c r="E4" s="1091">
        <v>10162052</v>
      </c>
      <c r="F4" s="1368" t="s">
        <v>8597</v>
      </c>
      <c r="G4" s="1078" t="s">
        <v>5841</v>
      </c>
      <c r="H4" s="1078"/>
      <c r="I4" s="1078"/>
      <c r="J4" s="1156">
        <v>2500</v>
      </c>
      <c r="K4" s="1158" t="s">
        <v>8598</v>
      </c>
      <c r="L4" s="1158" t="s">
        <v>8599</v>
      </c>
      <c r="M4" s="1158" t="s">
        <v>8600</v>
      </c>
      <c r="N4" s="1158" t="s">
        <v>8601</v>
      </c>
      <c r="O4" s="1070">
        <v>4000</v>
      </c>
      <c r="P4" s="1182">
        <v>149</v>
      </c>
      <c r="Q4" s="1158" t="s">
        <v>8602</v>
      </c>
      <c r="R4" s="1163"/>
      <c r="S4" s="1163"/>
      <c r="T4" s="1163"/>
      <c r="U4" s="1163"/>
      <c r="V4" s="1163"/>
      <c r="W4" s="1163" t="s">
        <v>8603</v>
      </c>
      <c r="X4" s="1163">
        <v>10162189</v>
      </c>
      <c r="Y4" s="1163"/>
      <c r="Z4" s="1163"/>
      <c r="AA4" s="1163"/>
      <c r="AB4" s="1163"/>
      <c r="AC4" s="1163"/>
      <c r="AD4" s="1163"/>
      <c r="AE4" s="1163"/>
      <c r="AF4" s="1163"/>
      <c r="AG4" s="1158" t="s">
        <v>8604</v>
      </c>
      <c r="AH4" s="1158" t="s">
        <v>8605</v>
      </c>
      <c r="AI4" s="1158" t="s">
        <v>8606</v>
      </c>
      <c r="AJ4" s="1158" t="s">
        <v>8607</v>
      </c>
      <c r="AK4" s="1158" t="s">
        <v>8608</v>
      </c>
      <c r="AL4" s="1070" t="s">
        <v>8609</v>
      </c>
    </row>
    <row r="5" spans="1:38" s="1051" customFormat="1" ht="55.5" customHeight="1">
      <c r="A5" s="1051">
        <v>2</v>
      </c>
      <c r="B5" s="1089"/>
      <c r="C5" s="1362"/>
      <c r="D5" s="1155" t="s">
        <v>8610</v>
      </c>
      <c r="E5" s="1091">
        <v>11225281</v>
      </c>
      <c r="F5" s="1368" t="s">
        <v>8610</v>
      </c>
      <c r="G5" s="1078" t="s">
        <v>5841</v>
      </c>
      <c r="H5" s="1078"/>
      <c r="I5" s="1078"/>
      <c r="J5" s="1156"/>
      <c r="K5" s="1158"/>
      <c r="L5" s="1158"/>
      <c r="M5" s="1158"/>
      <c r="N5" s="1158"/>
      <c r="O5" s="1070"/>
      <c r="P5" s="1182"/>
      <c r="Q5" s="1158"/>
      <c r="R5" s="1163"/>
      <c r="S5" s="1163"/>
      <c r="T5" s="1163"/>
      <c r="U5" s="1163"/>
      <c r="V5" s="1163"/>
      <c r="W5" s="1163"/>
      <c r="X5" s="1163"/>
      <c r="Y5" s="1163"/>
      <c r="Z5" s="1163"/>
      <c r="AA5" s="1163"/>
      <c r="AB5" s="1163"/>
      <c r="AC5" s="1163"/>
      <c r="AD5" s="1163"/>
      <c r="AE5" s="1163"/>
      <c r="AF5" s="1163"/>
      <c r="AG5" s="1158"/>
      <c r="AH5" s="1158"/>
      <c r="AI5" s="1158"/>
      <c r="AJ5" s="1158"/>
      <c r="AK5" s="1158"/>
      <c r="AL5" s="1070"/>
    </row>
    <row r="6" spans="1:38" s="1051" customFormat="1" ht="55.5" customHeight="1">
      <c r="A6" s="1051">
        <v>3</v>
      </c>
      <c r="B6" s="1089" t="s">
        <v>8596</v>
      </c>
      <c r="C6" s="1362">
        <v>2</v>
      </c>
      <c r="D6" s="1362" t="s">
        <v>8611</v>
      </c>
      <c r="E6" s="1091">
        <v>10925416</v>
      </c>
      <c r="F6" s="1368" t="s">
        <v>8611</v>
      </c>
      <c r="G6" s="1078" t="s">
        <v>5841</v>
      </c>
      <c r="H6" s="1078"/>
      <c r="I6" s="1078"/>
      <c r="J6" s="1070">
        <v>2700</v>
      </c>
      <c r="K6" s="1158" t="s">
        <v>8612</v>
      </c>
      <c r="L6" s="1158" t="s">
        <v>8613</v>
      </c>
      <c r="M6" s="1158" t="s">
        <v>8600</v>
      </c>
      <c r="N6" s="1158" t="s">
        <v>8614</v>
      </c>
      <c r="O6" s="1070">
        <v>6000</v>
      </c>
      <c r="P6" s="1182">
        <v>149</v>
      </c>
      <c r="Q6" s="1158" t="s">
        <v>8615</v>
      </c>
      <c r="R6" s="1163"/>
      <c r="S6" s="1163"/>
      <c r="T6" s="1163"/>
      <c r="U6" s="1163"/>
      <c r="V6" s="1163"/>
      <c r="W6" s="1163" t="s">
        <v>8603</v>
      </c>
      <c r="X6" s="1163">
        <v>10162189</v>
      </c>
      <c r="Y6" s="1163"/>
      <c r="Z6" s="1163"/>
      <c r="AA6" s="1163"/>
      <c r="AB6" s="1163" t="s">
        <v>8603</v>
      </c>
      <c r="AC6" s="1163"/>
      <c r="AD6" s="1163"/>
      <c r="AE6" s="1163"/>
      <c r="AF6" s="1163"/>
      <c r="AG6" s="1057" t="s">
        <v>8616</v>
      </c>
      <c r="AH6" s="1057" t="s">
        <v>8605</v>
      </c>
      <c r="AI6" s="1057" t="s">
        <v>8617</v>
      </c>
      <c r="AJ6" s="1158" t="s">
        <v>8607</v>
      </c>
      <c r="AK6" s="1158" t="s">
        <v>8608</v>
      </c>
      <c r="AL6" s="1070">
        <v>10779663</v>
      </c>
    </row>
    <row r="7" spans="1:38" s="1051" customFormat="1" ht="55.5" customHeight="1">
      <c r="A7" s="1051">
        <v>4</v>
      </c>
      <c r="B7" s="1089" t="s">
        <v>8618</v>
      </c>
      <c r="C7" s="1362">
        <v>4</v>
      </c>
      <c r="D7" s="1155" t="s">
        <v>8619</v>
      </c>
      <c r="E7" s="1091">
        <v>10162057</v>
      </c>
      <c r="F7" s="1368" t="s">
        <v>8619</v>
      </c>
      <c r="G7" s="1078" t="s">
        <v>5841</v>
      </c>
      <c r="H7" s="1078"/>
      <c r="I7" s="1078"/>
      <c r="J7" s="1156">
        <v>3500</v>
      </c>
      <c r="K7" s="1158" t="s">
        <v>8620</v>
      </c>
      <c r="L7" s="1158" t="s">
        <v>8621</v>
      </c>
      <c r="M7" s="1158" t="s">
        <v>8622</v>
      </c>
      <c r="N7" s="1158" t="s">
        <v>8623</v>
      </c>
      <c r="O7" s="1070">
        <v>4000</v>
      </c>
      <c r="P7" s="1182">
        <v>149</v>
      </c>
      <c r="Q7" s="1158" t="s">
        <v>8602</v>
      </c>
      <c r="R7" s="1163" t="s">
        <v>8603</v>
      </c>
      <c r="S7" s="1163"/>
      <c r="T7" s="1163"/>
      <c r="U7" s="1163"/>
      <c r="V7" s="1163" t="s">
        <v>8603</v>
      </c>
      <c r="W7" s="1163" t="s">
        <v>8603</v>
      </c>
      <c r="X7" s="1163">
        <v>10162189</v>
      </c>
      <c r="Y7" s="1163"/>
      <c r="Z7" s="1163"/>
      <c r="AA7" s="1163"/>
      <c r="AB7" s="1163" t="s">
        <v>8603</v>
      </c>
      <c r="AC7" s="1163" t="s">
        <v>8603</v>
      </c>
      <c r="AD7" s="1163"/>
      <c r="AE7" s="1163"/>
      <c r="AF7" s="1163"/>
      <c r="AG7" s="1158" t="s">
        <v>8624</v>
      </c>
      <c r="AH7" s="1158" t="s">
        <v>8605</v>
      </c>
      <c r="AI7" s="1158" t="s">
        <v>8625</v>
      </c>
      <c r="AJ7" s="1158" t="s">
        <v>8607</v>
      </c>
      <c r="AK7" s="1158" t="s">
        <v>8608</v>
      </c>
      <c r="AL7" s="1070">
        <v>10162122</v>
      </c>
    </row>
    <row r="8" spans="1:38" s="1051" customFormat="1" ht="55.5" customHeight="1">
      <c r="A8" s="1051">
        <v>5</v>
      </c>
      <c r="B8" s="1089" t="s">
        <v>8596</v>
      </c>
      <c r="C8" s="1362">
        <v>3</v>
      </c>
      <c r="D8" s="1362" t="s">
        <v>8626</v>
      </c>
      <c r="E8" s="1091">
        <v>10779695</v>
      </c>
      <c r="F8" s="1368" t="s">
        <v>8626</v>
      </c>
      <c r="G8" s="1078" t="s">
        <v>5841</v>
      </c>
      <c r="H8" s="1078"/>
      <c r="I8" s="1078"/>
      <c r="J8" s="1070">
        <v>3200</v>
      </c>
      <c r="K8" s="1158" t="s">
        <v>8627</v>
      </c>
      <c r="L8" s="1158" t="s">
        <v>8613</v>
      </c>
      <c r="M8" s="1158" t="s">
        <v>8600</v>
      </c>
      <c r="N8" s="1158" t="s">
        <v>8614</v>
      </c>
      <c r="O8" s="1070">
        <v>5000</v>
      </c>
      <c r="P8" s="1182">
        <v>149</v>
      </c>
      <c r="Q8" s="1158" t="s">
        <v>8615</v>
      </c>
      <c r="R8" s="1163"/>
      <c r="S8" s="1163"/>
      <c r="T8" s="1163"/>
      <c r="U8" s="1163"/>
      <c r="V8" s="1163"/>
      <c r="W8" s="1163" t="s">
        <v>8603</v>
      </c>
      <c r="X8" s="1163">
        <v>10162189</v>
      </c>
      <c r="Y8" s="1163"/>
      <c r="Z8" s="1163"/>
      <c r="AA8" s="1163"/>
      <c r="AB8" s="1163" t="s">
        <v>8603</v>
      </c>
      <c r="AC8" s="1163"/>
      <c r="AD8" s="1163"/>
      <c r="AE8" s="1163"/>
      <c r="AF8" s="1163"/>
      <c r="AG8" s="1057" t="s">
        <v>8616</v>
      </c>
      <c r="AH8" s="1057" t="s">
        <v>8605</v>
      </c>
      <c r="AI8" s="1057"/>
      <c r="AJ8" s="1158"/>
      <c r="AK8" s="1158" t="s">
        <v>8608</v>
      </c>
      <c r="AL8" s="1070">
        <v>10779664</v>
      </c>
    </row>
    <row r="9" spans="1:38" s="1051" customFormat="1" ht="55.5" customHeight="1">
      <c r="A9" s="1051">
        <v>7</v>
      </c>
      <c r="B9" s="1089"/>
      <c r="C9" s="1362"/>
      <c r="D9" s="1155" t="s">
        <v>8628</v>
      </c>
      <c r="E9" s="1091">
        <v>10925412</v>
      </c>
      <c r="F9" s="1368" t="s">
        <v>8628</v>
      </c>
      <c r="G9" s="1078" t="s">
        <v>5841</v>
      </c>
      <c r="H9" s="1078"/>
      <c r="I9" s="1078"/>
      <c r="J9" s="1156"/>
      <c r="K9" s="1158"/>
      <c r="L9" s="1158"/>
      <c r="M9" s="1158"/>
      <c r="N9" s="1158"/>
      <c r="O9" s="1070"/>
      <c r="P9" s="1182"/>
      <c r="Q9" s="1158"/>
      <c r="R9" s="1163"/>
      <c r="S9" s="1163"/>
      <c r="T9" s="1163"/>
      <c r="U9" s="1163"/>
      <c r="V9" s="1163"/>
      <c r="W9" s="1163"/>
      <c r="X9" s="1163"/>
      <c r="Y9" s="1163"/>
      <c r="Z9" s="1163"/>
      <c r="AA9" s="1163"/>
      <c r="AB9" s="1163"/>
      <c r="AC9" s="1163"/>
      <c r="AD9" s="1163"/>
      <c r="AE9" s="1163"/>
      <c r="AF9" s="1163"/>
      <c r="AG9" s="1158"/>
      <c r="AH9" s="1158"/>
      <c r="AI9" s="1158"/>
      <c r="AJ9" s="1158"/>
      <c r="AK9" s="1158"/>
      <c r="AL9" s="1070"/>
    </row>
    <row r="10" spans="1:38" s="1051" customFormat="1" ht="55.5" customHeight="1">
      <c r="A10" s="1051">
        <v>8</v>
      </c>
      <c r="B10" s="1089" t="s">
        <v>8618</v>
      </c>
      <c r="C10" s="1362">
        <v>5</v>
      </c>
      <c r="D10" s="1362" t="s">
        <v>8629</v>
      </c>
      <c r="E10" s="1091">
        <v>10162058</v>
      </c>
      <c r="F10" s="1368" t="s">
        <v>8629</v>
      </c>
      <c r="G10" s="1078" t="s">
        <v>5841</v>
      </c>
      <c r="H10" s="1078"/>
      <c r="I10" s="1078"/>
      <c r="J10" s="1070">
        <v>3500</v>
      </c>
      <c r="K10" s="1158" t="s">
        <v>8630</v>
      </c>
      <c r="L10" s="1158" t="s">
        <v>8621</v>
      </c>
      <c r="M10" s="1158" t="s">
        <v>8622</v>
      </c>
      <c r="N10" s="1158" t="s">
        <v>8623</v>
      </c>
      <c r="O10" s="1070">
        <v>4000</v>
      </c>
      <c r="P10" s="1182">
        <v>149</v>
      </c>
      <c r="Q10" s="1158" t="s">
        <v>8602</v>
      </c>
      <c r="R10" s="1163" t="s">
        <v>8603</v>
      </c>
      <c r="S10" s="1163"/>
      <c r="T10" s="1163"/>
      <c r="U10" s="1163"/>
      <c r="V10" s="1163" t="s">
        <v>8603</v>
      </c>
      <c r="W10" s="1163" t="s">
        <v>8603</v>
      </c>
      <c r="X10" s="1163">
        <v>10162189</v>
      </c>
      <c r="Y10" s="1163"/>
      <c r="Z10" s="1163"/>
      <c r="AA10" s="1163"/>
      <c r="AB10" s="1163" t="s">
        <v>8603</v>
      </c>
      <c r="AC10" s="1163" t="s">
        <v>8603</v>
      </c>
      <c r="AD10" s="1163"/>
      <c r="AE10" s="1163" t="s">
        <v>8603</v>
      </c>
      <c r="AF10" s="1163"/>
      <c r="AG10" s="1057" t="s">
        <v>8631</v>
      </c>
      <c r="AH10" s="1057" t="s">
        <v>8605</v>
      </c>
      <c r="AI10" s="1057" t="s">
        <v>8632</v>
      </c>
      <c r="AJ10" s="1158" t="s">
        <v>8607</v>
      </c>
      <c r="AK10" s="1158" t="s">
        <v>8608</v>
      </c>
      <c r="AL10" s="1070">
        <v>10162122</v>
      </c>
    </row>
    <row r="11" spans="1:38" s="1051" customFormat="1" ht="55.5" customHeight="1">
      <c r="A11" s="1051">
        <v>10</v>
      </c>
      <c r="B11" s="1089"/>
      <c r="C11" s="1362"/>
      <c r="D11" s="1155" t="s">
        <v>8633</v>
      </c>
      <c r="E11" s="1091">
        <v>11225282</v>
      </c>
      <c r="F11" s="1368" t="s">
        <v>8633</v>
      </c>
      <c r="G11" s="1078" t="s">
        <v>5841</v>
      </c>
      <c r="H11" s="1078"/>
      <c r="I11" s="1078"/>
      <c r="J11" s="1156"/>
      <c r="K11" s="1158"/>
      <c r="L11" s="1158"/>
      <c r="M11" s="1158"/>
      <c r="N11" s="1158"/>
      <c r="O11" s="1070"/>
      <c r="P11" s="1182"/>
      <c r="Q11" s="1158"/>
      <c r="R11" s="1163"/>
      <c r="S11" s="1163"/>
      <c r="T11" s="1163"/>
      <c r="U11" s="1163"/>
      <c r="V11" s="1163"/>
      <c r="W11" s="1163"/>
      <c r="X11" s="1163"/>
      <c r="Y11" s="1163"/>
      <c r="Z11" s="1163"/>
      <c r="AA11" s="1163"/>
      <c r="AB11" s="1163"/>
      <c r="AC11" s="1163"/>
      <c r="AD11" s="1163"/>
      <c r="AE11" s="1163"/>
      <c r="AF11" s="1163"/>
      <c r="AG11" s="1158"/>
      <c r="AH11" s="1158"/>
      <c r="AI11" s="1158"/>
      <c r="AJ11" s="1158"/>
      <c r="AK11" s="1158"/>
      <c r="AL11" s="1070"/>
    </row>
    <row r="12" spans="1:38" s="1051" customFormat="1" ht="55.5" customHeight="1">
      <c r="A12" s="1051">
        <v>11</v>
      </c>
      <c r="B12" s="1089" t="s">
        <v>8618</v>
      </c>
      <c r="C12" s="1362">
        <v>6</v>
      </c>
      <c r="D12" s="1362">
        <v>4220</v>
      </c>
      <c r="E12" s="1091">
        <v>10162088</v>
      </c>
      <c r="F12" s="1368">
        <v>4220</v>
      </c>
      <c r="G12" s="1078" t="s">
        <v>5841</v>
      </c>
      <c r="H12" s="1078"/>
      <c r="I12" s="1078"/>
      <c r="J12" s="1057">
        <v>4100</v>
      </c>
      <c r="K12" s="1057" t="s">
        <v>8634</v>
      </c>
      <c r="L12" s="1057" t="s">
        <v>8635</v>
      </c>
      <c r="M12" s="1057" t="s">
        <v>8636</v>
      </c>
      <c r="N12" s="1057" t="s">
        <v>8637</v>
      </c>
      <c r="O12" s="1070">
        <v>2500</v>
      </c>
      <c r="P12" s="1182">
        <v>199</v>
      </c>
      <c r="Q12" s="1057" t="s">
        <v>8602</v>
      </c>
      <c r="R12" s="1163" t="s">
        <v>8603</v>
      </c>
      <c r="S12" s="1163" t="s">
        <v>8603</v>
      </c>
      <c r="T12" s="1163"/>
      <c r="U12" s="1163" t="s">
        <v>8638</v>
      </c>
      <c r="V12" s="1163" t="s">
        <v>8603</v>
      </c>
      <c r="W12" s="1163" t="s">
        <v>8603</v>
      </c>
      <c r="X12" s="1163">
        <v>10162189</v>
      </c>
      <c r="Y12" s="1163"/>
      <c r="Z12" s="1163"/>
      <c r="AA12" s="1163"/>
      <c r="AB12" s="1163" t="s">
        <v>8603</v>
      </c>
      <c r="AC12" s="1163" t="s">
        <v>8603</v>
      </c>
      <c r="AD12" s="1163" t="s">
        <v>8603</v>
      </c>
      <c r="AE12" s="1163"/>
      <c r="AF12" s="1163"/>
      <c r="AG12" s="1368" t="s">
        <v>8639</v>
      </c>
      <c r="AH12" s="1057" t="s">
        <v>8605</v>
      </c>
      <c r="AI12" s="1057" t="s">
        <v>8640</v>
      </c>
      <c r="AJ12" s="1057" t="s">
        <v>8641</v>
      </c>
      <c r="AK12" s="1057" t="s">
        <v>8608</v>
      </c>
      <c r="AL12" s="1070">
        <v>10162171</v>
      </c>
    </row>
    <row r="13" spans="1:38" s="1051" customFormat="1" ht="55.5" customHeight="1">
      <c r="B13" s="1089" t="s">
        <v>8618</v>
      </c>
      <c r="C13" s="1362">
        <v>7</v>
      </c>
      <c r="D13" s="1362">
        <v>4320</v>
      </c>
      <c r="E13" s="1091">
        <v>10162089</v>
      </c>
      <c r="F13" s="1368">
        <v>4320</v>
      </c>
      <c r="G13" s="1078" t="s">
        <v>5841</v>
      </c>
      <c r="H13" s="1078"/>
      <c r="I13" s="1078"/>
      <c r="J13" s="1057">
        <v>4300</v>
      </c>
      <c r="K13" s="1057" t="s">
        <v>8642</v>
      </c>
      <c r="L13" s="1057" t="s">
        <v>8635</v>
      </c>
      <c r="M13" s="1057" t="s">
        <v>8636</v>
      </c>
      <c r="N13" s="1057" t="s">
        <v>8637</v>
      </c>
      <c r="O13" s="1070">
        <v>2500</v>
      </c>
      <c r="P13" s="1182">
        <v>199</v>
      </c>
      <c r="Q13" s="1057" t="s">
        <v>8602</v>
      </c>
      <c r="R13" s="1163" t="s">
        <v>8603</v>
      </c>
      <c r="S13" s="1163" t="s">
        <v>8603</v>
      </c>
      <c r="T13" s="1163"/>
      <c r="U13" s="1163" t="s">
        <v>8638</v>
      </c>
      <c r="V13" s="1163" t="s">
        <v>8603</v>
      </c>
      <c r="W13" s="1163" t="s">
        <v>8603</v>
      </c>
      <c r="X13" s="1163">
        <v>10162189</v>
      </c>
      <c r="Y13" s="1163"/>
      <c r="Z13" s="1163"/>
      <c r="AA13" s="1163"/>
      <c r="AB13" s="1163" t="s">
        <v>8603</v>
      </c>
      <c r="AC13" s="1163" t="s">
        <v>8603</v>
      </c>
      <c r="AD13" s="1163" t="s">
        <v>8603</v>
      </c>
      <c r="AE13" s="1163" t="s">
        <v>8603</v>
      </c>
      <c r="AF13" s="1163"/>
      <c r="AG13" s="1368" t="s">
        <v>8639</v>
      </c>
      <c r="AH13" s="1057" t="s">
        <v>8605</v>
      </c>
      <c r="AI13" s="1057" t="s">
        <v>8640</v>
      </c>
      <c r="AJ13" s="1057" t="s">
        <v>8641</v>
      </c>
      <c r="AK13" s="1057" t="s">
        <v>8608</v>
      </c>
      <c r="AL13" s="1070">
        <v>10162171</v>
      </c>
    </row>
    <row r="14" spans="1:38" s="1051" customFormat="1" ht="55.5" customHeight="1">
      <c r="B14" s="1089" t="s">
        <v>8643</v>
      </c>
      <c r="C14" s="1362"/>
      <c r="D14" s="1362" t="s">
        <v>8644</v>
      </c>
      <c r="E14" s="1091">
        <v>11384846</v>
      </c>
      <c r="F14" s="1368" t="s">
        <v>8644</v>
      </c>
      <c r="G14" s="1078" t="s">
        <v>5841</v>
      </c>
      <c r="H14" s="1078"/>
      <c r="I14" s="1078"/>
      <c r="J14" s="1070">
        <v>3100</v>
      </c>
      <c r="K14" s="1158" t="s">
        <v>8645</v>
      </c>
      <c r="L14" s="1158" t="s">
        <v>8646</v>
      </c>
      <c r="M14" s="1158" t="s">
        <v>8647</v>
      </c>
      <c r="N14" s="1158" t="s">
        <v>8648</v>
      </c>
      <c r="O14" s="1070">
        <v>3000</v>
      </c>
      <c r="P14" s="1182"/>
      <c r="Q14" s="1158" t="s">
        <v>8649</v>
      </c>
      <c r="R14" s="1163" t="s">
        <v>8603</v>
      </c>
      <c r="S14" s="1163" t="s">
        <v>8603</v>
      </c>
      <c r="T14" s="1163"/>
      <c r="U14" s="1163"/>
      <c r="V14" s="1163"/>
      <c r="W14" s="1163" t="s">
        <v>8603</v>
      </c>
      <c r="X14" s="1163"/>
      <c r="Y14" s="1163" t="s">
        <v>5863</v>
      </c>
      <c r="Z14" s="1163" t="s">
        <v>8603</v>
      </c>
      <c r="AA14" s="1163"/>
      <c r="AB14" s="1163"/>
      <c r="AC14" s="1163" t="s">
        <v>8603</v>
      </c>
      <c r="AD14" s="1163"/>
      <c r="AE14" s="1163" t="s">
        <v>8603</v>
      </c>
      <c r="AF14" s="1163" t="s">
        <v>8603</v>
      </c>
      <c r="AG14" s="1368" t="s">
        <v>8650</v>
      </c>
      <c r="AH14" s="1057" t="s">
        <v>6693</v>
      </c>
      <c r="AI14" s="1057" t="s">
        <v>8651</v>
      </c>
      <c r="AJ14" s="1158" t="s">
        <v>8652</v>
      </c>
      <c r="AK14" s="1158" t="s">
        <v>8608</v>
      </c>
      <c r="AL14" s="1070"/>
    </row>
    <row r="15" spans="1:38" s="1051" customFormat="1" ht="55.5" customHeight="1">
      <c r="A15" s="1051">
        <v>15</v>
      </c>
      <c r="B15" s="1089" t="s">
        <v>8618</v>
      </c>
      <c r="C15" s="1362">
        <v>8</v>
      </c>
      <c r="D15" s="1362" t="s">
        <v>8653</v>
      </c>
      <c r="E15" s="1091">
        <v>10750527</v>
      </c>
      <c r="F15" s="1368" t="s">
        <v>8653</v>
      </c>
      <c r="G15" s="1078" t="s">
        <v>5841</v>
      </c>
      <c r="H15" s="1078"/>
      <c r="I15" s="1078"/>
      <c r="J15" s="1070">
        <v>5000</v>
      </c>
      <c r="K15" s="1158" t="s">
        <v>8654</v>
      </c>
      <c r="L15" s="1158" t="s">
        <v>8655</v>
      </c>
      <c r="M15" s="1158" t="s">
        <v>8636</v>
      </c>
      <c r="N15" s="1158" t="s">
        <v>8656</v>
      </c>
      <c r="O15" s="1070">
        <v>2000</v>
      </c>
      <c r="P15" s="1182">
        <v>399</v>
      </c>
      <c r="Q15" s="1158" t="s">
        <v>8615</v>
      </c>
      <c r="R15" s="1163" t="s">
        <v>8603</v>
      </c>
      <c r="S15" s="1163" t="s">
        <v>8603</v>
      </c>
      <c r="T15" s="1163"/>
      <c r="U15" s="1163" t="s">
        <v>8603</v>
      </c>
      <c r="V15" s="1163"/>
      <c r="W15" s="1163" t="s">
        <v>8603</v>
      </c>
      <c r="X15" s="1163">
        <v>10162189</v>
      </c>
      <c r="Y15" s="1163"/>
      <c r="Z15" s="1163"/>
      <c r="AA15" s="1163"/>
      <c r="AB15" s="1163"/>
      <c r="AC15" s="1163" t="s">
        <v>8603</v>
      </c>
      <c r="AD15" s="1163" t="s">
        <v>8603</v>
      </c>
      <c r="AE15" s="1163" t="s">
        <v>8603</v>
      </c>
      <c r="AF15" s="1163" t="s">
        <v>8603</v>
      </c>
      <c r="AG15" s="1057" t="s">
        <v>8657</v>
      </c>
      <c r="AH15" s="1057" t="s">
        <v>8605</v>
      </c>
      <c r="AI15" s="1057" t="s">
        <v>8658</v>
      </c>
      <c r="AJ15" s="1158" t="s">
        <v>8659</v>
      </c>
      <c r="AK15" s="1158" t="s">
        <v>8608</v>
      </c>
      <c r="AL15" s="1070"/>
    </row>
    <row r="17" spans="2:38" ht="14.25">
      <c r="B17" s="1149"/>
      <c r="C17" s="1149"/>
      <c r="D17" s="1074"/>
      <c r="E17" s="1074"/>
      <c r="F17" s="1074"/>
      <c r="G17" s="1074"/>
      <c r="H17" s="1074"/>
      <c r="I17" s="1074"/>
      <c r="J17" s="1074"/>
      <c r="K17" s="1149"/>
      <c r="L17" s="1149"/>
      <c r="M17" s="1149"/>
      <c r="N17" s="1149"/>
      <c r="O17" s="1401"/>
      <c r="P17" s="1402"/>
      <c r="Q17" s="1149"/>
      <c r="R17" s="1403"/>
      <c r="S17" s="1403"/>
      <c r="T17" s="1403"/>
      <c r="U17" s="1403"/>
      <c r="V17" s="1403"/>
      <c r="W17" s="1403"/>
      <c r="X17" s="1403"/>
      <c r="Y17" s="1403"/>
      <c r="Z17" s="1403"/>
      <c r="AA17" s="1403"/>
      <c r="AB17" s="1403"/>
      <c r="AC17" s="1403"/>
      <c r="AD17" s="1403"/>
      <c r="AE17" s="1403"/>
      <c r="AF17" s="1403"/>
      <c r="AG17" s="1149"/>
      <c r="AH17" s="1149"/>
      <c r="AI17" s="1149"/>
      <c r="AJ17" s="1149"/>
      <c r="AK17" s="1149"/>
      <c r="AL17" s="1401"/>
    </row>
    <row r="18" spans="2:38" ht="14.25">
      <c r="B18" s="1400"/>
      <c r="C18" s="1400"/>
      <c r="D18" s="1074"/>
      <c r="E18" s="1074"/>
      <c r="F18" s="1074"/>
      <c r="G18" s="1074"/>
      <c r="H18" s="1074"/>
      <c r="I18" s="1074"/>
      <c r="J18" s="1074"/>
      <c r="K18" s="1149"/>
      <c r="L18" s="1149"/>
      <c r="M18" s="1149"/>
      <c r="N18" s="1149"/>
      <c r="O18" s="1401"/>
      <c r="P18" s="1402"/>
      <c r="Q18" s="1149"/>
      <c r="R18" s="1403"/>
      <c r="S18" s="1403"/>
      <c r="T18" s="1403"/>
      <c r="U18" s="1403"/>
      <c r="V18" s="1403"/>
      <c r="W18" s="1403"/>
      <c r="X18" s="1403"/>
      <c r="Y18" s="1403"/>
      <c r="Z18" s="1403"/>
      <c r="AA18" s="1403"/>
      <c r="AB18" s="1403"/>
      <c r="AC18" s="1403"/>
      <c r="AD18" s="1403"/>
      <c r="AE18" s="1403"/>
      <c r="AF18" s="1403"/>
      <c r="AG18" s="1149"/>
      <c r="AH18" s="1149"/>
      <c r="AI18" s="1149"/>
      <c r="AJ18" s="1149"/>
      <c r="AK18" s="1149"/>
      <c r="AL18" s="1401"/>
    </row>
  </sheetData>
  <autoFilter ref="B3:AL15"/>
  <mergeCells count="2">
    <mergeCell ref="B1:F1"/>
    <mergeCell ref="B2:F2"/>
  </mergeCells>
  <printOptions horizontalCentered="1"/>
  <pageMargins left="0.25" right="0.25" top="0.75" bottom="0.75" header="0.3" footer="0.3"/>
  <pageSetup scale="17" orientation="landscape"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6:IR50"/>
  <sheetViews>
    <sheetView showGridLines="0" workbookViewId="0">
      <selection activeCell="G35" sqref="G35"/>
    </sheetView>
  </sheetViews>
  <sheetFormatPr defaultColWidth="11.5703125" defaultRowHeight="12.75"/>
  <cols>
    <col min="1" max="1" width="5.42578125" style="1330" customWidth="1"/>
    <col min="2" max="2" width="24.85546875" style="1330" customWidth="1"/>
    <col min="3" max="3" width="18.140625" style="1330" customWidth="1"/>
    <col min="4" max="4" width="18.85546875" style="1330" customWidth="1"/>
    <col min="5" max="5" width="19.85546875" style="1330" customWidth="1"/>
    <col min="6" max="6" width="18.140625" style="1330" customWidth="1"/>
    <col min="7" max="16384" width="11.5703125" style="1330"/>
  </cols>
  <sheetData>
    <row r="6" spans="1:252" s="1328" customFormat="1" ht="10.5" customHeight="1">
      <c r="A6" s="1326"/>
      <c r="B6" s="1327"/>
      <c r="C6" s="1327"/>
      <c r="D6" s="1327"/>
      <c r="E6" s="1327"/>
      <c r="F6" s="1327"/>
    </row>
    <row r="8" spans="1:252" ht="18">
      <c r="A8" s="1329" t="s">
        <v>9733</v>
      </c>
    </row>
    <row r="9" spans="1:252" ht="15" customHeight="1">
      <c r="A9" s="1331" t="s">
        <v>9734</v>
      </c>
      <c r="B9" s="1332" t="s">
        <v>9735</v>
      </c>
      <c r="C9" s="1333"/>
      <c r="D9" s="1333"/>
      <c r="E9" s="1333"/>
      <c r="F9" s="1333"/>
    </row>
    <row r="10" spans="1:252" ht="15" customHeight="1">
      <c r="A10" s="1331"/>
      <c r="B10" s="1333" t="s">
        <v>9736</v>
      </c>
      <c r="C10" s="1333"/>
      <c r="D10" s="1333"/>
      <c r="E10" s="1333"/>
      <c r="F10" s="1333"/>
    </row>
    <row r="11" spans="1:252" ht="15" customHeight="1">
      <c r="A11" s="1331" t="s">
        <v>9734</v>
      </c>
      <c r="B11" s="1332" t="s">
        <v>9737</v>
      </c>
      <c r="C11" s="1333"/>
      <c r="D11" s="1333"/>
      <c r="E11" s="1333"/>
      <c r="F11" s="1333"/>
    </row>
    <row r="12" spans="1:252">
      <c r="B12" s="1333"/>
      <c r="C12" s="1333"/>
      <c r="D12" s="1333"/>
      <c r="E12" s="1333"/>
      <c r="F12" s="1333"/>
    </row>
    <row r="13" spans="1:252" ht="18">
      <c r="A13" s="1329" t="s">
        <v>9738</v>
      </c>
    </row>
    <row r="14" spans="1:252" ht="15" customHeight="1">
      <c r="A14" s="1331" t="s">
        <v>9734</v>
      </c>
      <c r="B14" s="1332" t="s">
        <v>9739</v>
      </c>
      <c r="C14" s="1333"/>
      <c r="D14" s="1333"/>
      <c r="E14" s="1333"/>
      <c r="F14" s="1333"/>
    </row>
    <row r="15" spans="1:252" ht="15" customHeight="1">
      <c r="A15" s="1331" t="s">
        <v>9734</v>
      </c>
      <c r="B15" s="1333" t="s">
        <v>9740</v>
      </c>
      <c r="C15" s="1333"/>
      <c r="D15" s="1333"/>
      <c r="E15" s="1333"/>
      <c r="F15" s="1333"/>
    </row>
    <row r="16" spans="1:252" ht="15" customHeight="1">
      <c r="A16" s="1331" t="s">
        <v>9734</v>
      </c>
      <c r="B16" s="1334" t="s">
        <v>9741</v>
      </c>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1335"/>
      <c r="DG16" s="1335"/>
      <c r="DH16" s="1335"/>
      <c r="DI16" s="1335"/>
      <c r="DJ16" s="1335"/>
      <c r="DK16" s="1335"/>
      <c r="DL16" s="1335"/>
      <c r="DM16" s="1335"/>
      <c r="DN16" s="1335"/>
      <c r="DO16" s="1335"/>
      <c r="DP16" s="1335"/>
      <c r="DQ16" s="1335"/>
      <c r="DR16" s="1335"/>
      <c r="DS16" s="1335"/>
      <c r="DT16" s="1335"/>
      <c r="DU16" s="1335"/>
      <c r="DV16" s="1335"/>
      <c r="DW16" s="1335"/>
      <c r="DX16" s="1335"/>
      <c r="DY16" s="1335"/>
      <c r="DZ16" s="1335"/>
      <c r="EA16" s="1335"/>
      <c r="EB16" s="1335"/>
      <c r="EC16" s="1335"/>
      <c r="ED16" s="1335"/>
      <c r="EE16" s="1335"/>
      <c r="EF16" s="1335"/>
      <c r="EG16" s="1335"/>
      <c r="EH16" s="1335"/>
      <c r="EI16" s="1335"/>
      <c r="EJ16" s="1335"/>
      <c r="EK16" s="1335"/>
      <c r="EL16" s="1335"/>
      <c r="EM16" s="1335"/>
      <c r="EN16" s="1335"/>
      <c r="EO16" s="1335"/>
      <c r="EP16" s="1335"/>
      <c r="EQ16" s="1335"/>
      <c r="ER16" s="1335"/>
      <c r="ES16" s="1335"/>
      <c r="ET16" s="1335"/>
      <c r="EU16" s="1335"/>
      <c r="EV16" s="1335"/>
      <c r="EW16" s="1335"/>
      <c r="EX16" s="1335"/>
      <c r="EY16" s="1335"/>
      <c r="EZ16" s="1335"/>
      <c r="FA16" s="1335"/>
      <c r="FB16" s="1335"/>
      <c r="FC16" s="1335"/>
      <c r="FD16" s="1335"/>
      <c r="FE16" s="1335"/>
      <c r="FF16" s="1335"/>
      <c r="FG16" s="1335"/>
      <c r="FH16" s="1335"/>
      <c r="FI16" s="1335"/>
      <c r="FJ16" s="1335"/>
      <c r="FK16" s="1335"/>
      <c r="FL16" s="1335"/>
      <c r="FM16" s="1335"/>
      <c r="FN16" s="1335"/>
      <c r="FO16" s="1335"/>
      <c r="FP16" s="1335"/>
      <c r="FQ16" s="1335"/>
      <c r="FR16" s="1335"/>
      <c r="FS16" s="1335"/>
      <c r="FT16" s="1335"/>
      <c r="FU16" s="1335"/>
      <c r="FV16" s="1335"/>
      <c r="FW16" s="1335"/>
      <c r="FX16" s="1335"/>
      <c r="FY16" s="1335"/>
      <c r="FZ16" s="1335"/>
      <c r="GA16" s="1335"/>
      <c r="GB16" s="1335"/>
      <c r="GC16" s="1335"/>
      <c r="GD16" s="1335"/>
      <c r="GE16" s="1335"/>
      <c r="GF16" s="1335"/>
      <c r="GG16" s="1335"/>
      <c r="GH16" s="1335"/>
      <c r="GI16" s="1335"/>
      <c r="GJ16" s="1335"/>
      <c r="GK16" s="1335"/>
      <c r="GL16" s="1335"/>
      <c r="GM16" s="1335"/>
      <c r="GN16" s="1335"/>
      <c r="GO16" s="1335"/>
      <c r="GP16" s="1335"/>
      <c r="GQ16" s="1335"/>
      <c r="GR16" s="1335"/>
      <c r="GS16" s="1335"/>
      <c r="GT16" s="1335"/>
      <c r="GU16" s="1335"/>
      <c r="GV16" s="1335"/>
      <c r="GW16" s="1335"/>
      <c r="GX16" s="1335"/>
      <c r="GY16" s="1335"/>
      <c r="GZ16" s="1335"/>
      <c r="HA16" s="1335"/>
      <c r="HB16" s="1335"/>
      <c r="HC16" s="1335"/>
      <c r="HD16" s="1335"/>
      <c r="HE16" s="1335"/>
      <c r="HF16" s="1335"/>
      <c r="HG16" s="1335"/>
      <c r="HH16" s="1335"/>
      <c r="HI16" s="1335"/>
      <c r="HJ16" s="1335"/>
      <c r="HK16" s="1335"/>
      <c r="HL16" s="1335"/>
      <c r="HM16" s="1335"/>
      <c r="HN16" s="1335"/>
      <c r="HO16" s="1335"/>
      <c r="HP16" s="1335"/>
      <c r="HQ16" s="1335"/>
      <c r="HR16" s="1335"/>
      <c r="HS16" s="1335"/>
      <c r="HT16" s="1335"/>
      <c r="HU16" s="1335"/>
      <c r="HV16" s="1335"/>
      <c r="HW16" s="1335"/>
      <c r="HX16" s="1335"/>
      <c r="HY16" s="1335"/>
      <c r="HZ16" s="1335"/>
      <c r="IA16" s="1335"/>
      <c r="IB16" s="1335"/>
      <c r="IC16" s="1335"/>
      <c r="ID16" s="1335"/>
      <c r="IE16" s="1335"/>
      <c r="IF16" s="1335"/>
      <c r="IG16" s="1335"/>
      <c r="IH16" s="1335"/>
      <c r="II16" s="1335"/>
      <c r="IJ16" s="1335"/>
      <c r="IK16" s="1335"/>
      <c r="IL16" s="1335"/>
      <c r="IM16" s="1335"/>
      <c r="IN16" s="1335"/>
      <c r="IO16" s="1335"/>
      <c r="IP16" s="1335"/>
      <c r="IQ16" s="1335"/>
      <c r="IR16" s="1335"/>
    </row>
    <row r="17" spans="1:252" ht="19.5" customHeight="1">
      <c r="A17" s="1331" t="s">
        <v>9734</v>
      </c>
      <c r="B17" s="1336" t="s">
        <v>9742</v>
      </c>
      <c r="C17" s="1337"/>
      <c r="D17" s="1337"/>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337"/>
      <c r="AB17" s="1337"/>
      <c r="AC17" s="1337"/>
      <c r="AD17" s="1337"/>
      <c r="AE17" s="1337"/>
      <c r="AF17" s="1337"/>
      <c r="AG17" s="1337"/>
      <c r="AH17" s="1337"/>
      <c r="AI17" s="1337"/>
      <c r="AJ17" s="1337"/>
      <c r="AK17" s="1337"/>
      <c r="AL17" s="1337"/>
      <c r="AM17" s="1337"/>
      <c r="AN17" s="1337"/>
      <c r="AO17" s="1337"/>
      <c r="AP17" s="1337"/>
      <c r="AQ17" s="1337"/>
      <c r="AR17" s="1337"/>
      <c r="AS17" s="1337"/>
      <c r="AT17" s="1337"/>
      <c r="AU17" s="1337"/>
      <c r="AV17" s="1337"/>
      <c r="AW17" s="1337"/>
      <c r="AX17" s="1337"/>
      <c r="AY17" s="1337"/>
      <c r="AZ17" s="1337"/>
      <c r="BA17" s="1337"/>
      <c r="BB17" s="1337"/>
      <c r="BC17" s="1337"/>
      <c r="BD17" s="1337"/>
      <c r="BE17" s="1337"/>
      <c r="BF17" s="1337"/>
      <c r="BG17" s="1337"/>
      <c r="BH17" s="1337"/>
      <c r="BI17" s="1337"/>
      <c r="BJ17" s="1337"/>
      <c r="BK17" s="1337"/>
      <c r="BL17" s="1337"/>
      <c r="BM17" s="1337"/>
      <c r="BN17" s="1337"/>
      <c r="BO17" s="1337"/>
      <c r="BP17" s="1337"/>
      <c r="BQ17" s="1337"/>
      <c r="BR17" s="1337"/>
      <c r="BS17" s="1337"/>
      <c r="BT17" s="1337"/>
      <c r="BU17" s="1337"/>
      <c r="BV17" s="1337"/>
      <c r="BW17" s="1337"/>
      <c r="BX17" s="1337"/>
      <c r="BY17" s="1337"/>
      <c r="BZ17" s="1337"/>
      <c r="CA17" s="1337"/>
      <c r="CB17" s="1337"/>
      <c r="CC17" s="1337"/>
      <c r="CD17" s="1337"/>
      <c r="CE17" s="1337"/>
      <c r="CF17" s="1337"/>
      <c r="CG17" s="1337"/>
      <c r="CH17" s="1337"/>
      <c r="CI17" s="1337"/>
      <c r="CJ17" s="1337"/>
      <c r="CK17" s="1337"/>
      <c r="CL17" s="1337"/>
      <c r="CM17" s="1337"/>
      <c r="CN17" s="1337"/>
      <c r="CO17" s="1337"/>
      <c r="CP17" s="1337"/>
      <c r="CQ17" s="1337"/>
      <c r="CR17" s="1337"/>
      <c r="CS17" s="1337"/>
      <c r="CT17" s="1337"/>
      <c r="CU17" s="1337"/>
      <c r="CV17" s="1337"/>
      <c r="CW17" s="1337"/>
      <c r="CX17" s="1337"/>
      <c r="CY17" s="1337"/>
      <c r="CZ17" s="1337"/>
      <c r="DA17" s="1337"/>
      <c r="DB17" s="1337"/>
      <c r="DC17" s="1337"/>
      <c r="DD17" s="1337"/>
      <c r="DE17" s="1337"/>
      <c r="DF17" s="1337"/>
      <c r="DG17" s="1337"/>
      <c r="DH17" s="1337"/>
      <c r="DI17" s="1337"/>
      <c r="DJ17" s="1337"/>
      <c r="DK17" s="1337"/>
      <c r="DL17" s="1337"/>
      <c r="DM17" s="1337"/>
      <c r="DN17" s="1337"/>
      <c r="DO17" s="1337"/>
      <c r="DP17" s="1337"/>
      <c r="DQ17" s="1337"/>
      <c r="DR17" s="1337"/>
      <c r="DS17" s="1337"/>
      <c r="DT17" s="1337"/>
      <c r="DU17" s="1337"/>
      <c r="DV17" s="1337"/>
      <c r="DW17" s="1337"/>
      <c r="DX17" s="1337"/>
      <c r="DY17" s="1337"/>
      <c r="DZ17" s="1337"/>
      <c r="EA17" s="1337"/>
      <c r="EB17" s="1337"/>
      <c r="EC17" s="1337"/>
      <c r="ED17" s="1337"/>
      <c r="EE17" s="1337"/>
      <c r="EF17" s="1337"/>
      <c r="EG17" s="1337"/>
      <c r="EH17" s="1337"/>
      <c r="EI17" s="1337"/>
      <c r="EJ17" s="1337"/>
      <c r="EK17" s="1337"/>
      <c r="EL17" s="1337"/>
      <c r="EM17" s="1337"/>
      <c r="EN17" s="1337"/>
      <c r="EO17" s="1337"/>
      <c r="EP17" s="1337"/>
      <c r="EQ17" s="1337"/>
      <c r="ER17" s="1337"/>
      <c r="ES17" s="1337"/>
      <c r="ET17" s="1337"/>
      <c r="EU17" s="1337"/>
      <c r="EV17" s="1337"/>
      <c r="EW17" s="1337"/>
      <c r="EX17" s="1337"/>
      <c r="EY17" s="1337"/>
      <c r="EZ17" s="1337"/>
      <c r="FA17" s="1337"/>
      <c r="FB17" s="1337"/>
      <c r="FC17" s="1337"/>
      <c r="FD17" s="1337"/>
      <c r="FE17" s="1337"/>
      <c r="FF17" s="1337"/>
      <c r="FG17" s="1337"/>
      <c r="FH17" s="1337"/>
      <c r="FI17" s="1337"/>
      <c r="FJ17" s="1337"/>
      <c r="FK17" s="1337"/>
      <c r="FL17" s="1337"/>
      <c r="FM17" s="1337"/>
      <c r="FN17" s="1337"/>
      <c r="FO17" s="1337"/>
      <c r="FP17" s="1337"/>
      <c r="FQ17" s="1337"/>
      <c r="FR17" s="1337"/>
      <c r="FS17" s="1337"/>
      <c r="FT17" s="1337"/>
      <c r="FU17" s="1337"/>
      <c r="FV17" s="1337"/>
      <c r="FW17" s="1337"/>
      <c r="FX17" s="1337"/>
      <c r="FY17" s="1337"/>
      <c r="FZ17" s="1337"/>
      <c r="GA17" s="1337"/>
      <c r="GB17" s="1337"/>
      <c r="GC17" s="1337"/>
      <c r="GD17" s="1337"/>
      <c r="GE17" s="1337"/>
      <c r="GF17" s="1337"/>
      <c r="GG17" s="1337"/>
      <c r="GH17" s="1337"/>
      <c r="GI17" s="1337"/>
      <c r="GJ17" s="1337"/>
      <c r="GK17" s="1337"/>
      <c r="GL17" s="1337"/>
      <c r="GM17" s="1337"/>
      <c r="GN17" s="1337"/>
      <c r="GO17" s="1337"/>
      <c r="GP17" s="1337"/>
      <c r="GQ17" s="1337"/>
      <c r="GR17" s="1337"/>
      <c r="GS17" s="1337"/>
      <c r="GT17" s="1337"/>
      <c r="GU17" s="1337"/>
      <c r="GV17" s="1337"/>
      <c r="GW17" s="1337"/>
      <c r="GX17" s="1337"/>
      <c r="GY17" s="1337"/>
      <c r="GZ17" s="1337"/>
      <c r="HA17" s="1337"/>
      <c r="HB17" s="1337"/>
      <c r="HC17" s="1337"/>
      <c r="HD17" s="1337"/>
      <c r="HE17" s="1337"/>
      <c r="HF17" s="1337"/>
      <c r="HG17" s="1337"/>
      <c r="HH17" s="1337"/>
      <c r="HI17" s="1337"/>
      <c r="HJ17" s="1337"/>
      <c r="HK17" s="1337"/>
      <c r="HL17" s="1337"/>
      <c r="HM17" s="1337"/>
      <c r="HN17" s="1337"/>
      <c r="HO17" s="1337"/>
      <c r="HP17" s="1337"/>
      <c r="HQ17" s="1337"/>
      <c r="HR17" s="1337"/>
      <c r="HS17" s="1337"/>
      <c r="HT17" s="1337"/>
      <c r="HU17" s="1337"/>
      <c r="HV17" s="1337"/>
      <c r="HW17" s="1337"/>
      <c r="HX17" s="1337"/>
      <c r="HY17" s="1337"/>
      <c r="HZ17" s="1337"/>
      <c r="IA17" s="1337"/>
      <c r="IB17" s="1337"/>
      <c r="IC17" s="1337"/>
      <c r="ID17" s="1337"/>
      <c r="IE17" s="1337"/>
      <c r="IF17" s="1337"/>
      <c r="IG17" s="1337"/>
      <c r="IH17" s="1337"/>
      <c r="II17" s="1337"/>
      <c r="IJ17" s="1337"/>
      <c r="IK17" s="1337"/>
      <c r="IL17" s="1337"/>
      <c r="IM17" s="1337"/>
      <c r="IN17" s="1337"/>
      <c r="IO17" s="1337"/>
      <c r="IP17" s="1337"/>
      <c r="IQ17" s="1337"/>
      <c r="IR17" s="1337"/>
    </row>
    <row r="18" spans="1:252">
      <c r="B18" s="1333"/>
      <c r="C18" s="1333"/>
      <c r="D18" s="1333"/>
      <c r="E18" s="1333"/>
      <c r="F18" s="1333"/>
    </row>
    <row r="19" spans="1:252" ht="18">
      <c r="A19" s="1329" t="s">
        <v>9743</v>
      </c>
    </row>
    <row r="20" spans="1:252" ht="15" customHeight="1">
      <c r="A20" s="1331" t="s">
        <v>9734</v>
      </c>
      <c r="B20" s="1338" t="s">
        <v>9744</v>
      </c>
    </row>
    <row r="21" spans="1:252" ht="15" customHeight="1">
      <c r="B21" s="1334" t="s">
        <v>9745</v>
      </c>
    </row>
    <row r="22" spans="1:252">
      <c r="B22" s="1334"/>
    </row>
    <row r="23" spans="1:252">
      <c r="A23" s="1331" t="s">
        <v>9734</v>
      </c>
      <c r="B23" s="1338" t="s">
        <v>9746</v>
      </c>
    </row>
    <row r="24" spans="1:252">
      <c r="B24" s="1334" t="s">
        <v>9747</v>
      </c>
    </row>
    <row r="26" spans="1:252">
      <c r="A26" s="1331" t="s">
        <v>9734</v>
      </c>
      <c r="B26" s="1338" t="s">
        <v>9748</v>
      </c>
    </row>
    <row r="27" spans="1:252">
      <c r="B27" s="1334" t="s">
        <v>9749</v>
      </c>
    </row>
    <row r="28" spans="1:252">
      <c r="B28" s="1334" t="s">
        <v>9750</v>
      </c>
    </row>
    <row r="29" spans="1:252">
      <c r="B29" s="1334" t="s">
        <v>9751</v>
      </c>
    </row>
    <row r="31" spans="1:252" ht="18">
      <c r="A31" s="1329" t="s">
        <v>9752</v>
      </c>
    </row>
    <row r="32" spans="1:252">
      <c r="A32" s="1331" t="s">
        <v>9734</v>
      </c>
      <c r="B32" s="1334" t="s">
        <v>9753</v>
      </c>
    </row>
    <row r="33" spans="1:3">
      <c r="A33" s="1331" t="s">
        <v>9734</v>
      </c>
      <c r="B33" s="1334" t="s">
        <v>9754</v>
      </c>
    </row>
    <row r="34" spans="1:3">
      <c r="A34" s="1331" t="s">
        <v>9734</v>
      </c>
      <c r="B34" s="1334" t="s">
        <v>9755</v>
      </c>
    </row>
    <row r="35" spans="1:3">
      <c r="A35" s="1331"/>
      <c r="B35" s="1334" t="s">
        <v>9756</v>
      </c>
    </row>
    <row r="37" spans="1:3" ht="18">
      <c r="A37" s="1329" t="s">
        <v>9757</v>
      </c>
    </row>
    <row r="38" spans="1:3">
      <c r="A38" s="1331" t="s">
        <v>9734</v>
      </c>
      <c r="B38" s="1334" t="s">
        <v>9758</v>
      </c>
    </row>
    <row r="39" spans="1:3">
      <c r="A39" s="1331"/>
      <c r="B39" s="1334" t="s">
        <v>9759</v>
      </c>
    </row>
    <row r="40" spans="1:3">
      <c r="A40" s="1331" t="s">
        <v>9734</v>
      </c>
      <c r="B40" s="1334" t="s">
        <v>9760</v>
      </c>
    </row>
    <row r="41" spans="1:3">
      <c r="A41" s="1331" t="s">
        <v>9734</v>
      </c>
      <c r="B41" s="1334" t="s">
        <v>9761</v>
      </c>
    </row>
    <row r="42" spans="1:3">
      <c r="A42" s="1331"/>
      <c r="B42" s="1334" t="s">
        <v>9762</v>
      </c>
    </row>
    <row r="43" spans="1:3">
      <c r="A43" s="1331" t="s">
        <v>9734</v>
      </c>
      <c r="B43" s="1334" t="s">
        <v>9763</v>
      </c>
    </row>
    <row r="45" spans="1:3" ht="13.5" thickBot="1">
      <c r="B45" s="1339" t="s">
        <v>9764</v>
      </c>
      <c r="C45" s="1340" t="s">
        <v>9765</v>
      </c>
    </row>
    <row r="46" spans="1:3" ht="13.5" thickTop="1">
      <c r="B46" s="1341" t="s">
        <v>9766</v>
      </c>
      <c r="C46" s="1342">
        <v>0</v>
      </c>
    </row>
    <row r="47" spans="1:3">
      <c r="B47" s="1343" t="s">
        <v>9767</v>
      </c>
      <c r="C47" s="1344">
        <v>0.25</v>
      </c>
    </row>
    <row r="48" spans="1:3">
      <c r="B48" s="1343" t="s">
        <v>9768</v>
      </c>
      <c r="C48" s="1344">
        <v>0.35</v>
      </c>
    </row>
    <row r="49" spans="2:3">
      <c r="B49" s="1343" t="s">
        <v>9769</v>
      </c>
      <c r="C49" s="1344">
        <v>0.4</v>
      </c>
    </row>
    <row r="50" spans="2:3">
      <c r="B50" s="1343" t="s">
        <v>9770</v>
      </c>
      <c r="C50" s="1344">
        <v>0.45</v>
      </c>
    </row>
  </sheetData>
  <pageMargins left="0.5" right="0.3" top="0.23622047244094499" bottom="0.27559055118110198" header="0.23622047244094499" footer="0.15748031496063"/>
  <pageSetup scale="83" orientation="landscape" r:id="rId1"/>
  <headerFooter alignWithMargins="0">
    <oddFooter>&amp;RWyse Confidential - Internal Use Only&amp;L&amp;"museo sans for dell,Bold"&amp;KAAAAAA                 Dell - Internal Use - Confidential</oddFooter>
    <evenFooter>&amp;RWyse Confidential - Internal Use Only&amp;L&amp;"museo sans for dell,Bold"&amp;KAAAAAA                 Dell - Internal Use - Confidential</evenFooter>
    <firstFooter>&amp;RWyse Confidential - Internal Use Only&amp;L&amp;"museo sans for dell,Bold"&amp;KAAAAAA                 Dell - Internal Use - Confidential</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275"/>
  <sheetViews>
    <sheetView showGridLines="0" zoomScaleNormal="100" workbookViewId="0">
      <pane ySplit="5" topLeftCell="A15" activePane="bottomLeft" state="frozen"/>
      <selection activeCell="G35" sqref="G35"/>
      <selection pane="bottomLeft" activeCell="C89" sqref="C89"/>
    </sheetView>
  </sheetViews>
  <sheetFormatPr defaultRowHeight="14.25"/>
  <cols>
    <col min="1" max="1" width="6.28515625" style="1240" customWidth="1"/>
    <col min="2" max="2" width="85.5703125" style="1258" customWidth="1"/>
    <col min="3" max="3" width="14.42578125" style="1258" customWidth="1"/>
    <col min="4" max="4" width="15" style="1258" customWidth="1"/>
    <col min="5" max="5" width="11" style="1258" bestFit="1" customWidth="1"/>
    <col min="6" max="6" width="14.5703125" style="1187" bestFit="1" customWidth="1"/>
    <col min="7" max="7" width="41.5703125" style="1188" customWidth="1"/>
    <col min="8" max="8" width="12.5703125" style="1188" hidden="1" customWidth="1"/>
    <col min="9" max="10" width="11.28515625" style="1189" hidden="1" customWidth="1"/>
    <col min="11" max="11" width="43" style="1190" customWidth="1"/>
    <col min="12" max="14" width="9.140625" style="1189"/>
    <col min="15" max="15" width="14.85546875" style="1189" bestFit="1" customWidth="1"/>
    <col min="16" max="16384" width="9.140625" style="1189"/>
  </cols>
  <sheetData>
    <row r="1" spans="1:11" s="1348" customFormat="1" ht="15">
      <c r="A1" s="1345"/>
      <c r="B1" s="1345"/>
      <c r="C1" s="1345"/>
      <c r="D1" s="1345"/>
      <c r="E1" s="1345"/>
      <c r="F1" s="1346"/>
      <c r="G1" s="1347"/>
      <c r="H1" s="1347"/>
      <c r="K1" s="1349"/>
    </row>
    <row r="2" spans="1:11" s="1348" customFormat="1" ht="20.25">
      <c r="A2" s="1350" t="s">
        <v>8660</v>
      </c>
      <c r="B2" s="1350"/>
      <c r="C2" s="1350"/>
      <c r="D2" s="1350"/>
      <c r="E2" s="1350"/>
      <c r="G2" s="1347"/>
      <c r="H2" s="1347"/>
      <c r="K2" s="1349"/>
    </row>
    <row r="3" spans="1:11" s="1348" customFormat="1" ht="20.25">
      <c r="A3" s="1351" t="s">
        <v>8661</v>
      </c>
      <c r="B3" s="1352"/>
      <c r="C3" s="1352"/>
      <c r="D3" s="1352"/>
      <c r="E3" s="1352"/>
      <c r="G3" s="1347"/>
      <c r="H3" s="1347"/>
      <c r="K3" s="1349"/>
    </row>
    <row r="4" spans="1:11" s="1348" customFormat="1" ht="26.25">
      <c r="A4" s="1353" t="s">
        <v>8662</v>
      </c>
      <c r="B4" s="1354"/>
      <c r="C4" s="1355"/>
      <c r="D4" s="1355"/>
      <c r="E4" s="1355"/>
      <c r="G4" s="1347"/>
      <c r="H4" s="1347"/>
      <c r="K4" s="1349"/>
    </row>
    <row r="5" spans="1:11" ht="26.25">
      <c r="A5" s="1183"/>
      <c r="B5" s="1184" t="s">
        <v>8663</v>
      </c>
      <c r="C5" s="1185" t="s">
        <v>8664</v>
      </c>
      <c r="D5" s="1186" t="s">
        <v>8665</v>
      </c>
      <c r="E5" s="1186" t="s">
        <v>8666</v>
      </c>
    </row>
    <row r="6" spans="1:11" s="1196" customFormat="1">
      <c r="A6" s="1191"/>
      <c r="B6" s="1192" t="s">
        <v>8667</v>
      </c>
      <c r="C6" s="1191"/>
      <c r="D6" s="1191"/>
      <c r="E6" s="1191"/>
      <c r="F6" s="1194"/>
      <c r="G6" s="1195"/>
      <c r="H6" s="1195"/>
      <c r="K6" s="1197"/>
    </row>
    <row r="7" spans="1:11" s="1196" customFormat="1" ht="23.25">
      <c r="A7" s="1198"/>
      <c r="B7" s="1199" t="s">
        <v>8668</v>
      </c>
      <c r="C7" s="1200"/>
      <c r="D7" s="1200"/>
      <c r="E7" s="1201"/>
      <c r="F7" s="1194"/>
      <c r="G7" s="1195"/>
      <c r="H7" s="1195"/>
      <c r="K7" s="1197"/>
    </row>
    <row r="8" spans="1:11" ht="15">
      <c r="A8" s="1202" t="s">
        <v>8669</v>
      </c>
      <c r="B8" s="1203" t="s">
        <v>8670</v>
      </c>
      <c r="C8" s="1204">
        <v>3</v>
      </c>
      <c r="D8" s="1204" t="s">
        <v>8671</v>
      </c>
      <c r="E8" s="1205">
        <v>299</v>
      </c>
    </row>
    <row r="9" spans="1:11" ht="15">
      <c r="A9" s="1206" t="s">
        <v>8672</v>
      </c>
      <c r="B9" s="1203" t="s">
        <v>8673</v>
      </c>
      <c r="C9" s="1204">
        <v>3</v>
      </c>
      <c r="D9" s="1204" t="s">
        <v>8674</v>
      </c>
      <c r="E9" s="1205">
        <v>349</v>
      </c>
    </row>
    <row r="10" spans="1:11" ht="15">
      <c r="A10" s="1202" t="s">
        <v>8669</v>
      </c>
      <c r="B10" s="1203" t="s">
        <v>8675</v>
      </c>
      <c r="C10" s="1204">
        <v>3</v>
      </c>
      <c r="D10" s="1204" t="s">
        <v>8676</v>
      </c>
      <c r="E10" s="1205">
        <v>399</v>
      </c>
    </row>
    <row r="11" spans="1:11" ht="15">
      <c r="A11" s="1206" t="s">
        <v>8672</v>
      </c>
      <c r="B11" s="1203" t="s">
        <v>8677</v>
      </c>
      <c r="C11" s="1204">
        <v>3</v>
      </c>
      <c r="D11" s="1204" t="s">
        <v>8678</v>
      </c>
      <c r="E11" s="1205">
        <v>449</v>
      </c>
    </row>
    <row r="12" spans="1:11" ht="15">
      <c r="A12" s="1202" t="s">
        <v>8669</v>
      </c>
      <c r="B12" s="1207" t="s">
        <v>8679</v>
      </c>
      <c r="C12" s="1204">
        <v>1</v>
      </c>
      <c r="D12" s="1204" t="s">
        <v>8680</v>
      </c>
      <c r="E12" s="1208">
        <v>19</v>
      </c>
    </row>
    <row r="13" spans="1:11" ht="15">
      <c r="A13" s="1202" t="s">
        <v>8669</v>
      </c>
      <c r="B13" s="1207" t="s">
        <v>8681</v>
      </c>
      <c r="C13" s="1204">
        <v>1</v>
      </c>
      <c r="D13" s="1204" t="s">
        <v>8682</v>
      </c>
      <c r="E13" s="1208">
        <v>19</v>
      </c>
    </row>
    <row r="14" spans="1:11" ht="15">
      <c r="A14" s="1202" t="s">
        <v>8669</v>
      </c>
      <c r="B14" s="1207" t="s">
        <v>8683</v>
      </c>
      <c r="C14" s="1204">
        <v>3</v>
      </c>
      <c r="D14" s="1204" t="s">
        <v>8684</v>
      </c>
      <c r="E14" s="1208">
        <v>39</v>
      </c>
    </row>
    <row r="15" spans="1:11" ht="15">
      <c r="A15" s="1202" t="s">
        <v>8669</v>
      </c>
      <c r="B15" s="1207" t="s">
        <v>8685</v>
      </c>
      <c r="C15" s="1204">
        <v>3</v>
      </c>
      <c r="D15" s="1204" t="s">
        <v>8686</v>
      </c>
      <c r="E15" s="1208">
        <v>39</v>
      </c>
    </row>
    <row r="16" spans="1:11" ht="15">
      <c r="A16" s="1202" t="s">
        <v>8669</v>
      </c>
      <c r="B16" s="1203" t="s">
        <v>8687</v>
      </c>
      <c r="C16" s="1204">
        <v>3</v>
      </c>
      <c r="D16" s="1204" t="s">
        <v>8688</v>
      </c>
      <c r="E16" s="1205">
        <v>329</v>
      </c>
      <c r="F16" s="1187" t="s">
        <v>8689</v>
      </c>
    </row>
    <row r="17" spans="1:11" ht="15">
      <c r="A17" s="1206" t="s">
        <v>8672</v>
      </c>
      <c r="B17" s="1203" t="s">
        <v>8690</v>
      </c>
      <c r="C17" s="1204">
        <v>3</v>
      </c>
      <c r="D17" s="1204" t="s">
        <v>8691</v>
      </c>
      <c r="E17" s="1205">
        <v>379</v>
      </c>
      <c r="F17" s="1187" t="s">
        <v>8689</v>
      </c>
    </row>
    <row r="18" spans="1:11" ht="15">
      <c r="A18" s="1202" t="s">
        <v>8669</v>
      </c>
      <c r="B18" s="1209" t="s">
        <v>8692</v>
      </c>
      <c r="C18" s="1204">
        <v>3</v>
      </c>
      <c r="D18" s="1204" t="s">
        <v>8693</v>
      </c>
      <c r="E18" s="1205">
        <v>369</v>
      </c>
    </row>
    <row r="19" spans="1:11" ht="15">
      <c r="A19" s="1206" t="s">
        <v>8672</v>
      </c>
      <c r="B19" s="1209" t="s">
        <v>8694</v>
      </c>
      <c r="C19" s="1204">
        <v>3</v>
      </c>
      <c r="D19" s="1204" t="s">
        <v>8695</v>
      </c>
      <c r="E19" s="1205">
        <v>369</v>
      </c>
    </row>
    <row r="20" spans="1:11" ht="15">
      <c r="A20" s="1202" t="s">
        <v>8669</v>
      </c>
      <c r="B20" s="1209" t="s">
        <v>8696</v>
      </c>
      <c r="C20" s="1204">
        <v>3</v>
      </c>
      <c r="D20" s="1204" t="s">
        <v>8697</v>
      </c>
      <c r="E20" s="1205">
        <v>849</v>
      </c>
    </row>
    <row r="21" spans="1:11" ht="15">
      <c r="A21" s="1206" t="s">
        <v>8672</v>
      </c>
      <c r="B21" s="1209" t="s">
        <v>8698</v>
      </c>
      <c r="C21" s="1204">
        <v>3</v>
      </c>
      <c r="D21" s="1204" t="s">
        <v>8699</v>
      </c>
      <c r="E21" s="1205">
        <v>849</v>
      </c>
    </row>
    <row r="22" spans="1:11" ht="15">
      <c r="A22" s="1202" t="s">
        <v>8669</v>
      </c>
      <c r="B22" s="1209" t="s">
        <v>8700</v>
      </c>
      <c r="C22" s="1204">
        <v>3</v>
      </c>
      <c r="D22" s="1204" t="s">
        <v>8701</v>
      </c>
      <c r="E22" s="1205">
        <v>849</v>
      </c>
    </row>
    <row r="23" spans="1:11" ht="15">
      <c r="A23" s="1206" t="s">
        <v>8672</v>
      </c>
      <c r="B23" s="1209" t="s">
        <v>8702</v>
      </c>
      <c r="C23" s="1204">
        <v>3</v>
      </c>
      <c r="D23" s="1204" t="s">
        <v>8703</v>
      </c>
      <c r="E23" s="1205">
        <v>849</v>
      </c>
    </row>
    <row r="24" spans="1:11" ht="15">
      <c r="A24" s="1206" t="s">
        <v>8672</v>
      </c>
      <c r="B24" s="1210" t="s">
        <v>8704</v>
      </c>
      <c r="C24" s="1204">
        <v>1</v>
      </c>
      <c r="D24" s="1204" t="s">
        <v>8705</v>
      </c>
      <c r="E24" s="1205">
        <v>99</v>
      </c>
    </row>
    <row r="25" spans="1:11" ht="15">
      <c r="A25" s="1206" t="s">
        <v>8672</v>
      </c>
      <c r="B25" s="1210" t="s">
        <v>8706</v>
      </c>
      <c r="C25" s="1204">
        <v>1</v>
      </c>
      <c r="D25" s="1204" t="s">
        <v>8707</v>
      </c>
      <c r="E25" s="1205">
        <v>99</v>
      </c>
    </row>
    <row r="26" spans="1:11" ht="15">
      <c r="A26" s="1202" t="s">
        <v>8669</v>
      </c>
      <c r="B26" s="1203" t="s">
        <v>8708</v>
      </c>
      <c r="C26" s="1204">
        <v>3</v>
      </c>
      <c r="D26" s="1204" t="s">
        <v>8709</v>
      </c>
      <c r="E26" s="1205">
        <v>49</v>
      </c>
    </row>
    <row r="27" spans="1:11" ht="15">
      <c r="A27" s="1202" t="s">
        <v>8669</v>
      </c>
      <c r="B27" s="1203" t="s">
        <v>8710</v>
      </c>
      <c r="C27" s="1204">
        <v>3</v>
      </c>
      <c r="D27" s="1204" t="s">
        <v>8711</v>
      </c>
      <c r="E27" s="1205">
        <v>196</v>
      </c>
    </row>
    <row r="28" spans="1:11" ht="15">
      <c r="A28" s="1202" t="s">
        <v>8669</v>
      </c>
      <c r="B28" s="1203" t="s">
        <v>8712</v>
      </c>
      <c r="C28" s="1204">
        <v>3</v>
      </c>
      <c r="D28" s="1204" t="s">
        <v>8713</v>
      </c>
      <c r="E28" s="1205">
        <v>99</v>
      </c>
    </row>
    <row r="29" spans="1:11" ht="15">
      <c r="A29" s="1202" t="s">
        <v>8669</v>
      </c>
      <c r="B29" s="1203" t="s">
        <v>8714</v>
      </c>
      <c r="C29" s="1204">
        <v>3</v>
      </c>
      <c r="D29" s="1204" t="s">
        <v>8715</v>
      </c>
      <c r="E29" s="1205">
        <v>396</v>
      </c>
    </row>
    <row r="30" spans="1:11" ht="15">
      <c r="A30" s="1202" t="s">
        <v>8669</v>
      </c>
      <c r="B30" s="1203" t="s">
        <v>8716</v>
      </c>
      <c r="C30" s="1204">
        <v>3</v>
      </c>
      <c r="D30" s="1204" t="s">
        <v>8717</v>
      </c>
      <c r="E30" s="1205">
        <v>99</v>
      </c>
    </row>
    <row r="31" spans="1:11" ht="15">
      <c r="A31" s="1202" t="s">
        <v>8669</v>
      </c>
      <c r="B31" s="1203" t="s">
        <v>8718</v>
      </c>
      <c r="C31" s="1204">
        <v>3</v>
      </c>
      <c r="D31" s="1204" t="s">
        <v>8719</v>
      </c>
      <c r="E31" s="1205">
        <v>396</v>
      </c>
    </row>
    <row r="32" spans="1:11" s="1196" customFormat="1" ht="23.25">
      <c r="A32" s="1198"/>
      <c r="B32" s="1199" t="s">
        <v>8720</v>
      </c>
      <c r="C32" s="1200"/>
      <c r="D32" s="1200"/>
      <c r="E32" s="1200"/>
      <c r="F32" s="1194"/>
      <c r="G32" s="1188"/>
      <c r="H32" s="1188"/>
      <c r="K32" s="1197"/>
    </row>
    <row r="33" spans="1:13" ht="15">
      <c r="A33" s="1202" t="s">
        <v>8669</v>
      </c>
      <c r="B33" s="1203" t="s">
        <v>8721</v>
      </c>
      <c r="C33" s="1204">
        <v>1</v>
      </c>
      <c r="D33" s="1204" t="s">
        <v>8722</v>
      </c>
      <c r="E33" s="1205">
        <v>129</v>
      </c>
    </row>
    <row r="34" spans="1:13" s="1196" customFormat="1" ht="23.25">
      <c r="A34" s="1198"/>
      <c r="B34" s="1199" t="s">
        <v>8723</v>
      </c>
      <c r="C34" s="1200"/>
      <c r="D34" s="1200"/>
      <c r="E34" s="1200"/>
      <c r="F34" s="1194"/>
      <c r="G34" s="1188"/>
      <c r="H34" s="1188"/>
      <c r="K34" s="1197"/>
    </row>
    <row r="35" spans="1:13" ht="15">
      <c r="A35" s="1202" t="s">
        <v>8669</v>
      </c>
      <c r="B35" s="1203" t="s">
        <v>8724</v>
      </c>
      <c r="C35" s="1204">
        <v>3</v>
      </c>
      <c r="D35" s="1204" t="s">
        <v>8725</v>
      </c>
      <c r="E35" s="1205">
        <v>299</v>
      </c>
      <c r="I35" s="1188"/>
      <c r="J35" s="1188"/>
      <c r="K35" s="1188"/>
      <c r="L35" s="1211"/>
      <c r="M35" s="1212"/>
    </row>
    <row r="36" spans="1:13" ht="15">
      <c r="A36" s="1206" t="s">
        <v>8672</v>
      </c>
      <c r="B36" s="1203" t="s">
        <v>8726</v>
      </c>
      <c r="C36" s="1204">
        <v>3</v>
      </c>
      <c r="D36" s="1204" t="s">
        <v>8727</v>
      </c>
      <c r="E36" s="1205">
        <v>349</v>
      </c>
    </row>
    <row r="37" spans="1:13" ht="15">
      <c r="A37" s="1202" t="s">
        <v>8669</v>
      </c>
      <c r="B37" s="1203" t="s">
        <v>8728</v>
      </c>
      <c r="C37" s="1204">
        <v>3</v>
      </c>
      <c r="D37" s="1204" t="s">
        <v>8729</v>
      </c>
      <c r="E37" s="1205">
        <v>329</v>
      </c>
    </row>
    <row r="38" spans="1:13" ht="15">
      <c r="A38" s="1206" t="s">
        <v>8672</v>
      </c>
      <c r="B38" s="1203" t="s">
        <v>8730</v>
      </c>
      <c r="C38" s="1204">
        <v>3</v>
      </c>
      <c r="D38" s="1204" t="s">
        <v>8731</v>
      </c>
      <c r="E38" s="1205">
        <v>379</v>
      </c>
    </row>
    <row r="39" spans="1:13" ht="15">
      <c r="A39" s="1213" t="s">
        <v>8732</v>
      </c>
      <c r="B39" s="1203" t="s">
        <v>8733</v>
      </c>
      <c r="C39" s="1204">
        <v>3</v>
      </c>
      <c r="D39" s="1204" t="s">
        <v>8734</v>
      </c>
      <c r="E39" s="1205">
        <v>279</v>
      </c>
      <c r="F39" s="1187" t="s">
        <v>8735</v>
      </c>
    </row>
    <row r="40" spans="1:13" ht="15">
      <c r="A40" s="1213" t="s">
        <v>8732</v>
      </c>
      <c r="B40" s="1203" t="s">
        <v>8736</v>
      </c>
      <c r="C40" s="1204">
        <v>3</v>
      </c>
      <c r="D40" s="1204" t="s">
        <v>8737</v>
      </c>
      <c r="E40" s="1205">
        <f>+E39+50</f>
        <v>329</v>
      </c>
      <c r="F40" s="1187" t="s">
        <v>8735</v>
      </c>
    </row>
    <row r="41" spans="1:13" ht="15">
      <c r="A41" s="1202" t="s">
        <v>8669</v>
      </c>
      <c r="B41" s="1203" t="s">
        <v>8738</v>
      </c>
      <c r="C41" s="1204">
        <v>3</v>
      </c>
      <c r="D41" s="1204" t="s">
        <v>8739</v>
      </c>
      <c r="E41" s="1205">
        <v>399</v>
      </c>
    </row>
    <row r="42" spans="1:13" ht="15">
      <c r="A42" s="1206" t="s">
        <v>8672</v>
      </c>
      <c r="B42" s="1203" t="s">
        <v>8740</v>
      </c>
      <c r="C42" s="1204">
        <v>3</v>
      </c>
      <c r="D42" s="1204" t="s">
        <v>8741</v>
      </c>
      <c r="E42" s="1205">
        <v>449</v>
      </c>
    </row>
    <row r="43" spans="1:13" ht="15">
      <c r="A43" s="1206" t="s">
        <v>8672</v>
      </c>
      <c r="B43" s="1203" t="s">
        <v>8742</v>
      </c>
      <c r="C43" s="1204">
        <v>3</v>
      </c>
      <c r="D43" s="1204" t="s">
        <v>8743</v>
      </c>
      <c r="E43" s="1205">
        <v>399</v>
      </c>
    </row>
    <row r="44" spans="1:13" ht="15">
      <c r="A44" s="1202" t="s">
        <v>8669</v>
      </c>
      <c r="B44" s="1203" t="s">
        <v>8744</v>
      </c>
      <c r="C44" s="1204">
        <v>3</v>
      </c>
      <c r="D44" s="1204" t="s">
        <v>8745</v>
      </c>
      <c r="E44" s="1205">
        <v>429</v>
      </c>
    </row>
    <row r="45" spans="1:13" ht="15">
      <c r="A45" s="1206" t="s">
        <v>8672</v>
      </c>
      <c r="B45" s="1203" t="s">
        <v>8746</v>
      </c>
      <c r="C45" s="1204">
        <v>3</v>
      </c>
      <c r="D45" s="1204" t="s">
        <v>8747</v>
      </c>
      <c r="E45" s="1205">
        <v>479</v>
      </c>
    </row>
    <row r="46" spans="1:13" ht="15">
      <c r="A46" s="1206" t="s">
        <v>8672</v>
      </c>
      <c r="B46" s="1203" t="s">
        <v>8748</v>
      </c>
      <c r="C46" s="1204">
        <v>3</v>
      </c>
      <c r="D46" s="1204" t="s">
        <v>8749</v>
      </c>
      <c r="E46" s="1205">
        <v>399</v>
      </c>
    </row>
    <row r="47" spans="1:13" ht="15">
      <c r="A47" s="1206" t="s">
        <v>8672</v>
      </c>
      <c r="B47" s="1203" t="s">
        <v>8750</v>
      </c>
      <c r="C47" s="1204">
        <v>3</v>
      </c>
      <c r="D47" s="1204" t="s">
        <v>8751</v>
      </c>
      <c r="E47" s="1205">
        <f>399+50</f>
        <v>449</v>
      </c>
    </row>
    <row r="48" spans="1:13" ht="15">
      <c r="A48" s="1206" t="s">
        <v>8672</v>
      </c>
      <c r="B48" s="1203" t="s">
        <v>8752</v>
      </c>
      <c r="C48" s="1204">
        <v>3</v>
      </c>
      <c r="D48" s="1204" t="s">
        <v>8753</v>
      </c>
      <c r="E48" s="1205">
        <f>399+30</f>
        <v>429</v>
      </c>
    </row>
    <row r="49" spans="1:11" ht="15">
      <c r="A49" s="1206" t="s">
        <v>8672</v>
      </c>
      <c r="B49" s="1203" t="s">
        <v>8754</v>
      </c>
      <c r="C49" s="1204">
        <v>3</v>
      </c>
      <c r="D49" s="1204" t="s">
        <v>8755</v>
      </c>
      <c r="E49" s="1205">
        <f>449+30</f>
        <v>479</v>
      </c>
    </row>
    <row r="50" spans="1:11" ht="15">
      <c r="A50" s="1206" t="s">
        <v>8672</v>
      </c>
      <c r="B50" s="1203" t="s">
        <v>8756</v>
      </c>
      <c r="C50" s="1204">
        <v>3</v>
      </c>
      <c r="D50" s="1204" t="s">
        <v>8757</v>
      </c>
      <c r="E50" s="1205">
        <v>599</v>
      </c>
      <c r="F50" s="1187" t="s">
        <v>8689</v>
      </c>
    </row>
    <row r="51" spans="1:11" ht="15">
      <c r="A51" s="1206" t="s">
        <v>8672</v>
      </c>
      <c r="B51" s="1203" t="s">
        <v>8758</v>
      </c>
      <c r="C51" s="1204">
        <v>3</v>
      </c>
      <c r="D51" s="1204" t="s">
        <v>8759</v>
      </c>
      <c r="E51" s="1205">
        <v>649</v>
      </c>
      <c r="F51" s="1187" t="s">
        <v>8689</v>
      </c>
    </row>
    <row r="52" spans="1:11" ht="15">
      <c r="A52" s="1206" t="s">
        <v>8672</v>
      </c>
      <c r="B52" s="1203" t="s">
        <v>8760</v>
      </c>
      <c r="C52" s="1204">
        <v>3</v>
      </c>
      <c r="D52" s="1204" t="s">
        <v>8761</v>
      </c>
      <c r="E52" s="1205">
        <v>649</v>
      </c>
      <c r="F52" s="1187" t="s">
        <v>8689</v>
      </c>
    </row>
    <row r="53" spans="1:11" ht="15">
      <c r="A53" s="1206" t="s">
        <v>8672</v>
      </c>
      <c r="B53" s="1203" t="s">
        <v>8762</v>
      </c>
      <c r="C53" s="1204">
        <v>3</v>
      </c>
      <c r="D53" s="1204" t="s">
        <v>8763</v>
      </c>
      <c r="E53" s="1205">
        <v>699</v>
      </c>
      <c r="F53" s="1187" t="s">
        <v>8689</v>
      </c>
    </row>
    <row r="54" spans="1:11" s="1196" customFormat="1" ht="23.25">
      <c r="A54" s="1198"/>
      <c r="B54" s="1199" t="s">
        <v>8764</v>
      </c>
      <c r="C54" s="1200"/>
      <c r="D54" s="1200"/>
      <c r="E54" s="1201"/>
      <c r="F54" s="1194"/>
      <c r="G54" s="1188"/>
      <c r="H54" s="1188"/>
      <c r="K54" s="1197"/>
    </row>
    <row r="55" spans="1:11" ht="15">
      <c r="A55" s="1213" t="s">
        <v>8732</v>
      </c>
      <c r="B55" s="1203" t="s">
        <v>8765</v>
      </c>
      <c r="C55" s="1204">
        <v>3</v>
      </c>
      <c r="D55" s="1204" t="s">
        <v>8766</v>
      </c>
      <c r="E55" s="1205">
        <v>349</v>
      </c>
      <c r="F55" s="1187" t="s">
        <v>8735</v>
      </c>
    </row>
    <row r="56" spans="1:11" ht="15">
      <c r="A56" s="1213" t="s">
        <v>8732</v>
      </c>
      <c r="B56" s="1203" t="s">
        <v>8767</v>
      </c>
      <c r="C56" s="1204">
        <v>3</v>
      </c>
      <c r="D56" s="1204" t="s">
        <v>8768</v>
      </c>
      <c r="E56" s="1205">
        <v>399</v>
      </c>
      <c r="F56" s="1187" t="s">
        <v>8735</v>
      </c>
    </row>
    <row r="57" spans="1:11" s="1196" customFormat="1" ht="23.25">
      <c r="A57" s="1198"/>
      <c r="B57" s="1199" t="s">
        <v>8769</v>
      </c>
      <c r="C57" s="1200"/>
      <c r="D57" s="1200"/>
      <c r="E57" s="1201"/>
      <c r="F57" s="1194"/>
      <c r="G57" s="1188"/>
      <c r="H57" s="1188"/>
      <c r="K57" s="1197"/>
    </row>
    <row r="58" spans="1:11" ht="15">
      <c r="A58" s="1202" t="s">
        <v>8669</v>
      </c>
      <c r="B58" s="1203" t="s">
        <v>8770</v>
      </c>
      <c r="C58" s="1204">
        <v>3</v>
      </c>
      <c r="D58" s="1204" t="s">
        <v>8771</v>
      </c>
      <c r="E58" s="1205">
        <v>239</v>
      </c>
    </row>
    <row r="59" spans="1:11" ht="15">
      <c r="A59" s="1206" t="s">
        <v>8672</v>
      </c>
      <c r="B59" s="1203" t="s">
        <v>8772</v>
      </c>
      <c r="C59" s="1204">
        <v>3</v>
      </c>
      <c r="D59" s="1204" t="s">
        <v>8773</v>
      </c>
      <c r="E59" s="1205">
        <v>289</v>
      </c>
    </row>
    <row r="60" spans="1:11" ht="15">
      <c r="A60" s="1202" t="s">
        <v>8669</v>
      </c>
      <c r="B60" s="1203" t="s">
        <v>8774</v>
      </c>
      <c r="C60" s="1204">
        <v>3</v>
      </c>
      <c r="D60" s="1204" t="s">
        <v>8775</v>
      </c>
      <c r="E60" s="1205">
        <v>369</v>
      </c>
    </row>
    <row r="61" spans="1:11" ht="15">
      <c r="A61" s="1206" t="s">
        <v>8672</v>
      </c>
      <c r="B61" s="1203" t="s">
        <v>8776</v>
      </c>
      <c r="C61" s="1204">
        <v>3</v>
      </c>
      <c r="D61" s="1204" t="s">
        <v>8777</v>
      </c>
      <c r="E61" s="1205">
        <f>369+50</f>
        <v>419</v>
      </c>
    </row>
    <row r="62" spans="1:11" ht="15">
      <c r="A62" s="1202" t="s">
        <v>8669</v>
      </c>
      <c r="B62" s="1203" t="s">
        <v>8778</v>
      </c>
      <c r="C62" s="1204">
        <v>3</v>
      </c>
      <c r="D62" s="1204" t="s">
        <v>8779</v>
      </c>
      <c r="E62" s="1205">
        <v>449</v>
      </c>
    </row>
    <row r="63" spans="1:11" ht="15">
      <c r="A63" s="1206" t="s">
        <v>8672</v>
      </c>
      <c r="B63" s="1203" t="s">
        <v>8780</v>
      </c>
      <c r="C63" s="1204">
        <v>3</v>
      </c>
      <c r="D63" s="1204" t="s">
        <v>8781</v>
      </c>
      <c r="E63" s="1205">
        <f>449+30</f>
        <v>479</v>
      </c>
    </row>
    <row r="64" spans="1:11" ht="15">
      <c r="A64" s="1206" t="s">
        <v>8672</v>
      </c>
      <c r="B64" s="1203" t="s">
        <v>8782</v>
      </c>
      <c r="C64" s="1204">
        <v>3</v>
      </c>
      <c r="D64" s="1204" t="s">
        <v>8783</v>
      </c>
      <c r="E64" s="1205">
        <f>449+50</f>
        <v>499</v>
      </c>
    </row>
    <row r="65" spans="1:11" ht="15">
      <c r="A65" s="1206" t="s">
        <v>8672</v>
      </c>
      <c r="B65" s="1203" t="s">
        <v>8784</v>
      </c>
      <c r="C65" s="1204">
        <v>3</v>
      </c>
      <c r="D65" s="1204" t="s">
        <v>8785</v>
      </c>
      <c r="E65" s="1205">
        <f>449+30+50</f>
        <v>529</v>
      </c>
    </row>
    <row r="66" spans="1:11" ht="15">
      <c r="A66" s="1202" t="s">
        <v>8669</v>
      </c>
      <c r="B66" s="1203" t="s">
        <v>8786</v>
      </c>
      <c r="C66" s="1204">
        <v>3</v>
      </c>
      <c r="D66" s="1204" t="s">
        <v>8787</v>
      </c>
      <c r="E66" s="1205">
        <f>499-70</f>
        <v>429</v>
      </c>
    </row>
    <row r="67" spans="1:11" ht="15">
      <c r="A67" s="1206" t="s">
        <v>8672</v>
      </c>
      <c r="B67" s="1203" t="s">
        <v>8788</v>
      </c>
      <c r="C67" s="1204">
        <v>3</v>
      </c>
      <c r="D67" s="1204" t="s">
        <v>8789</v>
      </c>
      <c r="E67" s="1205">
        <f>429+30</f>
        <v>459</v>
      </c>
    </row>
    <row r="68" spans="1:11" ht="15">
      <c r="A68" s="1206" t="s">
        <v>8672</v>
      </c>
      <c r="B68" s="1203" t="s">
        <v>8790</v>
      </c>
      <c r="C68" s="1204">
        <v>3</v>
      </c>
      <c r="D68" s="1204" t="s">
        <v>8791</v>
      </c>
      <c r="E68" s="1205">
        <f>549-70</f>
        <v>479</v>
      </c>
    </row>
    <row r="69" spans="1:11" ht="15">
      <c r="A69" s="1206" t="s">
        <v>8672</v>
      </c>
      <c r="B69" s="1203" t="s">
        <v>8792</v>
      </c>
      <c r="C69" s="1204">
        <v>3</v>
      </c>
      <c r="D69" s="1204" t="s">
        <v>8793</v>
      </c>
      <c r="E69" s="1205">
        <f>479+30</f>
        <v>509</v>
      </c>
    </row>
    <row r="70" spans="1:11" s="1196" customFormat="1" ht="23.25">
      <c r="A70" s="1198"/>
      <c r="B70" s="1199" t="s">
        <v>8794</v>
      </c>
      <c r="C70" s="1200"/>
      <c r="D70" s="1200"/>
      <c r="E70" s="1201"/>
      <c r="F70" s="1194"/>
      <c r="G70" s="1188"/>
      <c r="H70" s="1188"/>
      <c r="K70" s="1197"/>
    </row>
    <row r="71" spans="1:11" ht="15">
      <c r="A71" s="1202" t="s">
        <v>8669</v>
      </c>
      <c r="B71" s="1203" t="s">
        <v>8795</v>
      </c>
      <c r="C71" s="1204">
        <v>1</v>
      </c>
      <c r="D71" s="1204" t="s">
        <v>8796</v>
      </c>
      <c r="E71" s="1205">
        <v>749</v>
      </c>
    </row>
    <row r="72" spans="1:11" ht="15">
      <c r="A72" s="1206" t="s">
        <v>8672</v>
      </c>
      <c r="B72" s="1203" t="s">
        <v>8797</v>
      </c>
      <c r="C72" s="1204">
        <v>1</v>
      </c>
      <c r="D72" s="1204" t="s">
        <v>8798</v>
      </c>
      <c r="E72" s="1205">
        <v>779</v>
      </c>
    </row>
    <row r="73" spans="1:11" s="1196" customFormat="1" ht="23.25">
      <c r="A73" s="1198"/>
      <c r="B73" s="1199" t="s">
        <v>8799</v>
      </c>
      <c r="C73" s="1200"/>
      <c r="D73" s="1200"/>
      <c r="E73" s="1201"/>
      <c r="F73" s="1194"/>
      <c r="G73" s="1188"/>
      <c r="H73" s="1188"/>
      <c r="K73" s="1197"/>
    </row>
    <row r="74" spans="1:11" ht="15">
      <c r="A74" s="1213" t="s">
        <v>8732</v>
      </c>
      <c r="B74" s="1203" t="s">
        <v>8800</v>
      </c>
      <c r="C74" s="1204">
        <v>3</v>
      </c>
      <c r="D74" s="1204" t="s">
        <v>8801</v>
      </c>
      <c r="E74" s="1205">
        <v>459</v>
      </c>
    </row>
    <row r="75" spans="1:11" ht="15">
      <c r="A75" s="1213" t="s">
        <v>8732</v>
      </c>
      <c r="B75" s="1203" t="s">
        <v>8802</v>
      </c>
      <c r="C75" s="1204">
        <v>3</v>
      </c>
      <c r="D75" s="1204" t="s">
        <v>8803</v>
      </c>
      <c r="E75" s="1205">
        <v>509</v>
      </c>
    </row>
    <row r="76" spans="1:11" ht="15">
      <c r="A76" s="1213" t="s">
        <v>8732</v>
      </c>
      <c r="B76" s="1203" t="s">
        <v>8804</v>
      </c>
      <c r="C76" s="1204">
        <v>3</v>
      </c>
      <c r="D76" s="1204" t="s">
        <v>8805</v>
      </c>
      <c r="E76" s="1205">
        <v>509</v>
      </c>
    </row>
    <row r="77" spans="1:11" ht="15">
      <c r="A77" s="1213" t="s">
        <v>8732</v>
      </c>
      <c r="B77" s="1203" t="s">
        <v>8806</v>
      </c>
      <c r="C77" s="1204">
        <v>3</v>
      </c>
      <c r="D77" s="1204" t="s">
        <v>8807</v>
      </c>
      <c r="E77" s="1205">
        <v>559</v>
      </c>
    </row>
    <row r="78" spans="1:11" ht="15">
      <c r="A78" s="1213" t="s">
        <v>8732</v>
      </c>
      <c r="B78" s="1203" t="s">
        <v>8808</v>
      </c>
      <c r="C78" s="1204">
        <v>3</v>
      </c>
      <c r="D78" s="1204" t="s">
        <v>8809</v>
      </c>
      <c r="E78" s="1205">
        <v>499</v>
      </c>
    </row>
    <row r="79" spans="1:11" ht="15">
      <c r="A79" s="1213" t="s">
        <v>8732</v>
      </c>
      <c r="B79" s="1203" t="s">
        <v>8810</v>
      </c>
      <c r="C79" s="1204">
        <v>3</v>
      </c>
      <c r="D79" s="1204" t="s">
        <v>8811</v>
      </c>
      <c r="E79" s="1205">
        <v>529</v>
      </c>
    </row>
    <row r="80" spans="1:11" ht="15">
      <c r="A80" s="1213" t="s">
        <v>8732</v>
      </c>
      <c r="B80" s="1203" t="s">
        <v>8812</v>
      </c>
      <c r="C80" s="1204">
        <v>3</v>
      </c>
      <c r="D80" s="1204" t="s">
        <v>8813</v>
      </c>
      <c r="E80" s="1205">
        <v>549</v>
      </c>
    </row>
    <row r="81" spans="1:6" ht="15">
      <c r="A81" s="1213" t="s">
        <v>8732</v>
      </c>
      <c r="B81" s="1203" t="s">
        <v>8814</v>
      </c>
      <c r="C81" s="1204">
        <v>3</v>
      </c>
      <c r="D81" s="1204" t="s">
        <v>8815</v>
      </c>
      <c r="E81" s="1205">
        <v>579</v>
      </c>
    </row>
    <row r="82" spans="1:6" ht="15">
      <c r="A82" s="1213" t="s">
        <v>8732</v>
      </c>
      <c r="B82" s="1203" t="s">
        <v>8816</v>
      </c>
      <c r="C82" s="1204">
        <v>3</v>
      </c>
      <c r="D82" s="1204" t="s">
        <v>8817</v>
      </c>
      <c r="E82" s="1205">
        <v>549</v>
      </c>
    </row>
    <row r="83" spans="1:6" ht="15">
      <c r="A83" s="1213" t="s">
        <v>8732</v>
      </c>
      <c r="B83" s="1203" t="s">
        <v>8818</v>
      </c>
      <c r="C83" s="1204">
        <v>3</v>
      </c>
      <c r="D83" s="1204" t="s">
        <v>8819</v>
      </c>
      <c r="E83" s="1205">
        <f>599+30-50</f>
        <v>579</v>
      </c>
    </row>
    <row r="84" spans="1:6" ht="15">
      <c r="A84" s="1213" t="s">
        <v>8732</v>
      </c>
      <c r="B84" s="1203" t="s">
        <v>8820</v>
      </c>
      <c r="C84" s="1204">
        <v>3</v>
      </c>
      <c r="D84" s="1204" t="s">
        <v>8821</v>
      </c>
      <c r="E84" s="1205">
        <f>549+50</f>
        <v>599</v>
      </c>
    </row>
    <row r="85" spans="1:6" ht="15">
      <c r="A85" s="1213" t="s">
        <v>8732</v>
      </c>
      <c r="B85" s="1203" t="s">
        <v>8822</v>
      </c>
      <c r="C85" s="1204">
        <v>3</v>
      </c>
      <c r="D85" s="1204" t="s">
        <v>8823</v>
      </c>
      <c r="E85" s="1205">
        <f>549+50+30</f>
        <v>629</v>
      </c>
    </row>
    <row r="86" spans="1:6" ht="15">
      <c r="A86" s="1213" t="s">
        <v>8732</v>
      </c>
      <c r="B86" s="1203" t="s">
        <v>8824</v>
      </c>
      <c r="C86" s="1204">
        <v>3</v>
      </c>
      <c r="D86" s="1204" t="s">
        <v>8825</v>
      </c>
      <c r="E86" s="1205">
        <f>499+50</f>
        <v>549</v>
      </c>
    </row>
    <row r="87" spans="1:6" ht="15">
      <c r="A87" s="1213" t="s">
        <v>8732</v>
      </c>
      <c r="B87" s="1203" t="s">
        <v>8826</v>
      </c>
      <c r="C87" s="1204">
        <v>3</v>
      </c>
      <c r="D87" s="1204" t="s">
        <v>8827</v>
      </c>
      <c r="E87" s="1205">
        <f>549+30</f>
        <v>579</v>
      </c>
    </row>
    <row r="88" spans="1:6" ht="15">
      <c r="A88" s="1213" t="s">
        <v>8732</v>
      </c>
      <c r="B88" s="1203" t="s">
        <v>8828</v>
      </c>
      <c r="C88" s="1204">
        <v>3</v>
      </c>
      <c r="D88" s="1204" t="s">
        <v>8829</v>
      </c>
      <c r="E88" s="1205">
        <f>549+50</f>
        <v>599</v>
      </c>
    </row>
    <row r="89" spans="1:6" ht="15">
      <c r="A89" s="1213" t="s">
        <v>8732</v>
      </c>
      <c r="B89" s="1203" t="s">
        <v>8830</v>
      </c>
      <c r="C89" s="1204">
        <v>3</v>
      </c>
      <c r="D89" s="1204" t="s">
        <v>8831</v>
      </c>
      <c r="E89" s="1205">
        <f>599+30</f>
        <v>629</v>
      </c>
    </row>
    <row r="90" spans="1:6" ht="15">
      <c r="A90" s="1213" t="s">
        <v>8732</v>
      </c>
      <c r="B90" s="1203" t="s">
        <v>8832</v>
      </c>
      <c r="C90" s="1204">
        <v>3</v>
      </c>
      <c r="D90" s="1204" t="s">
        <v>8833</v>
      </c>
      <c r="E90" s="1205">
        <v>599</v>
      </c>
    </row>
    <row r="91" spans="1:6" ht="15">
      <c r="A91" s="1213" t="s">
        <v>8732</v>
      </c>
      <c r="B91" s="1203" t="s">
        <v>8834</v>
      </c>
      <c r="C91" s="1204">
        <v>3</v>
      </c>
      <c r="D91" s="1204" t="s">
        <v>8835</v>
      </c>
      <c r="E91" s="1205">
        <f>599+30</f>
        <v>629</v>
      </c>
    </row>
    <row r="92" spans="1:6" ht="15">
      <c r="A92" s="1213" t="s">
        <v>8732</v>
      </c>
      <c r="B92" s="1203" t="s">
        <v>8836</v>
      </c>
      <c r="C92" s="1204">
        <v>3</v>
      </c>
      <c r="D92" s="1204" t="s">
        <v>8837</v>
      </c>
      <c r="E92" s="1205">
        <f>599+50</f>
        <v>649</v>
      </c>
    </row>
    <row r="93" spans="1:6" ht="23.25">
      <c r="A93" s="1198"/>
      <c r="B93" s="1199" t="s">
        <v>8838</v>
      </c>
      <c r="C93" s="1200"/>
      <c r="D93" s="1200"/>
      <c r="E93" s="1201"/>
    </row>
    <row r="94" spans="1:6" ht="15">
      <c r="A94" s="1213" t="s">
        <v>8732</v>
      </c>
      <c r="B94" s="1203" t="s">
        <v>8839</v>
      </c>
      <c r="C94" s="1204">
        <v>3</v>
      </c>
      <c r="D94" s="1204" t="s">
        <v>8840</v>
      </c>
      <c r="E94" s="1205">
        <v>449</v>
      </c>
      <c r="F94" s="1187" t="s">
        <v>8735</v>
      </c>
    </row>
    <row r="95" spans="1:6" ht="15">
      <c r="A95" s="1213" t="s">
        <v>8732</v>
      </c>
      <c r="B95" s="1203" t="s">
        <v>8841</v>
      </c>
      <c r="C95" s="1204">
        <v>3</v>
      </c>
      <c r="D95" s="1204" t="s">
        <v>8842</v>
      </c>
      <c r="E95" s="1205">
        <v>449</v>
      </c>
      <c r="F95" s="1187" t="s">
        <v>8735</v>
      </c>
    </row>
    <row r="96" spans="1:6" ht="15">
      <c r="A96" s="1213" t="s">
        <v>8732</v>
      </c>
      <c r="B96" s="1203" t="s">
        <v>8843</v>
      </c>
      <c r="C96" s="1204">
        <v>3</v>
      </c>
      <c r="D96" s="1204" t="s">
        <v>8844</v>
      </c>
      <c r="E96" s="1205">
        <v>499</v>
      </c>
      <c r="F96" s="1187" t="s">
        <v>8735</v>
      </c>
    </row>
    <row r="97" spans="1:11" ht="15">
      <c r="A97" s="1202" t="s">
        <v>8669</v>
      </c>
      <c r="B97" s="1203" t="s">
        <v>8845</v>
      </c>
      <c r="C97" s="1204">
        <v>3</v>
      </c>
      <c r="D97" s="1204" t="s">
        <v>8846</v>
      </c>
      <c r="E97" s="1205">
        <v>499</v>
      </c>
      <c r="F97" s="1214"/>
    </row>
    <row r="98" spans="1:11" ht="15">
      <c r="A98" s="1206" t="s">
        <v>8672</v>
      </c>
      <c r="B98" s="1203" t="s">
        <v>8847</v>
      </c>
      <c r="C98" s="1204">
        <v>3</v>
      </c>
      <c r="D98" s="1204" t="s">
        <v>8848</v>
      </c>
      <c r="E98" s="1205">
        <v>499</v>
      </c>
      <c r="F98" s="1214"/>
    </row>
    <row r="99" spans="1:11" ht="15">
      <c r="A99" s="1206" t="s">
        <v>8672</v>
      </c>
      <c r="B99" s="1203" t="s">
        <v>8849</v>
      </c>
      <c r="C99" s="1204">
        <v>3</v>
      </c>
      <c r="D99" s="1204" t="s">
        <v>8850</v>
      </c>
      <c r="E99" s="1205">
        <v>549</v>
      </c>
      <c r="F99" s="1214"/>
    </row>
    <row r="100" spans="1:11" ht="15">
      <c r="A100" s="1213" t="s">
        <v>8732</v>
      </c>
      <c r="B100" s="1203" t="s">
        <v>8851</v>
      </c>
      <c r="C100" s="1204">
        <v>3</v>
      </c>
      <c r="D100" s="1204" t="s">
        <v>8852</v>
      </c>
      <c r="E100" s="1205">
        <v>549</v>
      </c>
      <c r="F100" s="1187" t="s">
        <v>8735</v>
      </c>
    </row>
    <row r="101" spans="1:11" ht="15">
      <c r="A101" s="1213" t="s">
        <v>8732</v>
      </c>
      <c r="B101" s="1203" t="s">
        <v>8853</v>
      </c>
      <c r="C101" s="1204">
        <v>3</v>
      </c>
      <c r="D101" s="1204" t="s">
        <v>8854</v>
      </c>
      <c r="E101" s="1205">
        <v>599</v>
      </c>
      <c r="F101" s="1187" t="s">
        <v>8735</v>
      </c>
    </row>
    <row r="102" spans="1:11" ht="15">
      <c r="A102" s="1202" t="s">
        <v>8669</v>
      </c>
      <c r="B102" s="1203" t="s">
        <v>8855</v>
      </c>
      <c r="C102" s="1204">
        <v>3</v>
      </c>
      <c r="D102" s="1204" t="s">
        <v>8856</v>
      </c>
      <c r="E102" s="1205">
        <v>599</v>
      </c>
      <c r="F102" s="1214"/>
    </row>
    <row r="103" spans="1:11" ht="15">
      <c r="A103" s="1206" t="s">
        <v>8672</v>
      </c>
      <c r="B103" s="1203" t="s">
        <v>8857</v>
      </c>
      <c r="C103" s="1204">
        <v>3</v>
      </c>
      <c r="D103" s="1204" t="s">
        <v>8858</v>
      </c>
      <c r="E103" s="1205">
        <v>649</v>
      </c>
      <c r="F103" s="1214"/>
    </row>
    <row r="104" spans="1:11" ht="15">
      <c r="A104" s="1213" t="s">
        <v>8732</v>
      </c>
      <c r="B104" s="1203" t="s">
        <v>8859</v>
      </c>
      <c r="C104" s="1204">
        <v>3</v>
      </c>
      <c r="D104" s="1204" t="s">
        <v>8860</v>
      </c>
      <c r="E104" s="1205">
        <f>549-70</f>
        <v>479</v>
      </c>
      <c r="F104" s="1187" t="s">
        <v>8735</v>
      </c>
    </row>
    <row r="105" spans="1:11" ht="15">
      <c r="A105" s="1213" t="s">
        <v>8732</v>
      </c>
      <c r="B105" s="1203" t="s">
        <v>8861</v>
      </c>
      <c r="C105" s="1204">
        <v>3</v>
      </c>
      <c r="D105" s="1204" t="s">
        <v>8862</v>
      </c>
      <c r="E105" s="1205">
        <f>479+30</f>
        <v>509</v>
      </c>
      <c r="F105" s="1187" t="s">
        <v>8735</v>
      </c>
    </row>
    <row r="106" spans="1:11" ht="15">
      <c r="A106" s="1213" t="s">
        <v>8732</v>
      </c>
      <c r="B106" s="1203" t="s">
        <v>8863</v>
      </c>
      <c r="C106" s="1204">
        <v>3</v>
      </c>
      <c r="D106" s="1204" t="s">
        <v>8864</v>
      </c>
      <c r="E106" s="1205">
        <f>479+50</f>
        <v>529</v>
      </c>
      <c r="F106" s="1187" t="s">
        <v>8735</v>
      </c>
    </row>
    <row r="107" spans="1:11" ht="15">
      <c r="A107" s="1213" t="s">
        <v>8732</v>
      </c>
      <c r="B107" s="1203" t="s">
        <v>8865</v>
      </c>
      <c r="C107" s="1204">
        <v>3</v>
      </c>
      <c r="D107" s="1204" t="s">
        <v>8866</v>
      </c>
      <c r="E107" s="1205">
        <f>529+30</f>
        <v>559</v>
      </c>
      <c r="F107" s="1187" t="s">
        <v>8735</v>
      </c>
      <c r="K107" s="1189"/>
    </row>
    <row r="108" spans="1:11" ht="15">
      <c r="A108" s="1202" t="s">
        <v>8669</v>
      </c>
      <c r="B108" s="1203" t="s">
        <v>8867</v>
      </c>
      <c r="C108" s="1204">
        <v>3</v>
      </c>
      <c r="D108" s="1204" t="s">
        <v>8868</v>
      </c>
      <c r="E108" s="1205">
        <f>479+50</f>
        <v>529</v>
      </c>
      <c r="F108" s="1214"/>
    </row>
    <row r="109" spans="1:11" ht="15">
      <c r="A109" s="1206" t="s">
        <v>8672</v>
      </c>
      <c r="B109" s="1203" t="s">
        <v>8869</v>
      </c>
      <c r="C109" s="1204">
        <v>3</v>
      </c>
      <c r="D109" s="1204" t="s">
        <v>8870</v>
      </c>
      <c r="E109" s="1205">
        <f>529+30</f>
        <v>559</v>
      </c>
      <c r="F109" s="1214"/>
      <c r="K109" s="1215"/>
    </row>
    <row r="110" spans="1:11" ht="15">
      <c r="A110" s="1206" t="s">
        <v>8672</v>
      </c>
      <c r="B110" s="1203" t="s">
        <v>8871</v>
      </c>
      <c r="C110" s="1204">
        <v>3</v>
      </c>
      <c r="D110" s="1204" t="s">
        <v>8872</v>
      </c>
      <c r="E110" s="1205">
        <f>529+50</f>
        <v>579</v>
      </c>
      <c r="F110" s="1214"/>
      <c r="K110" s="1188"/>
    </row>
    <row r="111" spans="1:11" ht="15">
      <c r="A111" s="1206" t="s">
        <v>8672</v>
      </c>
      <c r="B111" s="1203" t="s">
        <v>8873</v>
      </c>
      <c r="C111" s="1204">
        <v>3</v>
      </c>
      <c r="D111" s="1204" t="s">
        <v>8874</v>
      </c>
      <c r="E111" s="1205">
        <f>579+30</f>
        <v>609</v>
      </c>
      <c r="F111" s="1214"/>
    </row>
    <row r="112" spans="1:11" s="1217" customFormat="1" ht="15">
      <c r="A112" s="1213" t="s">
        <v>8732</v>
      </c>
      <c r="B112" s="1209" t="s">
        <v>8875</v>
      </c>
      <c r="C112" s="1204">
        <v>3</v>
      </c>
      <c r="D112" s="1204" t="s">
        <v>8876</v>
      </c>
      <c r="E112" s="1205">
        <f>479+50</f>
        <v>529</v>
      </c>
      <c r="F112" s="1187" t="s">
        <v>8735</v>
      </c>
      <c r="G112" s="1216"/>
      <c r="H112" s="1216"/>
      <c r="K112" s="1218"/>
    </row>
    <row r="113" spans="1:12" s="1217" customFormat="1" ht="15">
      <c r="A113" s="1213" t="s">
        <v>8732</v>
      </c>
      <c r="B113" s="1209" t="s">
        <v>8877</v>
      </c>
      <c r="C113" s="1204">
        <v>3</v>
      </c>
      <c r="D113" s="1204" t="s">
        <v>8878</v>
      </c>
      <c r="E113" s="1205">
        <f>529+30</f>
        <v>559</v>
      </c>
      <c r="F113" s="1187" t="s">
        <v>8735</v>
      </c>
      <c r="G113" s="1216"/>
      <c r="H113" s="1216"/>
      <c r="K113" s="1218"/>
    </row>
    <row r="114" spans="1:12" s="1217" customFormat="1" ht="15">
      <c r="A114" s="1213" t="s">
        <v>8732</v>
      </c>
      <c r="B114" s="1209" t="s">
        <v>8879</v>
      </c>
      <c r="C114" s="1204">
        <v>3</v>
      </c>
      <c r="D114" s="1204" t="s">
        <v>8880</v>
      </c>
      <c r="E114" s="1205">
        <f>529+50</f>
        <v>579</v>
      </c>
      <c r="F114" s="1187" t="s">
        <v>8735</v>
      </c>
      <c r="G114" s="1216"/>
      <c r="H114" s="1216"/>
      <c r="K114" s="1218"/>
    </row>
    <row r="115" spans="1:12" s="1217" customFormat="1" ht="15">
      <c r="A115" s="1213" t="s">
        <v>8732</v>
      </c>
      <c r="B115" s="1209" t="s">
        <v>8881</v>
      </c>
      <c r="C115" s="1204">
        <v>3</v>
      </c>
      <c r="D115" s="1204" t="s">
        <v>8882</v>
      </c>
      <c r="E115" s="1205">
        <f>579+30</f>
        <v>609</v>
      </c>
      <c r="F115" s="1187" t="s">
        <v>8735</v>
      </c>
      <c r="G115" s="1216"/>
      <c r="H115" s="1216"/>
      <c r="K115" s="1218"/>
    </row>
    <row r="116" spans="1:12" s="1217" customFormat="1" ht="15">
      <c r="A116" s="1206" t="s">
        <v>8672</v>
      </c>
      <c r="B116" s="1209" t="s">
        <v>8883</v>
      </c>
      <c r="C116" s="1204">
        <v>3</v>
      </c>
      <c r="D116" s="1204" t="s">
        <v>8884</v>
      </c>
      <c r="E116" s="1205">
        <f>529+50</f>
        <v>579</v>
      </c>
      <c r="F116" s="1214"/>
      <c r="G116" s="1216"/>
      <c r="H116" s="1216"/>
      <c r="K116" s="1218"/>
    </row>
    <row r="117" spans="1:12" s="1217" customFormat="1" ht="15">
      <c r="A117" s="1206" t="s">
        <v>8672</v>
      </c>
      <c r="B117" s="1209" t="s">
        <v>8885</v>
      </c>
      <c r="C117" s="1204">
        <v>3</v>
      </c>
      <c r="D117" s="1204" t="s">
        <v>8886</v>
      </c>
      <c r="E117" s="1205">
        <f>579+30</f>
        <v>609</v>
      </c>
      <c r="F117" s="1214"/>
      <c r="G117" s="1216"/>
      <c r="H117" s="1216"/>
      <c r="K117" s="1218"/>
    </row>
    <row r="118" spans="1:12" s="1217" customFormat="1" ht="15">
      <c r="A118" s="1206" t="s">
        <v>8672</v>
      </c>
      <c r="B118" s="1209" t="s">
        <v>8887</v>
      </c>
      <c r="C118" s="1204">
        <v>3</v>
      </c>
      <c r="D118" s="1204" t="s">
        <v>8888</v>
      </c>
      <c r="E118" s="1205">
        <f>579+50</f>
        <v>629</v>
      </c>
      <c r="F118" s="1214"/>
      <c r="G118" s="1216"/>
      <c r="H118" s="1216"/>
      <c r="K118" s="1218"/>
    </row>
    <row r="119" spans="1:12" s="1217" customFormat="1" ht="15">
      <c r="A119" s="1206" t="s">
        <v>8672</v>
      </c>
      <c r="B119" s="1209" t="s">
        <v>8889</v>
      </c>
      <c r="C119" s="1204">
        <v>3</v>
      </c>
      <c r="D119" s="1204" t="s">
        <v>8890</v>
      </c>
      <c r="E119" s="1205">
        <f>629+30</f>
        <v>659</v>
      </c>
      <c r="F119" s="1214"/>
      <c r="G119" s="1216"/>
      <c r="H119" s="1216"/>
      <c r="K119" s="1218"/>
    </row>
    <row r="120" spans="1:12" s="1217" customFormat="1" ht="15">
      <c r="A120" s="1213" t="s">
        <v>8732</v>
      </c>
      <c r="B120" s="1203" t="s">
        <v>8891</v>
      </c>
      <c r="C120" s="1204">
        <v>3</v>
      </c>
      <c r="D120" s="1204" t="s">
        <v>8892</v>
      </c>
      <c r="E120" s="1205">
        <f>649-70</f>
        <v>579</v>
      </c>
      <c r="F120" s="1187" t="s">
        <v>8735</v>
      </c>
      <c r="G120" s="1216"/>
      <c r="H120" s="1216"/>
      <c r="K120" s="1218"/>
    </row>
    <row r="121" spans="1:12" s="1217" customFormat="1" ht="15">
      <c r="A121" s="1213" t="s">
        <v>8732</v>
      </c>
      <c r="B121" s="1203" t="s">
        <v>8893</v>
      </c>
      <c r="C121" s="1204">
        <v>3</v>
      </c>
      <c r="D121" s="1204" t="s">
        <v>8894</v>
      </c>
      <c r="E121" s="1205">
        <f>579+50</f>
        <v>629</v>
      </c>
      <c r="F121" s="1187" t="s">
        <v>8735</v>
      </c>
      <c r="G121" s="1216"/>
      <c r="H121" s="1216"/>
      <c r="K121" s="1218"/>
    </row>
    <row r="122" spans="1:12" s="1217" customFormat="1" ht="15">
      <c r="A122" s="1202" t="s">
        <v>8669</v>
      </c>
      <c r="B122" s="1203" t="s">
        <v>8895</v>
      </c>
      <c r="C122" s="1204">
        <v>3</v>
      </c>
      <c r="D122" s="1204" t="s">
        <v>8896</v>
      </c>
      <c r="E122" s="1205">
        <v>629</v>
      </c>
      <c r="F122" s="1214"/>
      <c r="G122" s="1216"/>
      <c r="H122" s="1216"/>
      <c r="K122" s="1219"/>
      <c r="L122" s="1220"/>
    </row>
    <row r="123" spans="1:12" s="1217" customFormat="1" ht="15">
      <c r="A123" s="1206" t="s">
        <v>8672</v>
      </c>
      <c r="B123" s="1203" t="s">
        <v>8897</v>
      </c>
      <c r="C123" s="1204">
        <v>3</v>
      </c>
      <c r="D123" s="1204" t="s">
        <v>8898</v>
      </c>
      <c r="E123" s="1205">
        <f>629+50</f>
        <v>679</v>
      </c>
      <c r="F123" s="1214"/>
      <c r="G123" s="1216"/>
      <c r="H123" s="1216"/>
      <c r="K123" s="1218"/>
    </row>
    <row r="124" spans="1:12" ht="23.25">
      <c r="A124" s="1198"/>
      <c r="B124" s="1199" t="s">
        <v>8899</v>
      </c>
      <c r="C124" s="1200"/>
      <c r="D124" s="1200"/>
      <c r="E124" s="1201"/>
    </row>
    <row r="125" spans="1:12" s="1217" customFormat="1" ht="15">
      <c r="A125" s="1206" t="s">
        <v>8672</v>
      </c>
      <c r="B125" s="1203" t="s">
        <v>8900</v>
      </c>
      <c r="C125" s="1204">
        <v>3</v>
      </c>
      <c r="D125" s="1204" t="s">
        <v>8901</v>
      </c>
      <c r="E125" s="1205">
        <v>549</v>
      </c>
      <c r="F125" s="1214" t="s">
        <v>8689</v>
      </c>
      <c r="G125" s="1216"/>
      <c r="H125" s="1216"/>
      <c r="K125" s="1218"/>
    </row>
    <row r="126" spans="1:12" s="1217" customFormat="1" ht="15">
      <c r="A126" s="1206" t="s">
        <v>8672</v>
      </c>
      <c r="B126" s="1203" t="s">
        <v>8902</v>
      </c>
      <c r="C126" s="1204">
        <v>3</v>
      </c>
      <c r="D126" s="1204" t="s">
        <v>8903</v>
      </c>
      <c r="E126" s="1205">
        <v>599</v>
      </c>
      <c r="F126" s="1214" t="s">
        <v>8689</v>
      </c>
      <c r="G126" s="1216"/>
      <c r="H126" s="1216"/>
      <c r="K126" s="1218"/>
    </row>
    <row r="127" spans="1:12" s="1217" customFormat="1" ht="15">
      <c r="A127" s="1206" t="s">
        <v>8672</v>
      </c>
      <c r="B127" s="1203" t="s">
        <v>8904</v>
      </c>
      <c r="C127" s="1204">
        <v>3</v>
      </c>
      <c r="D127" s="1204" t="s">
        <v>8905</v>
      </c>
      <c r="E127" s="1205">
        <v>649</v>
      </c>
      <c r="F127" s="1214" t="s">
        <v>8689</v>
      </c>
      <c r="G127" s="1216"/>
      <c r="H127" s="1216"/>
      <c r="K127" s="1218"/>
    </row>
    <row r="128" spans="1:12" s="1217" customFormat="1" ht="15">
      <c r="A128" s="1206" t="s">
        <v>8672</v>
      </c>
      <c r="B128" s="1203" t="s">
        <v>8906</v>
      </c>
      <c r="C128" s="1204">
        <v>3</v>
      </c>
      <c r="D128" s="1204" t="s">
        <v>8907</v>
      </c>
      <c r="E128" s="1205">
        <v>699</v>
      </c>
      <c r="F128" s="1214" t="s">
        <v>8689</v>
      </c>
      <c r="G128" s="1216"/>
      <c r="H128" s="1216"/>
      <c r="K128" s="1218"/>
    </row>
    <row r="129" spans="1:6" ht="15">
      <c r="A129" s="1206" t="s">
        <v>8672</v>
      </c>
      <c r="B129" s="1203" t="s">
        <v>8908</v>
      </c>
      <c r="C129" s="1204">
        <v>3</v>
      </c>
      <c r="D129" s="1204" t="s">
        <v>8909</v>
      </c>
      <c r="E129" s="1205">
        <v>579</v>
      </c>
      <c r="F129" s="1214"/>
    </row>
    <row r="130" spans="1:6" ht="15">
      <c r="A130" s="1206" t="s">
        <v>8672</v>
      </c>
      <c r="B130" s="1203" t="s">
        <v>8910</v>
      </c>
      <c r="C130" s="1204">
        <v>3</v>
      </c>
      <c r="D130" s="1204" t="s">
        <v>8911</v>
      </c>
      <c r="E130" s="1205">
        <v>629</v>
      </c>
      <c r="F130" s="1214"/>
    </row>
    <row r="131" spans="1:6" ht="15">
      <c r="A131" s="1206" t="s">
        <v>8672</v>
      </c>
      <c r="B131" s="1203" t="s">
        <v>8912</v>
      </c>
      <c r="C131" s="1204">
        <v>3</v>
      </c>
      <c r="D131" s="1204" t="s">
        <v>8913</v>
      </c>
      <c r="E131" s="1205">
        <v>679</v>
      </c>
      <c r="F131" s="1214" t="s">
        <v>8689</v>
      </c>
    </row>
    <row r="132" spans="1:6" ht="15">
      <c r="A132" s="1206" t="s">
        <v>8672</v>
      </c>
      <c r="B132" s="1203" t="s">
        <v>8914</v>
      </c>
      <c r="C132" s="1204">
        <v>3</v>
      </c>
      <c r="D132" s="1204" t="s">
        <v>8915</v>
      </c>
      <c r="E132" s="1205">
        <v>729</v>
      </c>
      <c r="F132" s="1214" t="s">
        <v>8689</v>
      </c>
    </row>
    <row r="133" spans="1:6" ht="15">
      <c r="A133" s="1206" t="s">
        <v>8672</v>
      </c>
      <c r="B133" s="1203" t="s">
        <v>8916</v>
      </c>
      <c r="C133" s="1204">
        <v>3</v>
      </c>
      <c r="D133" s="1204" t="s">
        <v>8917</v>
      </c>
      <c r="E133" s="1205">
        <v>729</v>
      </c>
      <c r="F133" s="1214" t="s">
        <v>8689</v>
      </c>
    </row>
    <row r="134" spans="1:6" ht="15">
      <c r="A134" s="1206" t="s">
        <v>8672</v>
      </c>
      <c r="B134" s="1203" t="s">
        <v>8918</v>
      </c>
      <c r="C134" s="1204">
        <v>3</v>
      </c>
      <c r="D134" s="1204" t="s">
        <v>8919</v>
      </c>
      <c r="E134" s="1205">
        <v>779</v>
      </c>
      <c r="F134" s="1214" t="s">
        <v>8689</v>
      </c>
    </row>
    <row r="135" spans="1:6" ht="15">
      <c r="A135" s="1206" t="s">
        <v>8672</v>
      </c>
      <c r="B135" s="1203" t="s">
        <v>8920</v>
      </c>
      <c r="C135" s="1204">
        <v>3</v>
      </c>
      <c r="D135" s="1204" t="s">
        <v>8921</v>
      </c>
      <c r="E135" s="1205">
        <f>779+50</f>
        <v>829</v>
      </c>
      <c r="F135" s="1214" t="s">
        <v>8689</v>
      </c>
    </row>
    <row r="136" spans="1:6" ht="15">
      <c r="A136" s="1206" t="s">
        <v>8672</v>
      </c>
      <c r="B136" s="1203" t="s">
        <v>8922</v>
      </c>
      <c r="C136" s="1204">
        <v>3</v>
      </c>
      <c r="D136" s="1204" t="s">
        <v>8923</v>
      </c>
      <c r="E136" s="1205">
        <f>579+50</f>
        <v>629</v>
      </c>
      <c r="F136" s="1214"/>
    </row>
    <row r="137" spans="1:6" ht="15">
      <c r="A137" s="1206" t="s">
        <v>8672</v>
      </c>
      <c r="B137" s="1203" t="s">
        <v>8924</v>
      </c>
      <c r="C137" s="1204">
        <v>3</v>
      </c>
      <c r="D137" s="1204" t="s">
        <v>8925</v>
      </c>
      <c r="E137" s="1205">
        <f>629+50</f>
        <v>679</v>
      </c>
      <c r="F137" s="1214"/>
    </row>
    <row r="138" spans="1:6" ht="23.25">
      <c r="A138" s="1198"/>
      <c r="B138" s="1199" t="s">
        <v>8926</v>
      </c>
      <c r="C138" s="1200"/>
      <c r="D138" s="1200"/>
      <c r="E138" s="1201"/>
    </row>
    <row r="139" spans="1:6" ht="15">
      <c r="A139" s="1206" t="s">
        <v>8672</v>
      </c>
      <c r="B139" s="1203" t="s">
        <v>8927</v>
      </c>
      <c r="C139" s="1204">
        <v>3</v>
      </c>
      <c r="D139" s="1204" t="s">
        <v>8928</v>
      </c>
      <c r="E139" s="1205">
        <v>499</v>
      </c>
      <c r="F139" s="1214"/>
    </row>
    <row r="140" spans="1:6" ht="15">
      <c r="A140" s="1206" t="s">
        <v>8672</v>
      </c>
      <c r="B140" s="1203" t="s">
        <v>8929</v>
      </c>
      <c r="C140" s="1204">
        <v>3</v>
      </c>
      <c r="D140" s="1204" t="s">
        <v>8930</v>
      </c>
      <c r="E140" s="1205">
        <v>549</v>
      </c>
      <c r="F140" s="1214"/>
    </row>
    <row r="141" spans="1:6" ht="15">
      <c r="A141" s="1206" t="s">
        <v>8672</v>
      </c>
      <c r="B141" s="1203" t="s">
        <v>8931</v>
      </c>
      <c r="C141" s="1204">
        <v>3</v>
      </c>
      <c r="D141" s="1204" t="s">
        <v>8932</v>
      </c>
      <c r="E141" s="1205">
        <v>599</v>
      </c>
      <c r="F141" s="1214"/>
    </row>
    <row r="142" spans="1:6" ht="15">
      <c r="A142" s="1206" t="s">
        <v>8672</v>
      </c>
      <c r="B142" s="1203" t="s">
        <v>8933</v>
      </c>
      <c r="C142" s="1204">
        <v>3</v>
      </c>
      <c r="D142" s="1204" t="s">
        <v>8934</v>
      </c>
      <c r="E142" s="1205">
        <v>649</v>
      </c>
      <c r="F142" s="1214"/>
    </row>
    <row r="143" spans="1:6" ht="15">
      <c r="A143" s="1206" t="s">
        <v>8672</v>
      </c>
      <c r="B143" s="1203" t="s">
        <v>8935</v>
      </c>
      <c r="C143" s="1204">
        <v>3</v>
      </c>
      <c r="D143" s="1204" t="s">
        <v>8936</v>
      </c>
      <c r="E143" s="1205">
        <f>599-70</f>
        <v>529</v>
      </c>
      <c r="F143" s="1214" t="s">
        <v>8937</v>
      </c>
    </row>
    <row r="144" spans="1:6" ht="15">
      <c r="A144" s="1206" t="s">
        <v>8672</v>
      </c>
      <c r="B144" s="1203" t="s">
        <v>8938</v>
      </c>
      <c r="C144" s="1204">
        <v>3</v>
      </c>
      <c r="D144" s="1204" t="s">
        <v>8939</v>
      </c>
      <c r="E144" s="1205">
        <f>529+30</f>
        <v>559</v>
      </c>
      <c r="F144" s="1214" t="s">
        <v>8937</v>
      </c>
    </row>
    <row r="145" spans="1:13" ht="15">
      <c r="A145" s="1206" t="s">
        <v>8672</v>
      </c>
      <c r="B145" s="1203" t="s">
        <v>8940</v>
      </c>
      <c r="C145" s="1204">
        <v>3</v>
      </c>
      <c r="D145" s="1204" t="s">
        <v>8941</v>
      </c>
      <c r="E145" s="1205">
        <f>529+50</f>
        <v>579</v>
      </c>
      <c r="F145" s="1214" t="s">
        <v>8937</v>
      </c>
    </row>
    <row r="146" spans="1:13" ht="14.25" customHeight="1">
      <c r="A146" s="1206" t="s">
        <v>8672</v>
      </c>
      <c r="B146" s="1203" t="s">
        <v>8942</v>
      </c>
      <c r="C146" s="1204">
        <v>3</v>
      </c>
      <c r="D146" s="1204" t="s">
        <v>8943</v>
      </c>
      <c r="E146" s="1205">
        <f>579+30</f>
        <v>609</v>
      </c>
      <c r="F146" s="1214" t="s">
        <v>8937</v>
      </c>
    </row>
    <row r="147" spans="1:13" ht="15">
      <c r="A147" s="1206" t="s">
        <v>8672</v>
      </c>
      <c r="B147" s="1203" t="s">
        <v>8944</v>
      </c>
      <c r="C147" s="1204">
        <v>3</v>
      </c>
      <c r="D147" s="1204" t="s">
        <v>8945</v>
      </c>
      <c r="E147" s="1205">
        <f>699-70</f>
        <v>629</v>
      </c>
      <c r="F147" s="1214" t="s">
        <v>8937</v>
      </c>
    </row>
    <row r="148" spans="1:13" ht="15">
      <c r="A148" s="1206" t="s">
        <v>8672</v>
      </c>
      <c r="B148" s="1203" t="s">
        <v>8946</v>
      </c>
      <c r="C148" s="1204">
        <v>3</v>
      </c>
      <c r="D148" s="1204" t="s">
        <v>8947</v>
      </c>
      <c r="E148" s="1205">
        <f>749-70</f>
        <v>679</v>
      </c>
      <c r="F148" s="1214" t="s">
        <v>8937</v>
      </c>
    </row>
    <row r="149" spans="1:13" ht="15">
      <c r="A149" s="1206" t="s">
        <v>8672</v>
      </c>
      <c r="B149" s="1203" t="s">
        <v>8948</v>
      </c>
      <c r="C149" s="1204">
        <v>3</v>
      </c>
      <c r="D149" s="1204" t="s">
        <v>8949</v>
      </c>
      <c r="E149" s="1205">
        <v>729</v>
      </c>
      <c r="F149" s="1214" t="s">
        <v>8689</v>
      </c>
    </row>
    <row r="150" spans="1:13" ht="15">
      <c r="A150" s="1206" t="s">
        <v>8672</v>
      </c>
      <c r="B150" s="1203" t="s">
        <v>8950</v>
      </c>
      <c r="C150" s="1204">
        <v>3</v>
      </c>
      <c r="D150" s="1204" t="s">
        <v>8951</v>
      </c>
      <c r="E150" s="1205">
        <v>779</v>
      </c>
      <c r="F150" s="1214" t="s">
        <v>8689</v>
      </c>
    </row>
    <row r="151" spans="1:13" s="1196" customFormat="1" ht="23.25">
      <c r="A151" s="1198"/>
      <c r="B151" s="1199" t="s">
        <v>8952</v>
      </c>
      <c r="C151" s="1200"/>
      <c r="D151" s="1200"/>
      <c r="E151" s="1201"/>
      <c r="F151" s="1194"/>
      <c r="G151" s="1188"/>
      <c r="H151" s="1188"/>
      <c r="K151" s="1197"/>
    </row>
    <row r="152" spans="1:13" ht="15">
      <c r="A152" s="1213" t="s">
        <v>8732</v>
      </c>
      <c r="B152" s="1203" t="s">
        <v>8953</v>
      </c>
      <c r="C152" s="1204">
        <v>1</v>
      </c>
      <c r="D152" s="1204" t="s">
        <v>8954</v>
      </c>
      <c r="E152" s="1205">
        <v>849</v>
      </c>
      <c r="F152" s="1187" t="s">
        <v>8735</v>
      </c>
    </row>
    <row r="153" spans="1:13" ht="15">
      <c r="A153" s="1206" t="s">
        <v>8672</v>
      </c>
      <c r="B153" s="1203" t="s">
        <v>8955</v>
      </c>
      <c r="C153" s="1204">
        <v>1</v>
      </c>
      <c r="D153" s="1204" t="s">
        <v>8956</v>
      </c>
      <c r="E153" s="1205">
        <f>849+50</f>
        <v>899</v>
      </c>
    </row>
    <row r="154" spans="1:13" ht="15">
      <c r="A154" s="1206" t="s">
        <v>8672</v>
      </c>
      <c r="B154" s="1203" t="s">
        <v>8957</v>
      </c>
      <c r="C154" s="1204">
        <v>1</v>
      </c>
      <c r="D154" s="1204" t="s">
        <v>8958</v>
      </c>
      <c r="E154" s="1205">
        <f>899+50</f>
        <v>949</v>
      </c>
      <c r="F154" s="1214" t="s">
        <v>8689</v>
      </c>
    </row>
    <row r="155" spans="1:13" s="1196" customFormat="1" ht="23.25">
      <c r="A155" s="1198"/>
      <c r="B155" s="1199" t="s">
        <v>8959</v>
      </c>
      <c r="C155" s="1200"/>
      <c r="D155" s="1200"/>
      <c r="E155" s="1201"/>
      <c r="F155" s="1194"/>
      <c r="G155" s="1188"/>
      <c r="H155" s="1188"/>
      <c r="K155" s="1197"/>
    </row>
    <row r="156" spans="1:13" s="1196" customFormat="1" ht="15.75">
      <c r="A156" s="1221"/>
      <c r="B156" s="1222" t="s">
        <v>8960</v>
      </c>
      <c r="C156" s="1223"/>
      <c r="D156" s="1224"/>
      <c r="E156" s="1225"/>
      <c r="F156" s="1194"/>
      <c r="G156" s="1188"/>
      <c r="H156" s="1188"/>
      <c r="K156" s="1197"/>
    </row>
    <row r="157" spans="1:13" ht="15">
      <c r="A157" s="1226"/>
      <c r="B157" s="1227" t="s">
        <v>8961</v>
      </c>
      <c r="C157" s="1204"/>
      <c r="D157" s="1204" t="s">
        <v>8962</v>
      </c>
      <c r="E157" s="1205">
        <v>129</v>
      </c>
    </row>
    <row r="158" spans="1:13" ht="15">
      <c r="A158" s="1226"/>
      <c r="B158" s="1227" t="s">
        <v>8963</v>
      </c>
      <c r="C158" s="1204"/>
      <c r="D158" s="1204" t="s">
        <v>8964</v>
      </c>
      <c r="E158" s="1205">
        <v>149</v>
      </c>
      <c r="J158" s="1228"/>
      <c r="L158" s="1228"/>
      <c r="M158" s="1190"/>
    </row>
    <row r="159" spans="1:13" ht="15">
      <c r="A159" s="1226"/>
      <c r="B159" s="1227" t="s">
        <v>8965</v>
      </c>
      <c r="C159" s="1204"/>
      <c r="D159" s="1204" t="s">
        <v>8966</v>
      </c>
      <c r="E159" s="1208">
        <v>29</v>
      </c>
      <c r="I159" s="1190"/>
      <c r="J159" s="1228"/>
      <c r="L159" s="1228"/>
      <c r="M159" s="1190"/>
    </row>
    <row r="160" spans="1:13" ht="15">
      <c r="A160" s="1226"/>
      <c r="B160" s="1227" t="s">
        <v>8967</v>
      </c>
      <c r="C160" s="1204"/>
      <c r="D160" s="1204" t="s">
        <v>8968</v>
      </c>
      <c r="E160" s="1208">
        <v>29</v>
      </c>
      <c r="J160" s="1228"/>
      <c r="L160" s="1228"/>
      <c r="M160" s="1190"/>
    </row>
    <row r="161" spans="1:13" ht="15">
      <c r="A161" s="1226"/>
      <c r="B161" s="1227" t="s">
        <v>8969</v>
      </c>
      <c r="C161" s="1204"/>
      <c r="D161" s="1204" t="s">
        <v>8970</v>
      </c>
      <c r="E161" s="1208">
        <v>55</v>
      </c>
      <c r="I161" s="1190"/>
      <c r="J161" s="1228"/>
      <c r="L161" s="1228"/>
      <c r="M161" s="1190"/>
    </row>
    <row r="162" spans="1:13" ht="15">
      <c r="A162" s="1226"/>
      <c r="B162" s="1227" t="s">
        <v>8971</v>
      </c>
      <c r="C162" s="1204"/>
      <c r="D162" s="1204" t="s">
        <v>8972</v>
      </c>
      <c r="E162" s="1208">
        <v>55</v>
      </c>
      <c r="J162" s="1228"/>
      <c r="L162" s="1228"/>
      <c r="M162" s="1190"/>
    </row>
    <row r="163" spans="1:13" ht="15">
      <c r="A163" s="1226"/>
      <c r="B163" s="1227" t="s">
        <v>8973</v>
      </c>
      <c r="C163" s="1204"/>
      <c r="D163" s="1204" t="s">
        <v>8974</v>
      </c>
      <c r="E163" s="1208">
        <v>78</v>
      </c>
      <c r="I163" s="1190"/>
      <c r="J163" s="1228"/>
      <c r="L163" s="1228"/>
      <c r="M163" s="1190"/>
    </row>
    <row r="164" spans="1:13" ht="15">
      <c r="A164" s="1226"/>
      <c r="B164" s="1227" t="s">
        <v>8975</v>
      </c>
      <c r="C164" s="1204"/>
      <c r="D164" s="1204" t="s">
        <v>8976</v>
      </c>
      <c r="E164" s="1208">
        <v>78</v>
      </c>
      <c r="J164" s="1228"/>
      <c r="L164" s="1228"/>
      <c r="M164" s="1190"/>
    </row>
    <row r="165" spans="1:13" s="1196" customFormat="1" ht="15.75">
      <c r="A165" s="1221"/>
      <c r="B165" s="1222" t="s">
        <v>8977</v>
      </c>
      <c r="C165" s="1223"/>
      <c r="D165" s="1224"/>
      <c r="E165" s="1225"/>
      <c r="F165" s="1194"/>
      <c r="G165" s="1188"/>
      <c r="H165" s="1188"/>
      <c r="K165" s="1197"/>
    </row>
    <row r="166" spans="1:13" ht="15">
      <c r="A166" s="1226"/>
      <c r="B166" s="1227" t="s">
        <v>8978</v>
      </c>
      <c r="C166" s="1204"/>
      <c r="D166" s="1204" t="s">
        <v>8979</v>
      </c>
      <c r="E166" s="1205">
        <v>499</v>
      </c>
      <c r="J166" s="1228"/>
      <c r="L166" s="1228"/>
      <c r="M166" s="1190"/>
    </row>
    <row r="167" spans="1:13" ht="15">
      <c r="A167" s="1226"/>
      <c r="B167" s="1227" t="s">
        <v>8980</v>
      </c>
      <c r="C167" s="1204"/>
      <c r="D167" s="1204" t="s">
        <v>8981</v>
      </c>
      <c r="E167" s="1205">
        <v>110</v>
      </c>
      <c r="I167" s="1190"/>
      <c r="J167" s="1228"/>
      <c r="L167" s="1228"/>
      <c r="M167" s="1190"/>
    </row>
    <row r="168" spans="1:13" ht="15">
      <c r="A168" s="1226"/>
      <c r="B168" s="1227" t="s">
        <v>8982</v>
      </c>
      <c r="C168" s="1204"/>
      <c r="D168" s="1204" t="s">
        <v>8983</v>
      </c>
      <c r="E168" s="1205">
        <v>110</v>
      </c>
      <c r="J168" s="1228"/>
      <c r="L168" s="1228"/>
      <c r="M168" s="1190"/>
    </row>
    <row r="169" spans="1:13" ht="15">
      <c r="A169" s="1226"/>
      <c r="B169" s="1227" t="s">
        <v>8984</v>
      </c>
      <c r="C169" s="1204"/>
      <c r="D169" s="1204" t="s">
        <v>8985</v>
      </c>
      <c r="E169" s="1205">
        <v>210</v>
      </c>
      <c r="I169" s="1190"/>
      <c r="J169" s="1228"/>
      <c r="L169" s="1228"/>
      <c r="M169" s="1190"/>
    </row>
    <row r="170" spans="1:13" ht="15">
      <c r="A170" s="1226"/>
      <c r="B170" s="1227" t="s">
        <v>8986</v>
      </c>
      <c r="C170" s="1204"/>
      <c r="D170" s="1204" t="s">
        <v>8987</v>
      </c>
      <c r="E170" s="1205">
        <v>210</v>
      </c>
      <c r="J170" s="1228"/>
      <c r="L170" s="1228"/>
      <c r="M170" s="1190"/>
    </row>
    <row r="171" spans="1:13" ht="15">
      <c r="A171" s="1226"/>
      <c r="B171" s="1227" t="s">
        <v>8988</v>
      </c>
      <c r="C171" s="1204"/>
      <c r="D171" s="1204" t="s">
        <v>8989</v>
      </c>
      <c r="E171" s="1205">
        <v>299</v>
      </c>
      <c r="I171" s="1190"/>
      <c r="J171" s="1228"/>
      <c r="L171" s="1228"/>
      <c r="M171" s="1190"/>
    </row>
    <row r="172" spans="1:13" ht="15">
      <c r="A172" s="1226"/>
      <c r="B172" s="1227" t="s">
        <v>8990</v>
      </c>
      <c r="C172" s="1204"/>
      <c r="D172" s="1204" t="s">
        <v>8991</v>
      </c>
      <c r="E172" s="1205">
        <v>299</v>
      </c>
      <c r="J172" s="1228"/>
      <c r="L172" s="1228"/>
      <c r="M172" s="1190"/>
    </row>
    <row r="173" spans="1:13" s="1196" customFormat="1" ht="15.75">
      <c r="A173" s="1221"/>
      <c r="B173" s="1222" t="s">
        <v>8992</v>
      </c>
      <c r="C173" s="1223"/>
      <c r="D173" s="1224"/>
      <c r="E173" s="1225"/>
      <c r="F173" s="1194"/>
      <c r="G173" s="1188"/>
      <c r="H173" s="1188"/>
      <c r="J173" s="1228"/>
      <c r="K173" s="1190"/>
      <c r="L173" s="1228"/>
      <c r="M173" s="1190"/>
    </row>
    <row r="174" spans="1:13" ht="15">
      <c r="A174" s="1202" t="s">
        <v>8669</v>
      </c>
      <c r="B174" s="1203" t="s">
        <v>8993</v>
      </c>
      <c r="C174" s="1204">
        <v>3</v>
      </c>
      <c r="D174" s="1204" t="s">
        <v>8994</v>
      </c>
      <c r="E174" s="1205">
        <v>309</v>
      </c>
      <c r="H174" s="1205">
        <v>359</v>
      </c>
      <c r="I174" s="1205">
        <v>301</v>
      </c>
      <c r="J174" s="1228"/>
      <c r="L174" s="1228"/>
      <c r="M174" s="1190"/>
    </row>
    <row r="175" spans="1:13" ht="15">
      <c r="A175" s="1206" t="s">
        <v>8672</v>
      </c>
      <c r="B175" s="1203" t="s">
        <v>8995</v>
      </c>
      <c r="C175" s="1204">
        <v>3</v>
      </c>
      <c r="D175" s="1204" t="s">
        <v>8996</v>
      </c>
      <c r="E175" s="1205">
        <v>359</v>
      </c>
      <c r="H175" s="1205">
        <v>409</v>
      </c>
      <c r="I175" s="1205">
        <v>342</v>
      </c>
      <c r="J175" s="1228"/>
      <c r="L175" s="1228"/>
      <c r="M175" s="1190"/>
    </row>
    <row r="176" spans="1:13" ht="15">
      <c r="A176" s="1206" t="s">
        <v>8672</v>
      </c>
      <c r="B176" s="1203" t="s">
        <v>8997</v>
      </c>
      <c r="C176" s="1204">
        <v>3</v>
      </c>
      <c r="D176" s="1204" t="s">
        <v>8998</v>
      </c>
      <c r="E176" s="1205">
        <v>409</v>
      </c>
      <c r="H176" s="1205">
        <v>459</v>
      </c>
      <c r="I176" s="1205">
        <v>384</v>
      </c>
      <c r="J176" s="1228"/>
      <c r="L176" s="1228"/>
      <c r="M176" s="1190"/>
    </row>
    <row r="177" spans="1:13" ht="15">
      <c r="A177" s="1206" t="s">
        <v>8672</v>
      </c>
      <c r="B177" s="1203" t="s">
        <v>8999</v>
      </c>
      <c r="C177" s="1204">
        <v>3</v>
      </c>
      <c r="D177" s="1204" t="s">
        <v>9000</v>
      </c>
      <c r="E177" s="1205">
        <v>459</v>
      </c>
      <c r="H177" s="1205">
        <v>509</v>
      </c>
      <c r="I177" s="1205">
        <v>426</v>
      </c>
      <c r="J177" s="1228"/>
      <c r="L177" s="1228"/>
      <c r="M177" s="1190"/>
    </row>
    <row r="178" spans="1:13" ht="15">
      <c r="A178" s="1206" t="s">
        <v>8672</v>
      </c>
      <c r="B178" s="1203" t="s">
        <v>9001</v>
      </c>
      <c r="C178" s="1204">
        <v>3</v>
      </c>
      <c r="D178" s="1204" t="s">
        <v>9002</v>
      </c>
      <c r="E178" s="1205">
        <f>359+250</f>
        <v>609</v>
      </c>
      <c r="H178" s="1205">
        <v>659</v>
      </c>
      <c r="I178" s="1205">
        <v>552</v>
      </c>
      <c r="J178" s="1228"/>
      <c r="L178" s="1228"/>
      <c r="M178" s="1190"/>
    </row>
    <row r="179" spans="1:13" ht="15">
      <c r="A179" s="1206" t="s">
        <v>8672</v>
      </c>
      <c r="B179" s="1203" t="s">
        <v>9003</v>
      </c>
      <c r="C179" s="1204">
        <v>3</v>
      </c>
      <c r="D179" s="1204" t="s">
        <v>9004</v>
      </c>
      <c r="E179" s="1205">
        <v>409</v>
      </c>
      <c r="H179" s="1205">
        <v>449</v>
      </c>
      <c r="I179" s="1205">
        <v>377</v>
      </c>
      <c r="J179" s="1228"/>
      <c r="L179" s="1228"/>
      <c r="M179" s="1190"/>
    </row>
    <row r="180" spans="1:13" ht="15">
      <c r="A180" s="1206" t="s">
        <v>8672</v>
      </c>
      <c r="B180" s="1203" t="s">
        <v>9005</v>
      </c>
      <c r="C180" s="1204">
        <v>3</v>
      </c>
      <c r="D180" s="1204" t="s">
        <v>9006</v>
      </c>
      <c r="E180" s="1205">
        <v>459</v>
      </c>
      <c r="H180" s="1205">
        <v>499</v>
      </c>
      <c r="I180" s="1205">
        <v>418</v>
      </c>
      <c r="J180" s="1228"/>
      <c r="L180" s="1228"/>
      <c r="M180" s="1190"/>
    </row>
    <row r="181" spans="1:13" ht="15">
      <c r="A181" s="1206" t="s">
        <v>8672</v>
      </c>
      <c r="B181" s="1203" t="s">
        <v>9007</v>
      </c>
      <c r="C181" s="1204">
        <v>3</v>
      </c>
      <c r="D181" s="1204" t="s">
        <v>9008</v>
      </c>
      <c r="E181" s="1205">
        <v>509</v>
      </c>
      <c r="H181" s="1205">
        <v>549</v>
      </c>
      <c r="I181" s="1205">
        <v>460</v>
      </c>
      <c r="J181" s="1228"/>
      <c r="L181" s="1228"/>
      <c r="M181" s="1190"/>
    </row>
    <row r="182" spans="1:13" ht="15">
      <c r="A182" s="1206" t="s">
        <v>8672</v>
      </c>
      <c r="B182" s="1203" t="s">
        <v>9009</v>
      </c>
      <c r="C182" s="1204">
        <v>3</v>
      </c>
      <c r="D182" s="1204" t="s">
        <v>9010</v>
      </c>
      <c r="E182" s="1205">
        <v>559</v>
      </c>
      <c r="H182" s="1205">
        <v>599</v>
      </c>
      <c r="I182" s="1205">
        <v>502</v>
      </c>
      <c r="J182" s="1228"/>
      <c r="L182" s="1228"/>
      <c r="M182" s="1190"/>
    </row>
    <row r="183" spans="1:13" ht="15">
      <c r="A183" s="1206" t="s">
        <v>8672</v>
      </c>
      <c r="B183" s="1203" t="s">
        <v>9011</v>
      </c>
      <c r="C183" s="1204">
        <v>3</v>
      </c>
      <c r="D183" s="1204" t="s">
        <v>9012</v>
      </c>
      <c r="E183" s="1205">
        <f>459+250</f>
        <v>709</v>
      </c>
      <c r="H183" s="1205">
        <f>499+250</f>
        <v>749</v>
      </c>
      <c r="I183" s="1205">
        <v>627</v>
      </c>
      <c r="J183" s="1228"/>
      <c r="L183" s="1228"/>
      <c r="M183" s="1190"/>
    </row>
    <row r="184" spans="1:13" ht="15">
      <c r="A184" s="1202" t="s">
        <v>8669</v>
      </c>
      <c r="B184" s="1203" t="s">
        <v>9013</v>
      </c>
      <c r="C184" s="1204">
        <v>3</v>
      </c>
      <c r="D184" s="1204" t="s">
        <v>9014</v>
      </c>
      <c r="E184" s="1205">
        <v>409</v>
      </c>
      <c r="H184" s="1188">
        <v>499</v>
      </c>
      <c r="I184" s="1189">
        <v>418</v>
      </c>
      <c r="J184" s="1228"/>
      <c r="L184" s="1228"/>
      <c r="M184" s="1190"/>
    </row>
    <row r="185" spans="1:13" ht="15">
      <c r="A185" s="1206" t="s">
        <v>8672</v>
      </c>
      <c r="B185" s="1203" t="s">
        <v>9015</v>
      </c>
      <c r="C185" s="1204">
        <v>3</v>
      </c>
      <c r="D185" s="1204" t="s">
        <v>9016</v>
      </c>
      <c r="E185" s="1205">
        <v>459</v>
      </c>
      <c r="H185" s="1188">
        <v>549</v>
      </c>
      <c r="I185" s="1189">
        <v>460</v>
      </c>
      <c r="J185" s="1228"/>
      <c r="L185" s="1228"/>
      <c r="M185" s="1190"/>
    </row>
    <row r="186" spans="1:13" ht="15">
      <c r="A186" s="1206" t="s">
        <v>8672</v>
      </c>
      <c r="B186" s="1203" t="s">
        <v>9017</v>
      </c>
      <c r="C186" s="1204">
        <v>3</v>
      </c>
      <c r="D186" s="1204" t="s">
        <v>9018</v>
      </c>
      <c r="E186" s="1205">
        <v>509</v>
      </c>
      <c r="H186" s="1188">
        <v>599</v>
      </c>
      <c r="I186" s="1189">
        <v>502</v>
      </c>
      <c r="J186" s="1228"/>
      <c r="L186" s="1228"/>
      <c r="M186" s="1190"/>
    </row>
    <row r="187" spans="1:13" ht="15">
      <c r="A187" s="1206" t="s">
        <v>8672</v>
      </c>
      <c r="B187" s="1203" t="s">
        <v>9019</v>
      </c>
      <c r="C187" s="1204">
        <v>3</v>
      </c>
      <c r="D187" s="1204" t="s">
        <v>9020</v>
      </c>
      <c r="E187" s="1205">
        <v>559</v>
      </c>
      <c r="H187" s="1188">
        <v>649</v>
      </c>
      <c r="I187" s="1189">
        <v>544</v>
      </c>
      <c r="J187" s="1228"/>
      <c r="L187" s="1228"/>
      <c r="M187" s="1190"/>
    </row>
    <row r="188" spans="1:13" ht="15" customHeight="1">
      <c r="A188" s="1206" t="s">
        <v>8672</v>
      </c>
      <c r="B188" s="1203" t="s">
        <v>9021</v>
      </c>
      <c r="C188" s="1204">
        <v>3</v>
      </c>
      <c r="D188" s="1204" t="s">
        <v>9022</v>
      </c>
      <c r="E188" s="1205">
        <v>709</v>
      </c>
      <c r="H188" s="1188">
        <v>829</v>
      </c>
      <c r="I188" s="1189">
        <v>694</v>
      </c>
      <c r="J188" s="1228"/>
      <c r="L188" s="1228"/>
      <c r="M188" s="1190"/>
    </row>
    <row r="189" spans="1:13" ht="15">
      <c r="A189" s="1206" t="s">
        <v>8672</v>
      </c>
      <c r="B189" s="1203" t="s">
        <v>9023</v>
      </c>
      <c r="C189" s="1204">
        <v>3</v>
      </c>
      <c r="D189" s="1204" t="s">
        <v>9024</v>
      </c>
      <c r="E189" s="1205">
        <v>509</v>
      </c>
      <c r="J189" s="1228"/>
      <c r="L189" s="1228"/>
      <c r="M189" s="1190"/>
    </row>
    <row r="190" spans="1:13" ht="15">
      <c r="A190" s="1206" t="s">
        <v>8672</v>
      </c>
      <c r="B190" s="1203" t="s">
        <v>9025</v>
      </c>
      <c r="C190" s="1204">
        <v>3</v>
      </c>
      <c r="D190" s="1204" t="s">
        <v>9026</v>
      </c>
      <c r="E190" s="1205">
        <v>559</v>
      </c>
      <c r="J190" s="1228"/>
      <c r="L190" s="1228"/>
      <c r="M190" s="1190"/>
    </row>
    <row r="191" spans="1:13" ht="15">
      <c r="A191" s="1206" t="s">
        <v>8672</v>
      </c>
      <c r="B191" s="1203" t="s">
        <v>9027</v>
      </c>
      <c r="C191" s="1204">
        <v>3</v>
      </c>
      <c r="D191" s="1204" t="s">
        <v>9028</v>
      </c>
      <c r="E191" s="1205">
        <v>609</v>
      </c>
      <c r="J191" s="1228"/>
      <c r="L191" s="1228"/>
      <c r="M191" s="1190"/>
    </row>
    <row r="192" spans="1:13" ht="15">
      <c r="A192" s="1206" t="s">
        <v>8672</v>
      </c>
      <c r="B192" s="1203" t="s">
        <v>9029</v>
      </c>
      <c r="C192" s="1204">
        <v>3</v>
      </c>
      <c r="D192" s="1204" t="s">
        <v>9030</v>
      </c>
      <c r="E192" s="1205">
        <v>659</v>
      </c>
      <c r="J192" s="1228"/>
      <c r="L192" s="1228"/>
      <c r="M192" s="1190"/>
    </row>
    <row r="193" spans="1:14" ht="15">
      <c r="A193" s="1206" t="s">
        <v>8672</v>
      </c>
      <c r="B193" s="1203" t="s">
        <v>9031</v>
      </c>
      <c r="C193" s="1204">
        <v>3</v>
      </c>
      <c r="D193" s="1204" t="s">
        <v>9032</v>
      </c>
      <c r="E193" s="1205">
        <v>809</v>
      </c>
      <c r="J193" s="1228"/>
      <c r="L193" s="1228"/>
      <c r="M193" s="1190"/>
    </row>
    <row r="194" spans="1:14" ht="15">
      <c r="A194" s="1206" t="s">
        <v>8672</v>
      </c>
      <c r="B194" s="1203" t="s">
        <v>9033</v>
      </c>
      <c r="C194" s="1204">
        <v>1</v>
      </c>
      <c r="D194" s="1204" t="s">
        <v>9034</v>
      </c>
      <c r="E194" s="1205">
        <v>1029</v>
      </c>
      <c r="J194" s="1228"/>
      <c r="L194" s="1228"/>
      <c r="M194" s="1190"/>
    </row>
    <row r="195" spans="1:14" s="1196" customFormat="1" ht="23.25">
      <c r="A195" s="1198"/>
      <c r="B195" s="1199" t="s">
        <v>9035</v>
      </c>
      <c r="C195" s="1200"/>
      <c r="D195" s="1200"/>
      <c r="E195" s="1201"/>
      <c r="F195" s="1194"/>
      <c r="G195" s="1188"/>
      <c r="H195" s="1188"/>
      <c r="K195" s="1197"/>
    </row>
    <row r="196" spans="1:14" ht="120">
      <c r="A196" s="1206" t="s">
        <v>8672</v>
      </c>
      <c r="B196" s="1203" t="s">
        <v>9036</v>
      </c>
      <c r="C196" s="1204">
        <v>3</v>
      </c>
      <c r="D196" s="1204" t="s">
        <v>9037</v>
      </c>
      <c r="E196" s="1205">
        <v>2749</v>
      </c>
      <c r="G196" s="1229"/>
      <c r="J196" s="1228"/>
      <c r="L196" s="1228"/>
      <c r="M196" s="1190"/>
    </row>
    <row r="197" spans="1:14" s="1196" customFormat="1" ht="23.25">
      <c r="A197" s="1198"/>
      <c r="B197" s="1199" t="s">
        <v>9038</v>
      </c>
      <c r="C197" s="1200"/>
      <c r="D197" s="1200"/>
      <c r="E197" s="1201"/>
      <c r="F197" s="1194"/>
      <c r="G197" s="1188"/>
      <c r="H197" s="1188"/>
      <c r="K197" s="1197"/>
    </row>
    <row r="198" spans="1:14" ht="135">
      <c r="A198" s="1206" t="s">
        <v>8672</v>
      </c>
      <c r="B198" s="1203" t="s">
        <v>9039</v>
      </c>
      <c r="C198" s="1204">
        <v>3</v>
      </c>
      <c r="D198" s="1204" t="s">
        <v>9040</v>
      </c>
      <c r="E198" s="1205">
        <v>3249</v>
      </c>
      <c r="G198" s="1229"/>
      <c r="J198" s="1228"/>
      <c r="L198" s="1228"/>
      <c r="M198" s="1190"/>
    </row>
    <row r="199" spans="1:14" s="1196" customFormat="1" ht="23.25">
      <c r="A199" s="1198"/>
      <c r="B199" s="1199" t="s">
        <v>9041</v>
      </c>
      <c r="C199" s="1200"/>
      <c r="D199" s="1200"/>
      <c r="E199" s="1201"/>
      <c r="F199" s="1194"/>
      <c r="G199" s="1188"/>
      <c r="H199" s="1188"/>
      <c r="J199" s="1228"/>
      <c r="K199" s="1190"/>
      <c r="L199" s="1228"/>
      <c r="M199" s="1190"/>
    </row>
    <row r="200" spans="1:14" ht="15.75">
      <c r="A200" s="1230"/>
      <c r="B200" s="1231" t="s">
        <v>9042</v>
      </c>
      <c r="C200" s="1232"/>
      <c r="D200" s="1232"/>
      <c r="E200" s="1233"/>
      <c r="I200" s="1188"/>
      <c r="J200" s="1188"/>
      <c r="K200" s="1188"/>
      <c r="L200" s="1228"/>
      <c r="M200" s="1190"/>
    </row>
    <row r="201" spans="1:14" ht="15">
      <c r="A201" s="1226"/>
      <c r="B201" s="1234" t="s">
        <v>9043</v>
      </c>
      <c r="C201" s="1235" t="s">
        <v>9044</v>
      </c>
      <c r="D201" s="1235" t="s">
        <v>9045</v>
      </c>
      <c r="E201" s="1236" t="s">
        <v>9046</v>
      </c>
      <c r="F201" s="1237"/>
      <c r="I201" s="1188"/>
      <c r="J201" s="1188"/>
      <c r="K201" s="1188"/>
    </row>
    <row r="202" spans="1:14" ht="15">
      <c r="A202" s="1226"/>
      <c r="B202" s="1234"/>
      <c r="C202" s="1235"/>
      <c r="D202" s="1235"/>
      <c r="E202" s="1236"/>
      <c r="F202" s="1237"/>
      <c r="I202" s="1188"/>
      <c r="J202" s="1188"/>
      <c r="K202" s="1188"/>
    </row>
    <row r="203" spans="1:14" ht="15">
      <c r="A203" s="1226"/>
      <c r="B203" s="1234" t="s">
        <v>9047</v>
      </c>
      <c r="C203" s="1235" t="s">
        <v>9044</v>
      </c>
      <c r="D203" s="1235" t="s">
        <v>9048</v>
      </c>
      <c r="E203" s="1236">
        <v>22</v>
      </c>
      <c r="F203" s="1237"/>
      <c r="I203" s="1188"/>
      <c r="J203" s="1188"/>
      <c r="K203" s="1188"/>
    </row>
    <row r="204" spans="1:14" ht="15">
      <c r="A204" s="1226"/>
      <c r="B204" s="1234" t="s">
        <v>9049</v>
      </c>
      <c r="C204" s="1235" t="s">
        <v>9050</v>
      </c>
      <c r="D204" s="1235" t="s">
        <v>9051</v>
      </c>
      <c r="E204" s="1236">
        <v>39.5</v>
      </c>
      <c r="F204" s="1237"/>
      <c r="I204" s="1188"/>
      <c r="J204" s="1188"/>
      <c r="K204" s="1188"/>
    </row>
    <row r="205" spans="1:14" ht="15">
      <c r="A205" s="1226"/>
      <c r="B205" s="1234" t="s">
        <v>9052</v>
      </c>
      <c r="C205" s="1235" t="s">
        <v>9053</v>
      </c>
      <c r="D205" s="1235" t="s">
        <v>9054</v>
      </c>
      <c r="E205" s="1236">
        <v>53</v>
      </c>
      <c r="F205" s="1237"/>
      <c r="I205" s="1188"/>
      <c r="J205" s="1188"/>
      <c r="K205" s="1188"/>
    </row>
    <row r="206" spans="1:14" ht="15">
      <c r="A206" s="1226"/>
      <c r="B206" s="1234" t="s">
        <v>9055</v>
      </c>
      <c r="C206" s="1235" t="s">
        <v>9044</v>
      </c>
      <c r="D206" s="1235" t="s">
        <v>9056</v>
      </c>
      <c r="E206" s="1236">
        <v>41</v>
      </c>
      <c r="F206" s="1237"/>
      <c r="I206" s="1188"/>
      <c r="J206" s="1188"/>
      <c r="K206" s="1188"/>
      <c r="L206" s="1238" t="e">
        <f>+#REF!+#REF!</f>
        <v>#REF!</v>
      </c>
      <c r="M206" s="1238" t="e">
        <f>+L206-#REF!</f>
        <v>#REF!</v>
      </c>
      <c r="N206" s="1238" t="e">
        <f>16-M206</f>
        <v>#REF!</v>
      </c>
    </row>
    <row r="207" spans="1:14" ht="15">
      <c r="A207" s="1226"/>
      <c r="B207" s="1234" t="s">
        <v>9057</v>
      </c>
      <c r="C207" s="1235" t="s">
        <v>9053</v>
      </c>
      <c r="D207" s="1235" t="s">
        <v>9058</v>
      </c>
      <c r="E207" s="1236">
        <v>92</v>
      </c>
      <c r="F207" s="1237"/>
      <c r="I207" s="1188"/>
      <c r="J207" s="1188"/>
      <c r="K207" s="1188"/>
    </row>
    <row r="208" spans="1:14" ht="15">
      <c r="A208" s="1226"/>
      <c r="B208" s="1234" t="s">
        <v>9059</v>
      </c>
      <c r="C208" s="1235" t="s">
        <v>9044</v>
      </c>
      <c r="D208" s="1235" t="s">
        <v>9060</v>
      </c>
      <c r="E208" s="1236">
        <v>28</v>
      </c>
      <c r="F208" s="1237"/>
      <c r="I208" s="1188"/>
      <c r="J208" s="1188"/>
      <c r="K208" s="1188"/>
    </row>
    <row r="209" spans="1:13" ht="15">
      <c r="A209" s="1226"/>
      <c r="B209" s="1234" t="s">
        <v>9061</v>
      </c>
      <c r="C209" s="1235" t="s">
        <v>9050</v>
      </c>
      <c r="D209" s="1235" t="s">
        <v>9062</v>
      </c>
      <c r="E209" s="1236">
        <v>51</v>
      </c>
      <c r="F209" s="1237"/>
    </row>
    <row r="210" spans="1:13" ht="15">
      <c r="A210" s="1226"/>
      <c r="B210" s="1234" t="s">
        <v>9063</v>
      </c>
      <c r="C210" s="1235" t="s">
        <v>9053</v>
      </c>
      <c r="D210" s="1235" t="s">
        <v>9064</v>
      </c>
      <c r="E210" s="1236">
        <v>68</v>
      </c>
      <c r="F210" s="1237"/>
    </row>
    <row r="211" spans="1:13" ht="15.75">
      <c r="A211" s="1230"/>
      <c r="B211" s="1231" t="s">
        <v>9065</v>
      </c>
      <c r="C211" s="1232"/>
      <c r="D211" s="1232"/>
      <c r="E211" s="1233"/>
      <c r="J211" s="1228"/>
      <c r="L211" s="1228"/>
      <c r="M211" s="1190"/>
    </row>
    <row r="212" spans="1:13" ht="15">
      <c r="A212" s="1226"/>
      <c r="B212" s="1227" t="s">
        <v>9066</v>
      </c>
      <c r="C212" s="1239"/>
      <c r="D212" s="1204" t="s">
        <v>9067</v>
      </c>
      <c r="E212" s="1205">
        <v>49</v>
      </c>
      <c r="J212" s="1228"/>
      <c r="L212" s="1228"/>
      <c r="M212" s="1190"/>
    </row>
    <row r="213" spans="1:13" ht="15">
      <c r="A213" s="1226"/>
      <c r="B213" s="1227" t="s">
        <v>9068</v>
      </c>
      <c r="C213" s="1239"/>
      <c r="D213" s="1204" t="s">
        <v>9069</v>
      </c>
      <c r="E213" s="1205">
        <v>49</v>
      </c>
      <c r="J213" s="1228"/>
      <c r="L213" s="1228"/>
      <c r="M213" s="1190"/>
    </row>
    <row r="214" spans="1:13" ht="15">
      <c r="A214" s="1226"/>
      <c r="B214" s="1227" t="s">
        <v>9070</v>
      </c>
      <c r="C214" s="1239"/>
      <c r="D214" s="1204" t="s">
        <v>9071</v>
      </c>
      <c r="E214" s="1205">
        <v>30</v>
      </c>
      <c r="J214" s="1228"/>
      <c r="L214" s="1228"/>
      <c r="M214" s="1190"/>
    </row>
    <row r="215" spans="1:13" s="1196" customFormat="1" ht="15.75">
      <c r="A215" s="1221"/>
      <c r="B215" s="1222" t="s">
        <v>9072</v>
      </c>
      <c r="C215" s="1223"/>
      <c r="D215" s="1224"/>
      <c r="E215" s="1225"/>
      <c r="F215" s="1187"/>
      <c r="G215" s="1188"/>
      <c r="H215" s="1188"/>
      <c r="J215" s="1228"/>
      <c r="K215" s="1190"/>
      <c r="L215" s="1228"/>
      <c r="M215" s="1190"/>
    </row>
    <row r="216" spans="1:13" ht="15">
      <c r="B216" s="1241" t="s">
        <v>9073</v>
      </c>
      <c r="C216" s="1242"/>
      <c r="D216" s="1243"/>
      <c r="E216" s="1244"/>
      <c r="J216" s="1228"/>
      <c r="L216" s="1228"/>
      <c r="M216" s="1190"/>
    </row>
    <row r="217" spans="1:13" s="1196" customFormat="1" ht="15">
      <c r="A217" s="1193"/>
      <c r="B217" s="1245" t="s">
        <v>9074</v>
      </c>
      <c r="C217" s="1246"/>
      <c r="D217" s="1247"/>
      <c r="E217" s="1248"/>
      <c r="F217" s="1194"/>
      <c r="G217" s="1188"/>
      <c r="H217" s="1188"/>
      <c r="J217" s="1228"/>
      <c r="K217" s="1190"/>
      <c r="L217" s="1228"/>
      <c r="M217" s="1190"/>
    </row>
    <row r="218" spans="1:13" s="1196" customFormat="1" ht="15">
      <c r="A218" s="1249"/>
      <c r="B218" s="1207" t="s">
        <v>9075</v>
      </c>
      <c r="C218" s="1250"/>
      <c r="D218" s="1251" t="s">
        <v>9076</v>
      </c>
      <c r="E218" s="1252">
        <v>11</v>
      </c>
      <c r="F218" s="1194"/>
      <c r="G218" s="1188"/>
      <c r="H218" s="1188"/>
      <c r="J218" s="1228"/>
      <c r="K218" s="1190"/>
      <c r="L218" s="1228"/>
      <c r="M218" s="1190"/>
    </row>
    <row r="219" spans="1:13" s="1196" customFormat="1" ht="15">
      <c r="A219" s="1249"/>
      <c r="B219" s="1207" t="s">
        <v>9077</v>
      </c>
      <c r="C219" s="1250"/>
      <c r="D219" s="1251" t="s">
        <v>9078</v>
      </c>
      <c r="E219" s="1252">
        <v>11</v>
      </c>
      <c r="F219" s="1194"/>
      <c r="G219" s="1188"/>
      <c r="H219" s="1188"/>
      <c r="J219" s="1228"/>
      <c r="K219" s="1190"/>
      <c r="L219" s="1228"/>
      <c r="M219" s="1190"/>
    </row>
    <row r="220" spans="1:13" s="1196" customFormat="1" ht="15">
      <c r="A220" s="1249"/>
      <c r="B220" s="1207" t="s">
        <v>9079</v>
      </c>
      <c r="C220" s="1250"/>
      <c r="D220" s="1251" t="s">
        <v>9080</v>
      </c>
      <c r="E220" s="1252">
        <v>21</v>
      </c>
      <c r="F220" s="1194"/>
      <c r="G220" s="1188"/>
      <c r="H220" s="1188"/>
      <c r="J220" s="1228"/>
      <c r="K220" s="1190"/>
      <c r="L220" s="1228"/>
      <c r="M220" s="1190"/>
    </row>
    <row r="221" spans="1:13" s="1196" customFormat="1" ht="15">
      <c r="A221" s="1249"/>
      <c r="B221" s="1207" t="s">
        <v>9081</v>
      </c>
      <c r="C221" s="1250"/>
      <c r="D221" s="1251" t="s">
        <v>9082</v>
      </c>
      <c r="E221" s="1252">
        <v>21</v>
      </c>
      <c r="F221" s="1194"/>
      <c r="G221" s="1188"/>
      <c r="H221" s="1188"/>
      <c r="J221" s="1228"/>
      <c r="K221" s="1190"/>
      <c r="L221" s="1228"/>
      <c r="M221" s="1190"/>
    </row>
    <row r="222" spans="1:13" s="1196" customFormat="1" ht="15">
      <c r="A222" s="1249"/>
      <c r="B222" s="1207" t="s">
        <v>9083</v>
      </c>
      <c r="C222" s="1250"/>
      <c r="D222" s="1251" t="s">
        <v>9084</v>
      </c>
      <c r="E222" s="1252">
        <v>30</v>
      </c>
      <c r="F222" s="1194"/>
      <c r="G222" s="1188"/>
      <c r="H222" s="1188"/>
      <c r="J222" s="1228"/>
      <c r="K222" s="1190"/>
      <c r="L222" s="1228"/>
      <c r="M222" s="1190"/>
    </row>
    <row r="223" spans="1:13" s="1196" customFormat="1" ht="15">
      <c r="A223" s="1249"/>
      <c r="B223" s="1207" t="s">
        <v>9085</v>
      </c>
      <c r="C223" s="1250"/>
      <c r="D223" s="1251" t="s">
        <v>9086</v>
      </c>
      <c r="E223" s="1252">
        <v>30</v>
      </c>
      <c r="F223" s="1194"/>
      <c r="G223" s="1188"/>
      <c r="H223" s="1188"/>
      <c r="J223" s="1228"/>
      <c r="K223" s="1190"/>
      <c r="L223" s="1228"/>
      <c r="M223" s="1190"/>
    </row>
    <row r="224" spans="1:13" ht="15.75">
      <c r="A224" s="1230"/>
      <c r="B224" s="1222" t="s">
        <v>9087</v>
      </c>
      <c r="C224" s="1223"/>
      <c r="D224" s="1253"/>
      <c r="E224" s="1254"/>
      <c r="J224" s="1228"/>
      <c r="L224" s="1228"/>
      <c r="M224" s="1190"/>
    </row>
    <row r="225" spans="1:13" ht="15">
      <c r="A225" s="1226"/>
      <c r="B225" s="1227" t="s">
        <v>9088</v>
      </c>
      <c r="C225" s="1239"/>
      <c r="D225" s="1204" t="s">
        <v>9089</v>
      </c>
      <c r="E225" s="1205">
        <v>350000</v>
      </c>
      <c r="J225" s="1228"/>
      <c r="L225" s="1228"/>
      <c r="M225" s="1190"/>
    </row>
    <row r="226" spans="1:13" ht="15">
      <c r="A226" s="1226"/>
      <c r="B226" s="1227" t="s">
        <v>9090</v>
      </c>
      <c r="C226" s="1239"/>
      <c r="D226" s="1204" t="s">
        <v>9091</v>
      </c>
      <c r="E226" s="1205">
        <v>250000</v>
      </c>
      <c r="J226" s="1228"/>
      <c r="L226" s="1228"/>
      <c r="M226" s="1190"/>
    </row>
    <row r="227" spans="1:13" s="1196" customFormat="1" ht="15.75">
      <c r="A227" s="1221"/>
      <c r="B227" s="1222" t="s">
        <v>9072</v>
      </c>
      <c r="C227" s="1223"/>
      <c r="D227" s="1224"/>
      <c r="E227" s="1225"/>
      <c r="F227" s="1194"/>
      <c r="G227" s="1188"/>
      <c r="H227" s="1188"/>
      <c r="J227" s="1228"/>
      <c r="K227" s="1190"/>
      <c r="L227" s="1228"/>
      <c r="M227" s="1190"/>
    </row>
    <row r="228" spans="1:13" s="1196" customFormat="1" ht="15">
      <c r="A228" s="1249"/>
      <c r="B228" s="1207" t="s">
        <v>9092</v>
      </c>
      <c r="C228" s="1250"/>
      <c r="D228" s="1251" t="s">
        <v>9093</v>
      </c>
      <c r="E228" s="1255">
        <v>50000</v>
      </c>
      <c r="F228" s="1194"/>
      <c r="G228" s="1188"/>
      <c r="H228" s="1188"/>
      <c r="J228" s="1228"/>
      <c r="K228" s="1190"/>
      <c r="L228" s="1228"/>
      <c r="M228" s="1190"/>
    </row>
    <row r="229" spans="1:13" s="1196" customFormat="1" ht="15">
      <c r="A229" s="1249"/>
      <c r="B229" s="1207" t="s">
        <v>9094</v>
      </c>
      <c r="C229" s="1250"/>
      <c r="D229" s="1251" t="s">
        <v>9095</v>
      </c>
      <c r="E229" s="1255">
        <v>50000</v>
      </c>
      <c r="F229" s="1194"/>
      <c r="G229" s="1188"/>
      <c r="H229" s="1188"/>
      <c r="J229" s="1228"/>
      <c r="K229" s="1190"/>
      <c r="L229" s="1228"/>
      <c r="M229" s="1190"/>
    </row>
    <row r="230" spans="1:13" s="1196" customFormat="1" ht="15">
      <c r="A230" s="1249"/>
      <c r="B230" s="1207" t="s">
        <v>9096</v>
      </c>
      <c r="C230" s="1250"/>
      <c r="D230" s="1251" t="s">
        <v>9097</v>
      </c>
      <c r="E230" s="1255">
        <v>90000</v>
      </c>
      <c r="F230" s="1194"/>
      <c r="G230" s="1188"/>
      <c r="H230" s="1188"/>
      <c r="J230" s="1228"/>
      <c r="K230" s="1190"/>
      <c r="L230" s="1228"/>
      <c r="M230" s="1190"/>
    </row>
    <row r="231" spans="1:13" s="1196" customFormat="1" ht="15">
      <c r="A231" s="1249"/>
      <c r="B231" s="1207" t="s">
        <v>9098</v>
      </c>
      <c r="C231" s="1250"/>
      <c r="D231" s="1251" t="s">
        <v>9099</v>
      </c>
      <c r="E231" s="1255">
        <v>90000</v>
      </c>
      <c r="F231" s="1194"/>
      <c r="G231" s="1188"/>
      <c r="H231" s="1188"/>
      <c r="J231" s="1228"/>
      <c r="K231" s="1190"/>
      <c r="L231" s="1228"/>
      <c r="M231" s="1190"/>
    </row>
    <row r="232" spans="1:13" s="1196" customFormat="1" ht="15">
      <c r="A232" s="1249"/>
      <c r="B232" s="1207" t="s">
        <v>9100</v>
      </c>
      <c r="C232" s="1250"/>
      <c r="D232" s="1251" t="s">
        <v>9101</v>
      </c>
      <c r="E232" s="1255">
        <v>120000</v>
      </c>
      <c r="F232" s="1194"/>
      <c r="G232" s="1188"/>
      <c r="H232" s="1188"/>
      <c r="J232" s="1228"/>
      <c r="K232" s="1190"/>
      <c r="L232" s="1228"/>
      <c r="M232" s="1190"/>
    </row>
    <row r="233" spans="1:13" s="1196" customFormat="1" ht="15">
      <c r="A233" s="1249"/>
      <c r="B233" s="1207" t="s">
        <v>9102</v>
      </c>
      <c r="C233" s="1250"/>
      <c r="D233" s="1251" t="s">
        <v>9103</v>
      </c>
      <c r="E233" s="1255">
        <v>120000</v>
      </c>
      <c r="F233" s="1194"/>
      <c r="G233" s="1188"/>
      <c r="H233" s="1188"/>
      <c r="J233" s="1228"/>
      <c r="K233" s="1190"/>
      <c r="L233" s="1228"/>
      <c r="M233" s="1190"/>
    </row>
    <row r="234" spans="1:13" s="1196" customFormat="1" ht="23.25">
      <c r="A234" s="1198"/>
      <c r="B234" s="1199" t="s">
        <v>9104</v>
      </c>
      <c r="C234" s="1200"/>
      <c r="D234" s="1200"/>
      <c r="E234" s="1201"/>
      <c r="F234" s="1194"/>
      <c r="G234" s="1188"/>
      <c r="H234" s="1188"/>
      <c r="J234" s="1228"/>
      <c r="K234" s="1190"/>
      <c r="L234" s="1228"/>
      <c r="M234" s="1190"/>
    </row>
    <row r="235" spans="1:13" ht="15.75">
      <c r="A235" s="1230"/>
      <c r="B235" s="1231" t="s">
        <v>9105</v>
      </c>
      <c r="C235" s="1232"/>
      <c r="D235" s="1232"/>
      <c r="E235" s="1233"/>
      <c r="J235" s="1228"/>
      <c r="L235" s="1228"/>
      <c r="M235" s="1190"/>
    </row>
    <row r="236" spans="1:13" ht="15">
      <c r="A236" s="1226"/>
      <c r="B236" s="1227" t="s">
        <v>9106</v>
      </c>
      <c r="C236" s="1239"/>
      <c r="D236" s="1204" t="s">
        <v>9107</v>
      </c>
      <c r="E236" s="1205">
        <v>39</v>
      </c>
      <c r="J236" s="1228"/>
      <c r="L236" s="1228"/>
      <c r="M236" s="1190"/>
    </row>
    <row r="237" spans="1:13" ht="15">
      <c r="A237" s="1226"/>
      <c r="B237" s="1227" t="s">
        <v>9108</v>
      </c>
      <c r="C237" s="1239"/>
      <c r="D237" s="1204" t="s">
        <v>9109</v>
      </c>
      <c r="E237" s="1208">
        <v>9</v>
      </c>
      <c r="J237" s="1228"/>
      <c r="L237" s="1228"/>
      <c r="M237" s="1190"/>
    </row>
    <row r="238" spans="1:13" ht="15">
      <c r="A238" s="1226"/>
      <c r="B238" s="1227" t="s">
        <v>9110</v>
      </c>
      <c r="C238" s="1239"/>
      <c r="D238" s="1204" t="s">
        <v>9111</v>
      </c>
      <c r="E238" s="1208">
        <v>9</v>
      </c>
      <c r="J238" s="1228"/>
      <c r="L238" s="1228"/>
      <c r="M238" s="1190"/>
    </row>
    <row r="239" spans="1:13" ht="15.75">
      <c r="A239" s="1230"/>
      <c r="B239" s="1231" t="s">
        <v>9112</v>
      </c>
      <c r="C239" s="1232"/>
      <c r="D239" s="1232"/>
      <c r="E239" s="1233"/>
      <c r="J239" s="1228"/>
      <c r="L239" s="1228"/>
      <c r="M239" s="1190"/>
    </row>
    <row r="240" spans="1:13" ht="15">
      <c r="A240" s="1226"/>
      <c r="B240" s="1239" t="s">
        <v>9113</v>
      </c>
      <c r="C240" s="1239"/>
      <c r="D240" s="1204" t="s">
        <v>9114</v>
      </c>
      <c r="E240" s="1208">
        <v>35</v>
      </c>
      <c r="J240" s="1228"/>
      <c r="L240" s="1228"/>
      <c r="M240" s="1190"/>
    </row>
    <row r="241" spans="1:13" ht="15">
      <c r="A241" s="1226"/>
      <c r="B241" s="1239" t="s">
        <v>9115</v>
      </c>
      <c r="C241" s="1239"/>
      <c r="D241" s="1204" t="s">
        <v>9116</v>
      </c>
      <c r="E241" s="1256">
        <v>7.7</v>
      </c>
      <c r="J241" s="1228"/>
      <c r="L241" s="1228"/>
      <c r="M241" s="1190"/>
    </row>
    <row r="242" spans="1:13" ht="15">
      <c r="A242" s="1226"/>
      <c r="B242" s="1239" t="s">
        <v>9117</v>
      </c>
      <c r="C242" s="1239"/>
      <c r="D242" s="1204" t="s">
        <v>9118</v>
      </c>
      <c r="E242" s="1256">
        <v>7.7</v>
      </c>
      <c r="J242" s="1228"/>
      <c r="L242" s="1228"/>
      <c r="M242" s="1190"/>
    </row>
    <row r="243" spans="1:13" ht="15">
      <c r="A243" s="1226"/>
      <c r="B243" s="1239" t="s">
        <v>9119</v>
      </c>
      <c r="C243" s="1239"/>
      <c r="D243" s="1204" t="s">
        <v>9120</v>
      </c>
      <c r="E243" s="1208">
        <v>14.7</v>
      </c>
      <c r="J243" s="1228"/>
      <c r="L243" s="1228"/>
      <c r="M243" s="1190"/>
    </row>
    <row r="244" spans="1:13" ht="15">
      <c r="A244" s="1226"/>
      <c r="B244" s="1239" t="s">
        <v>9121</v>
      </c>
      <c r="C244" s="1239"/>
      <c r="D244" s="1204" t="s">
        <v>9122</v>
      </c>
      <c r="E244" s="1208">
        <v>14.7</v>
      </c>
      <c r="J244" s="1228"/>
      <c r="L244" s="1228"/>
      <c r="M244" s="1190"/>
    </row>
    <row r="245" spans="1:13" ht="15">
      <c r="A245" s="1226"/>
      <c r="B245" s="1239" t="s">
        <v>9123</v>
      </c>
      <c r="C245" s="1239"/>
      <c r="D245" s="1204" t="s">
        <v>9124</v>
      </c>
      <c r="E245" s="1256">
        <v>21</v>
      </c>
      <c r="J245" s="1228"/>
      <c r="L245" s="1228"/>
      <c r="M245" s="1190"/>
    </row>
    <row r="246" spans="1:13" ht="15">
      <c r="A246" s="1226"/>
      <c r="B246" s="1239" t="s">
        <v>9125</v>
      </c>
      <c r="C246" s="1239"/>
      <c r="D246" s="1204" t="s">
        <v>9126</v>
      </c>
      <c r="E246" s="1256">
        <v>21</v>
      </c>
      <c r="J246" s="1228"/>
      <c r="L246" s="1228"/>
      <c r="M246" s="1190"/>
    </row>
    <row r="247" spans="1:13" ht="15.75">
      <c r="A247" s="1230"/>
      <c r="B247" s="1231" t="s">
        <v>9127</v>
      </c>
      <c r="C247" s="1232"/>
      <c r="D247" s="1232"/>
      <c r="E247" s="1233"/>
      <c r="J247" s="1228"/>
      <c r="L247" s="1228"/>
      <c r="M247" s="1190"/>
    </row>
    <row r="248" spans="1:13" ht="15">
      <c r="A248" s="1226"/>
      <c r="B248" s="1239" t="s">
        <v>9128</v>
      </c>
      <c r="C248" s="1239"/>
      <c r="D248" s="1204" t="s">
        <v>9129</v>
      </c>
      <c r="E248" s="1208">
        <v>59</v>
      </c>
      <c r="J248" s="1228"/>
      <c r="L248" s="1228"/>
      <c r="M248" s="1190"/>
    </row>
    <row r="249" spans="1:13" ht="15">
      <c r="A249" s="1226"/>
      <c r="B249" s="1239" t="s">
        <v>9130</v>
      </c>
      <c r="C249" s="1239"/>
      <c r="D249" s="1204" t="s">
        <v>9131</v>
      </c>
      <c r="E249" s="1256">
        <v>13</v>
      </c>
      <c r="J249" s="1228"/>
      <c r="L249" s="1228"/>
      <c r="M249" s="1190"/>
    </row>
    <row r="250" spans="1:13" ht="15">
      <c r="A250" s="1226"/>
      <c r="B250" s="1239" t="s">
        <v>9132</v>
      </c>
      <c r="C250" s="1239"/>
      <c r="D250" s="1204" t="s">
        <v>9133</v>
      </c>
      <c r="E250" s="1256">
        <v>13</v>
      </c>
      <c r="J250" s="1228"/>
      <c r="L250" s="1228"/>
      <c r="M250" s="1190"/>
    </row>
    <row r="251" spans="1:13" ht="15">
      <c r="A251" s="1226"/>
      <c r="B251" s="1239" t="s">
        <v>9134</v>
      </c>
      <c r="C251" s="1239"/>
      <c r="D251" s="1204" t="s">
        <v>9135</v>
      </c>
      <c r="E251" s="1208">
        <v>25</v>
      </c>
      <c r="J251" s="1228"/>
      <c r="L251" s="1228"/>
      <c r="M251" s="1190"/>
    </row>
    <row r="252" spans="1:13" ht="15">
      <c r="A252" s="1226"/>
      <c r="B252" s="1239" t="s">
        <v>9136</v>
      </c>
      <c r="C252" s="1239"/>
      <c r="D252" s="1204" t="s">
        <v>9137</v>
      </c>
      <c r="E252" s="1208">
        <v>25</v>
      </c>
      <c r="J252" s="1228"/>
      <c r="L252" s="1228"/>
      <c r="M252" s="1190"/>
    </row>
    <row r="253" spans="1:13" ht="15">
      <c r="A253" s="1226"/>
      <c r="B253" s="1239" t="s">
        <v>9138</v>
      </c>
      <c r="C253" s="1239"/>
      <c r="D253" s="1204" t="s">
        <v>9139</v>
      </c>
      <c r="E253" s="1256">
        <v>35</v>
      </c>
      <c r="J253" s="1228"/>
      <c r="L253" s="1228"/>
      <c r="M253" s="1190"/>
    </row>
    <row r="254" spans="1:13" ht="15">
      <c r="B254" s="1239" t="s">
        <v>9140</v>
      </c>
      <c r="C254" s="1239"/>
      <c r="D254" s="1204" t="s">
        <v>9141</v>
      </c>
      <c r="E254" s="1256">
        <v>35</v>
      </c>
      <c r="J254" s="1228"/>
      <c r="L254" s="1228"/>
      <c r="M254" s="1190"/>
    </row>
    <row r="255" spans="1:13" s="1196" customFormat="1" ht="15.75">
      <c r="A255" s="1221"/>
      <c r="B255" s="1222" t="s">
        <v>9142</v>
      </c>
      <c r="C255" s="1223"/>
      <c r="D255" s="1224"/>
      <c r="E255" s="1225"/>
      <c r="F255" s="1187"/>
      <c r="G255" s="1188"/>
      <c r="H255" s="1188"/>
      <c r="J255" s="1228"/>
      <c r="K255" s="1190"/>
      <c r="L255" s="1228"/>
      <c r="M255" s="1190"/>
    </row>
    <row r="256" spans="1:13" ht="15">
      <c r="A256" s="1226"/>
      <c r="B256" s="1227" t="s">
        <v>9143</v>
      </c>
      <c r="C256" s="1239"/>
      <c r="D256" s="1204" t="s">
        <v>9144</v>
      </c>
      <c r="E256" s="1208">
        <v>24</v>
      </c>
      <c r="J256" s="1228"/>
      <c r="L256" s="1228"/>
      <c r="M256" s="1190"/>
    </row>
    <row r="257" spans="1:13" ht="15">
      <c r="A257" s="1226"/>
      <c r="B257" s="1227" t="s">
        <v>9145</v>
      </c>
      <c r="C257" s="1239"/>
      <c r="D257" s="1204" t="s">
        <v>9146</v>
      </c>
      <c r="E257" s="1208">
        <v>159</v>
      </c>
      <c r="J257" s="1228"/>
      <c r="L257" s="1228"/>
      <c r="M257" s="1190"/>
    </row>
    <row r="258" spans="1:13" ht="15">
      <c r="A258" s="1226"/>
      <c r="B258" s="1227" t="s">
        <v>9147</v>
      </c>
      <c r="C258" s="1239"/>
      <c r="D258" s="1204" t="s">
        <v>9148</v>
      </c>
      <c r="E258" s="1208">
        <v>35</v>
      </c>
      <c r="J258" s="1228"/>
      <c r="L258" s="1228"/>
      <c r="M258" s="1190"/>
    </row>
    <row r="259" spans="1:13" ht="15">
      <c r="A259" s="1226"/>
      <c r="B259" s="1227" t="s">
        <v>9149</v>
      </c>
      <c r="C259" s="1239"/>
      <c r="D259" s="1204" t="s">
        <v>9150</v>
      </c>
      <c r="E259" s="1208">
        <v>35</v>
      </c>
      <c r="J259" s="1228"/>
      <c r="L259" s="1228"/>
      <c r="M259" s="1190"/>
    </row>
    <row r="260" spans="1:13" s="1196" customFormat="1" ht="23.25">
      <c r="A260" s="1198"/>
      <c r="B260" s="1199" t="s">
        <v>9151</v>
      </c>
      <c r="C260" s="1200"/>
      <c r="D260" s="1200"/>
      <c r="E260" s="1201"/>
      <c r="F260" s="1194"/>
      <c r="G260" s="1188"/>
      <c r="H260" s="1188"/>
      <c r="J260" s="1228"/>
      <c r="K260" s="1190"/>
      <c r="L260" s="1228"/>
      <c r="M260" s="1190"/>
    </row>
    <row r="261" spans="1:13" ht="15">
      <c r="A261" s="1226"/>
      <c r="B261" s="1227" t="s">
        <v>9152</v>
      </c>
      <c r="C261" s="1239"/>
      <c r="D261" s="1204" t="s">
        <v>9153</v>
      </c>
      <c r="E261" s="1208">
        <v>36</v>
      </c>
      <c r="J261" s="1228"/>
      <c r="L261" s="1228"/>
      <c r="M261" s="1190"/>
    </row>
    <row r="262" spans="1:13" ht="15">
      <c r="A262" s="1226"/>
      <c r="B262" s="1207" t="s">
        <v>9154</v>
      </c>
      <c r="C262" s="1239"/>
      <c r="D262" s="1204" t="s">
        <v>9155</v>
      </c>
      <c r="E262" s="1208">
        <v>6</v>
      </c>
      <c r="J262" s="1228"/>
      <c r="L262" s="1228"/>
      <c r="M262" s="1190"/>
    </row>
    <row r="263" spans="1:13" ht="15">
      <c r="A263" s="1226"/>
      <c r="B263" s="1207" t="s">
        <v>9156</v>
      </c>
      <c r="C263" s="1239"/>
      <c r="D263" s="1204" t="s">
        <v>9157</v>
      </c>
      <c r="E263" s="1208">
        <v>6</v>
      </c>
      <c r="J263" s="1228"/>
      <c r="L263" s="1228"/>
      <c r="M263" s="1190"/>
    </row>
    <row r="264" spans="1:13" ht="15">
      <c r="A264" s="1226"/>
      <c r="B264" s="1227" t="s">
        <v>9158</v>
      </c>
      <c r="C264" s="1239"/>
      <c r="D264" s="1204" t="s">
        <v>9159</v>
      </c>
      <c r="E264" s="1208">
        <v>41.5</v>
      </c>
      <c r="J264" s="1228"/>
      <c r="L264" s="1228"/>
      <c r="M264" s="1190"/>
    </row>
    <row r="265" spans="1:13" ht="15">
      <c r="A265" s="1226"/>
      <c r="B265" s="1207" t="s">
        <v>9160</v>
      </c>
      <c r="C265" s="1239"/>
      <c r="D265" s="1204" t="s">
        <v>9161</v>
      </c>
      <c r="E265" s="1208">
        <v>11.5</v>
      </c>
      <c r="J265" s="1228"/>
      <c r="L265" s="1228"/>
      <c r="M265" s="1190"/>
    </row>
    <row r="266" spans="1:13" ht="15">
      <c r="A266" s="1226"/>
      <c r="B266" s="1207" t="s">
        <v>9162</v>
      </c>
      <c r="C266" s="1239"/>
      <c r="D266" s="1204" t="s">
        <v>9163</v>
      </c>
      <c r="E266" s="1208">
        <v>11.5</v>
      </c>
      <c r="J266" s="1228"/>
      <c r="L266" s="1228"/>
      <c r="M266" s="1190"/>
    </row>
    <row r="267" spans="1:13" ht="15">
      <c r="A267" s="1226"/>
      <c r="B267" s="1227" t="s">
        <v>9164</v>
      </c>
      <c r="C267" s="1239"/>
      <c r="D267" s="1204" t="s">
        <v>9165</v>
      </c>
      <c r="E267" s="1208">
        <v>45</v>
      </c>
      <c r="J267" s="1228"/>
      <c r="L267" s="1228"/>
      <c r="M267" s="1190"/>
    </row>
    <row r="268" spans="1:13" ht="15">
      <c r="A268" s="1226"/>
      <c r="B268" s="1207" t="s">
        <v>9166</v>
      </c>
      <c r="C268" s="1239"/>
      <c r="D268" s="1204" t="s">
        <v>9167</v>
      </c>
      <c r="E268" s="1208">
        <v>15</v>
      </c>
      <c r="J268" s="1228"/>
      <c r="L268" s="1228"/>
      <c r="M268" s="1190"/>
    </row>
    <row r="269" spans="1:13" ht="15">
      <c r="A269" s="1226"/>
      <c r="B269" s="1207" t="s">
        <v>9168</v>
      </c>
      <c r="C269" s="1239"/>
      <c r="D269" s="1204" t="s">
        <v>9169</v>
      </c>
      <c r="E269" s="1208">
        <v>15</v>
      </c>
      <c r="J269" s="1228"/>
      <c r="L269" s="1228"/>
      <c r="M269" s="1190"/>
    </row>
    <row r="270" spans="1:13" s="1196" customFormat="1" ht="23.25">
      <c r="A270" s="1198"/>
      <c r="B270" s="1199" t="s">
        <v>9170</v>
      </c>
      <c r="C270" s="1200"/>
      <c r="D270" s="1200"/>
      <c r="E270" s="1201"/>
      <c r="F270" s="1194"/>
      <c r="G270" s="1188"/>
      <c r="H270" s="1188"/>
      <c r="J270" s="1228"/>
      <c r="K270" s="1190"/>
      <c r="L270" s="1228"/>
      <c r="M270" s="1190"/>
    </row>
    <row r="271" spans="1:13" ht="15">
      <c r="A271" s="1226"/>
      <c r="B271" s="1227" t="s">
        <v>9171</v>
      </c>
      <c r="C271" s="1239"/>
      <c r="D271" s="1204" t="s">
        <v>9172</v>
      </c>
      <c r="E271" s="1208">
        <v>16</v>
      </c>
      <c r="J271" s="1228"/>
      <c r="L271" s="1228"/>
      <c r="M271" s="1190"/>
    </row>
    <row r="272" spans="1:13" ht="15">
      <c r="A272" s="1226"/>
      <c r="B272" s="1227" t="s">
        <v>9173</v>
      </c>
      <c r="C272" s="1239"/>
      <c r="D272" s="1204" t="s">
        <v>9174</v>
      </c>
      <c r="E272" s="1208">
        <v>15</v>
      </c>
      <c r="J272" s="1228"/>
      <c r="L272" s="1228"/>
      <c r="M272" s="1190"/>
    </row>
    <row r="273" spans="1:13" ht="15">
      <c r="A273" s="1226"/>
      <c r="B273" s="1227" t="s">
        <v>9175</v>
      </c>
      <c r="C273" s="1239"/>
      <c r="D273" s="1204" t="s">
        <v>9176</v>
      </c>
      <c r="E273" s="1208">
        <v>2.7</v>
      </c>
      <c r="J273" s="1228"/>
      <c r="L273" s="1228"/>
      <c r="M273" s="1190"/>
    </row>
    <row r="274" spans="1:13" ht="15">
      <c r="A274" s="1226"/>
      <c r="B274" s="1227" t="s">
        <v>9177</v>
      </c>
      <c r="C274" s="1239"/>
      <c r="D274" s="1204" t="s">
        <v>9178</v>
      </c>
      <c r="E274" s="1205">
        <v>2999</v>
      </c>
      <c r="J274" s="1228"/>
      <c r="L274" s="1228"/>
      <c r="M274" s="1190"/>
    </row>
    <row r="275" spans="1:13">
      <c r="B275" s="1257"/>
      <c r="J275" s="1228"/>
      <c r="L275" s="1228"/>
      <c r="M275" s="1190"/>
    </row>
  </sheetData>
  <sheetProtection formatCells="0" formatColumns="0" formatRows="0"/>
  <autoFilter ref="A2:F201"/>
  <pageMargins left="0.25" right="0.18" top="0.21" bottom="0.21" header="0.15748031496063" footer="0.15748031496063"/>
  <pageSetup scale="93" fitToHeight="0" orientation="landscape" r:id="rId1"/>
  <headerFooter alignWithMargins="0">
    <oddFooter>&amp;R&amp;A&amp;L&amp;"museo sans for dell,Bold"&amp;KAAAAAA                 Dell - Internal Use - Confidential</oddFooter>
    <evenFooter>&amp;R&amp;A&amp;L&amp;"museo sans for dell,Bold"&amp;KAAAAAA                 Dell - Internal Use - Confidential</evenFooter>
    <firstFooter>&amp;R&amp;A&amp;L&amp;"museo sans for dell,Bold"&amp;KAAAAAA                 Dell - Internal Use - Confidential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02"/>
  <sheetViews>
    <sheetView showGridLines="0" zoomScale="85" zoomScaleNormal="85" workbookViewId="0">
      <pane ySplit="6" topLeftCell="A82" activePane="bottomLeft" state="frozen"/>
      <selection activeCell="G35" sqref="G35"/>
      <selection pane="bottomLeft" activeCell="G35" sqref="G35"/>
    </sheetView>
  </sheetViews>
  <sheetFormatPr defaultRowHeight="12.75"/>
  <cols>
    <col min="1" max="1" width="9.42578125" style="1299" bestFit="1" customWidth="1"/>
    <col min="2" max="2" width="28.140625" style="1303" customWidth="1"/>
    <col min="3" max="3" width="95.5703125" style="1303" customWidth="1"/>
    <col min="4" max="4" width="15.42578125" style="1304" customWidth="1"/>
    <col min="5" max="5" width="11.140625" style="1304" customWidth="1"/>
    <col min="6" max="6" width="31" style="1267" customWidth="1"/>
    <col min="7" max="7" width="9.5703125" style="1267" bestFit="1" customWidth="1"/>
    <col min="8" max="8" width="9.140625" style="1267"/>
    <col min="9" max="9" width="11.7109375" style="1267" bestFit="1" customWidth="1"/>
    <col min="10" max="16384" width="9.140625" style="1267"/>
  </cols>
  <sheetData>
    <row r="1" spans="1:13" s="1357" customFormat="1" ht="14.25">
      <c r="A1" s="1356"/>
      <c r="B1" s="1356"/>
      <c r="C1" s="1356"/>
      <c r="D1" s="1356"/>
      <c r="E1" s="1356"/>
    </row>
    <row r="2" spans="1:13" s="1357" customFormat="1" ht="20.25">
      <c r="A2" s="1350" t="s">
        <v>9179</v>
      </c>
      <c r="B2" s="1350"/>
      <c r="C2" s="1350"/>
      <c r="D2" s="1350"/>
      <c r="E2" s="1350"/>
    </row>
    <row r="3" spans="1:13" s="1357" customFormat="1" ht="20.25">
      <c r="A3" s="1351" t="s">
        <v>8661</v>
      </c>
      <c r="B3" s="1352"/>
      <c r="C3" s="1352"/>
      <c r="D3" s="1352"/>
      <c r="E3" s="1352"/>
    </row>
    <row r="4" spans="1:13" s="1357" customFormat="1" ht="26.25">
      <c r="A4" s="1353" t="s">
        <v>9180</v>
      </c>
      <c r="B4" s="1354"/>
      <c r="C4" s="1355"/>
      <c r="D4" s="1355"/>
      <c r="E4" s="1355"/>
    </row>
    <row r="5" spans="1:13" s="1262" customFormat="1">
      <c r="A5" s="1259" t="s">
        <v>9181</v>
      </c>
      <c r="B5" s="1260"/>
      <c r="C5" s="1261"/>
      <c r="D5" s="1260"/>
      <c r="E5" s="1260"/>
    </row>
    <row r="6" spans="1:13" s="1262" customFormat="1">
      <c r="A6" s="1259" t="s">
        <v>9182</v>
      </c>
      <c r="B6" s="1263" t="s">
        <v>9183</v>
      </c>
      <c r="C6" s="1260" t="s">
        <v>9184</v>
      </c>
      <c r="D6" s="1263" t="s">
        <v>9185</v>
      </c>
      <c r="E6" s="1263" t="s">
        <v>8666</v>
      </c>
    </row>
    <row r="7" spans="1:13">
      <c r="A7" s="1264"/>
      <c r="B7" s="1265"/>
      <c r="C7" s="1266" t="s">
        <v>9186</v>
      </c>
      <c r="D7" s="1265"/>
      <c r="E7" s="1265"/>
    </row>
    <row r="8" spans="1:13" s="1274" customFormat="1">
      <c r="A8" s="1268">
        <v>0.03</v>
      </c>
      <c r="B8" s="1269" t="s">
        <v>9187</v>
      </c>
      <c r="C8" s="1270" t="s">
        <v>9188</v>
      </c>
      <c r="D8" s="1269" t="s">
        <v>9189</v>
      </c>
      <c r="E8" s="1271">
        <f>119+50</f>
        <v>169</v>
      </c>
      <c r="F8" s="1272"/>
      <c r="G8" s="1273"/>
    </row>
    <row r="9" spans="1:13" s="1274" customFormat="1">
      <c r="A9" s="1268">
        <v>0.03</v>
      </c>
      <c r="B9" s="1269" t="s">
        <v>9187</v>
      </c>
      <c r="C9" s="1270" t="s">
        <v>9190</v>
      </c>
      <c r="D9" s="1269" t="s">
        <v>9191</v>
      </c>
      <c r="E9" s="1271">
        <f>169+50</f>
        <v>219</v>
      </c>
      <c r="F9" s="1272"/>
      <c r="G9" s="1273"/>
    </row>
    <row r="10" spans="1:13" s="1274" customFormat="1">
      <c r="A10" s="1268">
        <v>0.03</v>
      </c>
      <c r="B10" s="1269" t="s">
        <v>9192</v>
      </c>
      <c r="C10" s="1270" t="s">
        <v>9193</v>
      </c>
      <c r="D10" s="1269" t="s">
        <v>9194</v>
      </c>
      <c r="E10" s="1271">
        <v>299</v>
      </c>
      <c r="F10" s="1272"/>
      <c r="G10" s="1275"/>
    </row>
    <row r="11" spans="1:13" s="1274" customFormat="1">
      <c r="A11" s="1268">
        <v>0.03</v>
      </c>
      <c r="B11" s="1269" t="s">
        <v>9195</v>
      </c>
      <c r="C11" s="1270" t="s">
        <v>9196</v>
      </c>
      <c r="D11" s="1269" t="s">
        <v>9197</v>
      </c>
      <c r="E11" s="1271">
        <v>129</v>
      </c>
      <c r="F11" s="1272"/>
      <c r="G11" s="1273"/>
    </row>
    <row r="12" spans="1:13" s="1274" customFormat="1">
      <c r="A12" s="1268">
        <v>0.03</v>
      </c>
      <c r="B12" s="1269" t="s">
        <v>9195</v>
      </c>
      <c r="C12" s="1270" t="s">
        <v>9198</v>
      </c>
      <c r="D12" s="1269" t="s">
        <v>9199</v>
      </c>
      <c r="E12" s="1271">
        <v>179</v>
      </c>
      <c r="F12" s="1272"/>
      <c r="G12" s="1273"/>
    </row>
    <row r="13" spans="1:13" s="1274" customFormat="1">
      <c r="A13" s="1268">
        <v>0.03</v>
      </c>
      <c r="B13" s="1269" t="s">
        <v>9200</v>
      </c>
      <c r="C13" s="1270" t="s">
        <v>9201</v>
      </c>
      <c r="D13" s="1269" t="s">
        <v>9202</v>
      </c>
      <c r="E13" s="1271">
        <v>129</v>
      </c>
      <c r="F13" s="1272"/>
      <c r="G13" s="1273"/>
    </row>
    <row r="14" spans="1:13" s="1274" customFormat="1">
      <c r="A14" s="1268">
        <v>0.03</v>
      </c>
      <c r="B14" s="1269" t="s">
        <v>9200</v>
      </c>
      <c r="C14" s="1270" t="s">
        <v>9203</v>
      </c>
      <c r="D14" s="1269" t="s">
        <v>9204</v>
      </c>
      <c r="E14" s="1271">
        <v>179</v>
      </c>
      <c r="F14" s="1272"/>
      <c r="G14" s="1273"/>
    </row>
    <row r="15" spans="1:13" s="1274" customFormat="1">
      <c r="A15" s="1268">
        <v>0.03</v>
      </c>
      <c r="B15" s="1269" t="s">
        <v>9205</v>
      </c>
      <c r="C15" s="1270" t="s">
        <v>9206</v>
      </c>
      <c r="D15" s="1269" t="s">
        <v>9207</v>
      </c>
      <c r="E15" s="1271">
        <v>179</v>
      </c>
      <c r="F15" s="1276"/>
      <c r="G15" s="1273"/>
    </row>
    <row r="16" spans="1:13" s="1274" customFormat="1" ht="20.25">
      <c r="A16" s="1268"/>
      <c r="B16" s="1269"/>
      <c r="C16" s="1270"/>
      <c r="D16" s="1269"/>
      <c r="E16" s="1271"/>
      <c r="F16" s="1277"/>
      <c r="G16" s="1278"/>
      <c r="H16" s="1278"/>
      <c r="I16" s="1278"/>
      <c r="J16" s="1278"/>
      <c r="K16" s="1278"/>
      <c r="L16" s="1278"/>
      <c r="M16" s="1278"/>
    </row>
    <row r="17" spans="1:9">
      <c r="A17" s="1268">
        <v>0.03</v>
      </c>
      <c r="B17" s="1269"/>
      <c r="C17" s="1279" t="s">
        <v>9208</v>
      </c>
      <c r="D17" s="1269"/>
      <c r="E17" s="1269"/>
    </row>
    <row r="18" spans="1:9">
      <c r="A18" s="1268">
        <v>0.03</v>
      </c>
      <c r="B18" s="1269" t="s">
        <v>9209</v>
      </c>
      <c r="C18" s="1281" t="s">
        <v>9210</v>
      </c>
      <c r="D18" s="1269" t="s">
        <v>9211</v>
      </c>
      <c r="E18" s="1271">
        <v>49</v>
      </c>
      <c r="F18" s="1282"/>
      <c r="G18" s="1282"/>
      <c r="H18" s="1282"/>
      <c r="I18" s="1282"/>
    </row>
    <row r="19" spans="1:9">
      <c r="A19" s="1268">
        <v>0.03</v>
      </c>
      <c r="B19" s="1269" t="s">
        <v>9212</v>
      </c>
      <c r="C19" s="1281" t="s">
        <v>9213</v>
      </c>
      <c r="D19" s="1269" t="s">
        <v>9214</v>
      </c>
      <c r="E19" s="1271">
        <v>49</v>
      </c>
      <c r="F19" s="1282"/>
      <c r="G19" s="1282"/>
      <c r="H19" s="1282"/>
      <c r="I19" s="1282"/>
    </row>
    <row r="20" spans="1:9">
      <c r="A20" s="1268">
        <v>0.03</v>
      </c>
      <c r="B20" s="1269" t="s">
        <v>9215</v>
      </c>
      <c r="C20" s="1281" t="s">
        <v>9216</v>
      </c>
      <c r="D20" s="1269" t="s">
        <v>9217</v>
      </c>
      <c r="E20" s="1271">
        <v>129</v>
      </c>
      <c r="F20" s="1282"/>
      <c r="G20" s="1282"/>
      <c r="H20" s="1282"/>
      <c r="I20" s="1282"/>
    </row>
    <row r="21" spans="1:9">
      <c r="A21" s="1268">
        <v>0.03</v>
      </c>
      <c r="B21" s="1269" t="s">
        <v>9218</v>
      </c>
      <c r="C21" s="1281" t="s">
        <v>9219</v>
      </c>
      <c r="D21" s="1269" t="s">
        <v>9220</v>
      </c>
      <c r="E21" s="1271">
        <v>99</v>
      </c>
      <c r="F21" s="1280"/>
      <c r="G21" s="1280"/>
      <c r="H21" s="1283"/>
      <c r="I21" s="1284"/>
    </row>
    <row r="22" spans="1:9" s="1274" customFormat="1">
      <c r="A22" s="1268">
        <v>0.03</v>
      </c>
      <c r="B22" s="1269" t="s">
        <v>9218</v>
      </c>
      <c r="C22" s="1281" t="s">
        <v>9221</v>
      </c>
      <c r="D22" s="1269" t="s">
        <v>9222</v>
      </c>
      <c r="E22" s="1271">
        <v>279</v>
      </c>
      <c r="F22" s="1280"/>
      <c r="G22" s="1280"/>
      <c r="H22" s="1283"/>
      <c r="I22" s="1284"/>
    </row>
    <row r="23" spans="1:9" s="1274" customFormat="1">
      <c r="A23" s="1268">
        <v>0.03</v>
      </c>
      <c r="B23" s="1269" t="s">
        <v>9223</v>
      </c>
      <c r="C23" s="1281" t="s">
        <v>9224</v>
      </c>
      <c r="D23" s="1269" t="s">
        <v>9225</v>
      </c>
      <c r="E23" s="1271">
        <v>99</v>
      </c>
      <c r="F23" s="1280"/>
      <c r="G23" s="1280"/>
      <c r="H23" s="1283"/>
      <c r="I23" s="1284"/>
    </row>
    <row r="24" spans="1:9">
      <c r="A24" s="1268">
        <v>0.03</v>
      </c>
      <c r="B24" s="1269" t="s">
        <v>9212</v>
      </c>
      <c r="C24" s="1281" t="s">
        <v>9226</v>
      </c>
      <c r="D24" s="1269" t="s">
        <v>9227</v>
      </c>
      <c r="E24" s="1271">
        <v>279</v>
      </c>
      <c r="F24" s="1280"/>
      <c r="G24" s="1280"/>
      <c r="H24" s="1283"/>
      <c r="I24" s="1284"/>
    </row>
    <row r="25" spans="1:9">
      <c r="A25" s="1268">
        <v>0.03</v>
      </c>
      <c r="B25" s="1269" t="s">
        <v>9228</v>
      </c>
      <c r="C25" s="1281" t="s">
        <v>9229</v>
      </c>
      <c r="D25" s="1269" t="s">
        <v>9230</v>
      </c>
      <c r="E25" s="1271">
        <v>99</v>
      </c>
      <c r="F25" s="1282"/>
      <c r="G25" s="1280"/>
      <c r="H25" s="1283"/>
      <c r="I25" s="1284"/>
    </row>
    <row r="26" spans="1:9">
      <c r="A26" s="1268">
        <v>0.03</v>
      </c>
      <c r="B26" s="1269" t="s">
        <v>9228</v>
      </c>
      <c r="C26" s="1281" t="s">
        <v>9231</v>
      </c>
      <c r="D26" s="1269" t="s">
        <v>9232</v>
      </c>
      <c r="E26" s="1271">
        <v>279</v>
      </c>
      <c r="F26" s="1282"/>
      <c r="G26" s="1280"/>
      <c r="H26" s="1283"/>
      <c r="I26" s="1284"/>
    </row>
    <row r="27" spans="1:9">
      <c r="A27" s="1268">
        <v>0.03</v>
      </c>
      <c r="B27" s="1269" t="s">
        <v>9233</v>
      </c>
      <c r="C27" s="1281" t="s">
        <v>9234</v>
      </c>
      <c r="D27" s="1269" t="s">
        <v>9235</v>
      </c>
      <c r="E27" s="1271">
        <v>209</v>
      </c>
      <c r="F27" s="1282"/>
    </row>
    <row r="28" spans="1:9">
      <c r="A28" s="1285">
        <v>0.03</v>
      </c>
      <c r="B28" s="1286" t="s">
        <v>9212</v>
      </c>
      <c r="C28" s="1287" t="s">
        <v>9236</v>
      </c>
      <c r="D28" s="1286" t="s">
        <v>9237</v>
      </c>
      <c r="E28" s="1271">
        <v>99</v>
      </c>
      <c r="F28" s="1272"/>
    </row>
    <row r="29" spans="1:9">
      <c r="A29" s="1285">
        <v>0.03</v>
      </c>
      <c r="B29" s="1286" t="s">
        <v>9212</v>
      </c>
      <c r="C29" s="1287" t="s">
        <v>9238</v>
      </c>
      <c r="D29" s="1286" t="s">
        <v>9239</v>
      </c>
      <c r="E29" s="1271">
        <f>169+50</f>
        <v>219</v>
      </c>
      <c r="F29" s="1272"/>
    </row>
    <row r="30" spans="1:9">
      <c r="A30" s="1268">
        <v>0.03</v>
      </c>
      <c r="B30" s="1269" t="s">
        <v>9212</v>
      </c>
      <c r="C30" s="1281" t="s">
        <v>9240</v>
      </c>
      <c r="D30" s="1269" t="s">
        <v>9241</v>
      </c>
      <c r="E30" s="1271">
        <v>289</v>
      </c>
      <c r="F30" s="1282"/>
    </row>
    <row r="31" spans="1:9">
      <c r="A31" s="1268">
        <v>0.03</v>
      </c>
      <c r="B31" s="1269" t="s">
        <v>9195</v>
      </c>
      <c r="C31" s="1281" t="s">
        <v>9242</v>
      </c>
      <c r="D31" s="1269" t="s">
        <v>9243</v>
      </c>
      <c r="E31" s="1271">
        <v>99</v>
      </c>
      <c r="F31" s="1282"/>
    </row>
    <row r="32" spans="1:9">
      <c r="A32" s="1288">
        <v>0.03</v>
      </c>
      <c r="B32" s="1289" t="s">
        <v>9195</v>
      </c>
      <c r="C32" s="1290" t="s">
        <v>9244</v>
      </c>
      <c r="D32" s="1289" t="s">
        <v>9245</v>
      </c>
      <c r="E32" s="1271">
        <v>169</v>
      </c>
      <c r="F32" s="1272"/>
    </row>
    <row r="33" spans="1:9">
      <c r="A33" s="1288">
        <v>0.03</v>
      </c>
      <c r="B33" s="1289" t="s">
        <v>9195</v>
      </c>
      <c r="C33" s="1290" t="s">
        <v>9246</v>
      </c>
      <c r="D33" s="1289" t="s">
        <v>9247</v>
      </c>
      <c r="E33" s="1271">
        <v>219</v>
      </c>
      <c r="F33" s="1272"/>
    </row>
    <row r="34" spans="1:9">
      <c r="A34" s="1288">
        <v>0.03</v>
      </c>
      <c r="B34" s="1289" t="s">
        <v>9195</v>
      </c>
      <c r="C34" s="1290" t="s">
        <v>9248</v>
      </c>
      <c r="D34" s="1289" t="s">
        <v>9249</v>
      </c>
      <c r="E34" s="1271">
        <v>99</v>
      </c>
      <c r="F34" s="1272"/>
    </row>
    <row r="35" spans="1:9">
      <c r="A35" s="1288">
        <v>0.03</v>
      </c>
      <c r="B35" s="1289" t="s">
        <v>9195</v>
      </c>
      <c r="C35" s="1290" t="s">
        <v>9250</v>
      </c>
      <c r="D35" s="1289" t="s">
        <v>9251</v>
      </c>
      <c r="E35" s="1271">
        <v>169</v>
      </c>
      <c r="F35" s="1272"/>
    </row>
    <row r="36" spans="1:9">
      <c r="A36" s="1288">
        <v>0.03</v>
      </c>
      <c r="B36" s="1289" t="s">
        <v>9212</v>
      </c>
      <c r="C36" s="1290" t="s">
        <v>9252</v>
      </c>
      <c r="D36" s="1289" t="s">
        <v>9253</v>
      </c>
      <c r="E36" s="1271">
        <v>219</v>
      </c>
      <c r="F36" s="1272"/>
    </row>
    <row r="37" spans="1:9">
      <c r="A37" s="1268">
        <v>0.03</v>
      </c>
      <c r="B37" s="1269" t="s">
        <v>9195</v>
      </c>
      <c r="C37" s="1281" t="s">
        <v>9254</v>
      </c>
      <c r="D37" s="1269" t="s">
        <v>9255</v>
      </c>
      <c r="E37" s="1271">
        <v>99</v>
      </c>
      <c r="F37" s="1272"/>
    </row>
    <row r="38" spans="1:9">
      <c r="A38" s="1288">
        <v>0.03</v>
      </c>
      <c r="B38" s="1289" t="s">
        <v>9195</v>
      </c>
      <c r="C38" s="1290" t="s">
        <v>9256</v>
      </c>
      <c r="D38" s="1289" t="s">
        <v>9257</v>
      </c>
      <c r="E38" s="1271">
        <v>219</v>
      </c>
      <c r="F38" s="1272"/>
    </row>
    <row r="39" spans="1:9">
      <c r="A39" s="1268">
        <v>0.03</v>
      </c>
      <c r="B39" s="1269" t="s">
        <v>9205</v>
      </c>
      <c r="C39" s="1281" t="s">
        <v>9258</v>
      </c>
      <c r="D39" s="1269" t="s">
        <v>9259</v>
      </c>
      <c r="E39" s="1271">
        <v>99</v>
      </c>
      <c r="F39" s="1272"/>
    </row>
    <row r="40" spans="1:9">
      <c r="A40" s="1268">
        <v>0.03</v>
      </c>
      <c r="B40" s="1269" t="s">
        <v>9233</v>
      </c>
      <c r="C40" s="1281" t="s">
        <v>9260</v>
      </c>
      <c r="D40" s="1269" t="s">
        <v>9261</v>
      </c>
      <c r="E40" s="1271">
        <v>99</v>
      </c>
      <c r="F40" s="1291"/>
    </row>
    <row r="41" spans="1:9">
      <c r="A41" s="1268">
        <v>0.03</v>
      </c>
      <c r="B41" s="1269" t="s">
        <v>9205</v>
      </c>
      <c r="C41" s="1281" t="s">
        <v>9262</v>
      </c>
      <c r="D41" s="1269" t="s">
        <v>9263</v>
      </c>
      <c r="E41" s="1271">
        <v>79</v>
      </c>
      <c r="F41" s="1272"/>
    </row>
    <row r="42" spans="1:9">
      <c r="A42" s="1268">
        <v>0.03</v>
      </c>
      <c r="B42" s="1269" t="s">
        <v>9195</v>
      </c>
      <c r="C42" s="1281" t="s">
        <v>9264</v>
      </c>
      <c r="D42" s="1269" t="s">
        <v>9265</v>
      </c>
      <c r="E42" s="1271">
        <v>79</v>
      </c>
      <c r="F42" s="1272"/>
    </row>
    <row r="43" spans="1:9">
      <c r="A43" s="1268">
        <v>0.03</v>
      </c>
      <c r="B43" s="1269" t="s">
        <v>9212</v>
      </c>
      <c r="C43" s="1281" t="s">
        <v>9266</v>
      </c>
      <c r="D43" s="1269" t="s">
        <v>9267</v>
      </c>
      <c r="E43" s="1271">
        <v>79</v>
      </c>
      <c r="F43" s="1292"/>
    </row>
    <row r="44" spans="1:9">
      <c r="A44" s="1268">
        <v>0.03</v>
      </c>
      <c r="B44" s="1265" t="s">
        <v>9268</v>
      </c>
      <c r="C44" s="1281" t="s">
        <v>9269</v>
      </c>
      <c r="D44" s="1269" t="s">
        <v>9270</v>
      </c>
      <c r="E44" s="1271">
        <v>79</v>
      </c>
      <c r="F44" s="1292"/>
    </row>
    <row r="45" spans="1:9">
      <c r="A45" s="1268">
        <v>0.03</v>
      </c>
      <c r="B45" s="1269" t="s">
        <v>9212</v>
      </c>
      <c r="C45" s="1281" t="s">
        <v>9271</v>
      </c>
      <c r="D45" s="1269" t="s">
        <v>9272</v>
      </c>
      <c r="E45" s="1271">
        <v>79</v>
      </c>
      <c r="F45" s="1292"/>
    </row>
    <row r="46" spans="1:9">
      <c r="A46" s="1268">
        <v>0.03</v>
      </c>
      <c r="B46" s="1269" t="s">
        <v>9273</v>
      </c>
      <c r="C46" s="1281" t="s">
        <v>9274</v>
      </c>
      <c r="D46" s="1269" t="s">
        <v>9275</v>
      </c>
      <c r="E46" s="1271">
        <v>79</v>
      </c>
      <c r="F46" s="1292"/>
      <c r="G46" s="1282"/>
      <c r="H46" s="1282"/>
      <c r="I46" s="1282"/>
    </row>
    <row r="47" spans="1:9">
      <c r="A47" s="1268">
        <v>0.03</v>
      </c>
      <c r="B47" s="1269" t="s">
        <v>9276</v>
      </c>
      <c r="C47" s="1281" t="s">
        <v>9277</v>
      </c>
      <c r="D47" s="1269" t="s">
        <v>9278</v>
      </c>
      <c r="E47" s="1271">
        <v>79</v>
      </c>
      <c r="F47" s="1292"/>
      <c r="G47" s="1282"/>
      <c r="H47" s="1282"/>
      <c r="I47" s="1282"/>
    </row>
    <row r="48" spans="1:9">
      <c r="A48" s="1264"/>
      <c r="B48" s="1269"/>
      <c r="C48" s="1281"/>
      <c r="D48" s="1269"/>
      <c r="E48" s="1271"/>
      <c r="F48" s="1292"/>
      <c r="G48" s="1282"/>
      <c r="H48" s="1282"/>
      <c r="I48" s="1282"/>
    </row>
    <row r="49" spans="1:7">
      <c r="A49" s="1268">
        <v>0.03</v>
      </c>
      <c r="B49" s="1265"/>
      <c r="C49" s="1266" t="s">
        <v>9279</v>
      </c>
      <c r="D49" s="1265"/>
      <c r="E49" s="1271"/>
    </row>
    <row r="50" spans="1:7">
      <c r="A50" s="1268">
        <v>0.03</v>
      </c>
      <c r="B50" s="1265" t="s">
        <v>9280</v>
      </c>
      <c r="C50" s="1281" t="s">
        <v>9281</v>
      </c>
      <c r="D50" s="1265" t="s">
        <v>9282</v>
      </c>
      <c r="E50" s="1271">
        <v>19</v>
      </c>
    </row>
    <row r="51" spans="1:7">
      <c r="A51" s="1268">
        <v>0.03</v>
      </c>
      <c r="B51" s="1265" t="s">
        <v>9283</v>
      </c>
      <c r="C51" s="1281" t="s">
        <v>9281</v>
      </c>
      <c r="D51" s="1265" t="s">
        <v>9284</v>
      </c>
      <c r="E51" s="1271">
        <v>19</v>
      </c>
    </row>
    <row r="52" spans="1:7">
      <c r="A52" s="1268">
        <v>0.03</v>
      </c>
      <c r="B52" s="1265" t="s">
        <v>9285</v>
      </c>
      <c r="C52" s="1281" t="s">
        <v>9286</v>
      </c>
      <c r="D52" s="1265" t="s">
        <v>9287</v>
      </c>
      <c r="E52" s="1271">
        <v>12</v>
      </c>
      <c r="F52" s="1276"/>
    </row>
    <row r="53" spans="1:7">
      <c r="A53" s="1268">
        <v>0.03</v>
      </c>
      <c r="B53" s="1265" t="s">
        <v>9288</v>
      </c>
      <c r="C53" s="1281" t="s">
        <v>9289</v>
      </c>
      <c r="D53" s="1265" t="s">
        <v>9290</v>
      </c>
      <c r="E53" s="1271">
        <v>10</v>
      </c>
    </row>
    <row r="54" spans="1:7">
      <c r="A54" s="1268">
        <v>0.03</v>
      </c>
      <c r="B54" s="1265" t="s">
        <v>9291</v>
      </c>
      <c r="C54" s="1281" t="s">
        <v>9292</v>
      </c>
      <c r="D54" s="1265" t="s">
        <v>9293</v>
      </c>
      <c r="E54" s="1271">
        <v>10</v>
      </c>
    </row>
    <row r="55" spans="1:7">
      <c r="A55" s="1268">
        <v>0.03</v>
      </c>
      <c r="B55" s="1265" t="s">
        <v>9285</v>
      </c>
      <c r="C55" s="1281" t="s">
        <v>9294</v>
      </c>
      <c r="D55" s="1265" t="s">
        <v>9295</v>
      </c>
      <c r="E55" s="1271">
        <v>12</v>
      </c>
    </row>
    <row r="56" spans="1:7">
      <c r="A56" s="1268">
        <v>0.03</v>
      </c>
      <c r="B56" s="1265" t="s">
        <v>9296</v>
      </c>
      <c r="C56" s="1281" t="s">
        <v>9297</v>
      </c>
      <c r="D56" s="1265" t="s">
        <v>9298</v>
      </c>
      <c r="E56" s="1271">
        <v>12</v>
      </c>
      <c r="F56" s="1276"/>
      <c r="G56" s="1276"/>
    </row>
    <row r="57" spans="1:7">
      <c r="A57" s="1268">
        <v>0.03</v>
      </c>
      <c r="B57" s="1265" t="s">
        <v>9283</v>
      </c>
      <c r="C57" s="1281" t="s">
        <v>9299</v>
      </c>
      <c r="D57" s="1265" t="s">
        <v>9300</v>
      </c>
      <c r="E57" s="1271">
        <v>10</v>
      </c>
    </row>
    <row r="58" spans="1:7">
      <c r="A58" s="1268">
        <v>0.03</v>
      </c>
      <c r="B58" s="1265" t="s">
        <v>9283</v>
      </c>
      <c r="C58" s="1281" t="s">
        <v>9301</v>
      </c>
      <c r="D58" s="1265" t="s">
        <v>9302</v>
      </c>
      <c r="E58" s="1271">
        <v>12</v>
      </c>
    </row>
    <row r="59" spans="1:7">
      <c r="A59" s="1268">
        <v>0.03</v>
      </c>
      <c r="B59" s="1265" t="s">
        <v>9205</v>
      </c>
      <c r="C59" s="1281" t="s">
        <v>9303</v>
      </c>
      <c r="D59" s="1265" t="s">
        <v>9304</v>
      </c>
      <c r="E59" s="1271">
        <v>40</v>
      </c>
      <c r="F59" s="1276"/>
      <c r="G59" s="1293"/>
    </row>
    <row r="60" spans="1:7">
      <c r="A60" s="1268">
        <v>0.03</v>
      </c>
      <c r="B60" s="1265" t="s">
        <v>9305</v>
      </c>
      <c r="C60" s="1281" t="s">
        <v>9306</v>
      </c>
      <c r="D60" s="1265" t="s">
        <v>9307</v>
      </c>
      <c r="E60" s="1271">
        <v>40</v>
      </c>
      <c r="G60" s="1293"/>
    </row>
    <row r="61" spans="1:7">
      <c r="A61" s="1268">
        <v>0.03</v>
      </c>
      <c r="B61" s="1265" t="s">
        <v>9296</v>
      </c>
      <c r="C61" s="1281" t="s">
        <v>9308</v>
      </c>
      <c r="D61" s="1265" t="s">
        <v>9309</v>
      </c>
      <c r="E61" s="1271">
        <v>40</v>
      </c>
      <c r="G61" s="1293"/>
    </row>
    <row r="62" spans="1:7">
      <c r="A62" s="1268">
        <v>0.03</v>
      </c>
      <c r="B62" s="1265" t="s">
        <v>9310</v>
      </c>
      <c r="C62" s="1281" t="s">
        <v>9311</v>
      </c>
      <c r="D62" s="1265" t="s">
        <v>9312</v>
      </c>
      <c r="E62" s="1271">
        <v>40</v>
      </c>
    </row>
    <row r="63" spans="1:7">
      <c r="A63" s="1268">
        <v>0.03</v>
      </c>
      <c r="B63" s="1265" t="s">
        <v>9283</v>
      </c>
      <c r="C63" s="1281" t="s">
        <v>9313</v>
      </c>
      <c r="D63" s="1265" t="s">
        <v>9314</v>
      </c>
      <c r="E63" s="1271">
        <v>50</v>
      </c>
    </row>
    <row r="64" spans="1:7">
      <c r="A64" s="1268">
        <v>0.03</v>
      </c>
      <c r="B64" s="1265" t="s">
        <v>9315</v>
      </c>
      <c r="C64" s="1281" t="s">
        <v>9316</v>
      </c>
      <c r="D64" s="1265" t="s">
        <v>9317</v>
      </c>
      <c r="E64" s="1271">
        <v>50</v>
      </c>
    </row>
    <row r="65" spans="1:6">
      <c r="A65" s="1268">
        <v>0.03</v>
      </c>
      <c r="B65" s="1265" t="s">
        <v>9318</v>
      </c>
      <c r="C65" s="1281" t="s">
        <v>9319</v>
      </c>
      <c r="D65" s="1265" t="s">
        <v>9320</v>
      </c>
      <c r="E65" s="1271">
        <v>50</v>
      </c>
      <c r="F65" s="1276"/>
    </row>
    <row r="66" spans="1:6">
      <c r="A66" s="1268">
        <v>0.03</v>
      </c>
      <c r="B66" s="1265" t="s">
        <v>9321</v>
      </c>
      <c r="C66" s="1281" t="s">
        <v>9281</v>
      </c>
      <c r="D66" s="1265" t="s">
        <v>9322</v>
      </c>
      <c r="E66" s="1271">
        <v>19</v>
      </c>
    </row>
    <row r="67" spans="1:6">
      <c r="A67" s="1268">
        <v>0.03</v>
      </c>
      <c r="B67" s="1265" t="s">
        <v>7515</v>
      </c>
      <c r="C67" s="1281" t="s">
        <v>9323</v>
      </c>
      <c r="D67" s="1265" t="s">
        <v>9324</v>
      </c>
      <c r="E67" s="1271"/>
    </row>
    <row r="68" spans="1:6">
      <c r="A68" s="1268">
        <v>0.03</v>
      </c>
      <c r="B68" s="1265" t="s">
        <v>9195</v>
      </c>
      <c r="C68" s="1281" t="s">
        <v>9325</v>
      </c>
      <c r="D68" s="1265" t="s">
        <v>9326</v>
      </c>
      <c r="E68" s="1271">
        <v>12</v>
      </c>
      <c r="F68" s="1282"/>
    </row>
    <row r="69" spans="1:6">
      <c r="A69" s="1268">
        <v>0.03</v>
      </c>
      <c r="B69" s="1265" t="s">
        <v>9327</v>
      </c>
      <c r="C69" s="1281" t="s">
        <v>9328</v>
      </c>
      <c r="D69" s="1265" t="s">
        <v>9329</v>
      </c>
      <c r="E69" s="1271">
        <v>12</v>
      </c>
    </row>
    <row r="70" spans="1:6">
      <c r="A70" s="1268">
        <v>0.03</v>
      </c>
      <c r="B70" s="1265" t="s">
        <v>9330</v>
      </c>
      <c r="C70" s="1281" t="s">
        <v>9331</v>
      </c>
      <c r="D70" s="1265" t="s">
        <v>9332</v>
      </c>
      <c r="E70" s="1271">
        <v>12</v>
      </c>
    </row>
    <row r="71" spans="1:6">
      <c r="A71" s="1268">
        <v>0.03</v>
      </c>
      <c r="B71" s="1265" t="s">
        <v>9333</v>
      </c>
      <c r="C71" s="1281" t="s">
        <v>9334</v>
      </c>
      <c r="D71" s="1265" t="s">
        <v>9335</v>
      </c>
      <c r="E71" s="1271">
        <v>40</v>
      </c>
      <c r="F71" s="1187" t="s">
        <v>8689</v>
      </c>
    </row>
    <row r="72" spans="1:6">
      <c r="A72" s="1268">
        <v>0.03</v>
      </c>
      <c r="B72" s="1265" t="s">
        <v>9333</v>
      </c>
      <c r="C72" s="1281" t="s">
        <v>9336</v>
      </c>
      <c r="D72" s="1265" t="s">
        <v>9337</v>
      </c>
      <c r="E72" s="1271">
        <v>40</v>
      </c>
      <c r="F72" s="1187" t="s">
        <v>8689</v>
      </c>
    </row>
    <row r="73" spans="1:6">
      <c r="A73" s="1268">
        <v>0.03</v>
      </c>
      <c r="B73" s="1265" t="s">
        <v>9333</v>
      </c>
      <c r="C73" s="1281" t="s">
        <v>9338</v>
      </c>
      <c r="D73" s="1265" t="s">
        <v>9339</v>
      </c>
      <c r="E73" s="1271">
        <v>40</v>
      </c>
      <c r="F73" s="1187" t="s">
        <v>8689</v>
      </c>
    </row>
    <row r="74" spans="1:6">
      <c r="A74" s="1268"/>
      <c r="B74" s="1265"/>
      <c r="C74" s="1281"/>
      <c r="D74" s="1265"/>
      <c r="E74" s="1271"/>
    </row>
    <row r="75" spans="1:6">
      <c r="A75" s="1268">
        <v>0.03</v>
      </c>
      <c r="B75" s="1269"/>
      <c r="C75" s="1279" t="s">
        <v>9340</v>
      </c>
      <c r="D75" s="1269"/>
      <c r="E75" s="1271"/>
    </row>
    <row r="76" spans="1:6">
      <c r="A76" s="1268">
        <v>0.03</v>
      </c>
      <c r="B76" s="1269" t="s">
        <v>9341</v>
      </c>
      <c r="C76" s="1294" t="s">
        <v>9342</v>
      </c>
      <c r="D76" s="1269" t="s">
        <v>9343</v>
      </c>
      <c r="E76" s="1271">
        <v>11</v>
      </c>
    </row>
    <row r="77" spans="1:6">
      <c r="A77" s="1268">
        <v>0.03</v>
      </c>
      <c r="B77" s="1269" t="s">
        <v>9344</v>
      </c>
      <c r="C77" s="1294" t="s">
        <v>9345</v>
      </c>
      <c r="D77" s="1269" t="s">
        <v>9346</v>
      </c>
      <c r="E77" s="1271">
        <v>25</v>
      </c>
    </row>
    <row r="78" spans="1:6">
      <c r="A78" s="1268">
        <v>0.03</v>
      </c>
      <c r="B78" s="1269" t="s">
        <v>9195</v>
      </c>
      <c r="C78" s="1294" t="s">
        <v>9347</v>
      </c>
      <c r="D78" s="1269" t="s">
        <v>9348</v>
      </c>
      <c r="E78" s="1271">
        <v>29</v>
      </c>
      <c r="F78" s="1282"/>
    </row>
    <row r="79" spans="1:6">
      <c r="A79" s="1268">
        <v>0.03</v>
      </c>
      <c r="B79" s="1269" t="s">
        <v>9195</v>
      </c>
      <c r="C79" s="1294" t="s">
        <v>9349</v>
      </c>
      <c r="D79" s="1269" t="s">
        <v>9350</v>
      </c>
      <c r="E79" s="1271">
        <v>29</v>
      </c>
      <c r="F79" s="1282"/>
    </row>
    <row r="80" spans="1:6">
      <c r="A80" s="1268">
        <v>0.03</v>
      </c>
      <c r="B80" s="1269" t="s">
        <v>9195</v>
      </c>
      <c r="C80" s="1294" t="s">
        <v>9351</v>
      </c>
      <c r="D80" s="1269" t="s">
        <v>9352</v>
      </c>
      <c r="E80" s="1271">
        <v>29</v>
      </c>
      <c r="F80" s="1282"/>
    </row>
    <row r="81" spans="1:6">
      <c r="A81" s="1268">
        <v>0.03</v>
      </c>
      <c r="B81" s="1269" t="s">
        <v>9353</v>
      </c>
      <c r="C81" s="1294" t="s">
        <v>9354</v>
      </c>
      <c r="D81" s="1269" t="s">
        <v>9355</v>
      </c>
      <c r="E81" s="1271">
        <v>29</v>
      </c>
      <c r="F81" s="1282"/>
    </row>
    <row r="82" spans="1:6">
      <c r="A82" s="1268">
        <v>0.03</v>
      </c>
      <c r="B82" s="1269" t="s">
        <v>9356</v>
      </c>
      <c r="C82" s="1294" t="s">
        <v>9357</v>
      </c>
      <c r="D82" s="1269" t="s">
        <v>9358</v>
      </c>
      <c r="E82" s="1271">
        <v>29</v>
      </c>
    </row>
    <row r="83" spans="1:6">
      <c r="A83" s="1268"/>
      <c r="B83" s="1269"/>
      <c r="C83" s="1294"/>
      <c r="D83" s="1269"/>
      <c r="E83" s="1271"/>
    </row>
    <row r="84" spans="1:6">
      <c r="A84" s="1285"/>
      <c r="B84" s="1269"/>
      <c r="C84" s="1279" t="s">
        <v>9359</v>
      </c>
      <c r="D84" s="1269"/>
      <c r="E84" s="1271"/>
    </row>
    <row r="85" spans="1:6" s="1274" customFormat="1">
      <c r="A85" s="1285">
        <v>0.03</v>
      </c>
      <c r="B85" s="1295" t="s">
        <v>9360</v>
      </c>
      <c r="C85" s="1287" t="s">
        <v>9361</v>
      </c>
      <c r="D85" s="1269" t="s">
        <v>9362</v>
      </c>
      <c r="E85" s="1271">
        <v>59</v>
      </c>
    </row>
    <row r="86" spans="1:6">
      <c r="A86" s="1285">
        <v>0.03</v>
      </c>
      <c r="B86" s="1295" t="s">
        <v>9360</v>
      </c>
      <c r="C86" s="1287" t="s">
        <v>9363</v>
      </c>
      <c r="D86" s="1269" t="s">
        <v>9364</v>
      </c>
      <c r="E86" s="1271">
        <v>25</v>
      </c>
      <c r="F86" s="1187" t="s">
        <v>8689</v>
      </c>
    </row>
    <row r="87" spans="1:6">
      <c r="A87" s="1285">
        <v>0.03</v>
      </c>
      <c r="B87" s="1295" t="s">
        <v>9360</v>
      </c>
      <c r="C87" s="1287" t="s">
        <v>9365</v>
      </c>
      <c r="D87" s="1269" t="s">
        <v>9366</v>
      </c>
      <c r="E87" s="1271">
        <v>25</v>
      </c>
    </row>
    <row r="88" spans="1:6">
      <c r="A88" s="1285">
        <v>0.03</v>
      </c>
      <c r="B88" s="1295" t="s">
        <v>9360</v>
      </c>
      <c r="C88" s="1287" t="s">
        <v>9367</v>
      </c>
      <c r="D88" s="1269" t="s">
        <v>9368</v>
      </c>
      <c r="E88" s="1271">
        <v>19</v>
      </c>
    </row>
    <row r="89" spans="1:6">
      <c r="A89" s="1285">
        <v>0.03</v>
      </c>
      <c r="B89" s="1295" t="s">
        <v>9360</v>
      </c>
      <c r="C89" s="1287" t="s">
        <v>9369</v>
      </c>
      <c r="D89" s="1269" t="s">
        <v>9370</v>
      </c>
      <c r="E89" s="1271">
        <v>7</v>
      </c>
    </row>
    <row r="90" spans="1:6" s="1274" customFormat="1">
      <c r="A90" s="1285">
        <v>0.03</v>
      </c>
      <c r="B90" s="1295" t="s">
        <v>9360</v>
      </c>
      <c r="C90" s="1287" t="s">
        <v>9371</v>
      </c>
      <c r="D90" s="1296" t="s">
        <v>9372</v>
      </c>
      <c r="E90" s="1271">
        <v>19</v>
      </c>
    </row>
    <row r="91" spans="1:6">
      <c r="A91" s="1268"/>
      <c r="B91" s="1269"/>
      <c r="C91" s="1279" t="s">
        <v>9373</v>
      </c>
      <c r="D91" s="1297"/>
      <c r="E91" s="1271"/>
    </row>
    <row r="92" spans="1:6">
      <c r="A92" s="1268">
        <v>0.03</v>
      </c>
      <c r="B92" s="1269" t="s">
        <v>9374</v>
      </c>
      <c r="C92" s="1281" t="s">
        <v>9375</v>
      </c>
      <c r="D92" s="1297" t="s">
        <v>9376</v>
      </c>
      <c r="E92" s="1271">
        <v>19</v>
      </c>
    </row>
    <row r="93" spans="1:6">
      <c r="A93" s="1285">
        <v>0.03</v>
      </c>
      <c r="B93" s="1289" t="s">
        <v>9377</v>
      </c>
      <c r="C93" s="1281" t="s">
        <v>9378</v>
      </c>
      <c r="D93" s="1297" t="s">
        <v>9379</v>
      </c>
      <c r="E93" s="1271">
        <v>19</v>
      </c>
    </row>
    <row r="94" spans="1:6">
      <c r="A94" s="1268">
        <v>0.03</v>
      </c>
      <c r="B94" s="1298" t="s">
        <v>9380</v>
      </c>
      <c r="C94" s="1287" t="s">
        <v>9381</v>
      </c>
      <c r="D94" s="1296" t="s">
        <v>9382</v>
      </c>
      <c r="E94" s="1271">
        <v>19</v>
      </c>
    </row>
    <row r="95" spans="1:6">
      <c r="A95" s="1268">
        <v>0.03</v>
      </c>
      <c r="B95" s="1298" t="s">
        <v>9305</v>
      </c>
      <c r="C95" s="1287" t="s">
        <v>9381</v>
      </c>
      <c r="D95" s="1296" t="s">
        <v>9383</v>
      </c>
      <c r="E95" s="1271">
        <v>19</v>
      </c>
    </row>
    <row r="96" spans="1:6">
      <c r="A96" s="1268">
        <v>0.03</v>
      </c>
      <c r="B96" s="1269" t="s">
        <v>9384</v>
      </c>
      <c r="C96" s="1281" t="s">
        <v>9385</v>
      </c>
      <c r="D96" s="1297" t="s">
        <v>9386</v>
      </c>
      <c r="E96" s="1271"/>
    </row>
    <row r="97" spans="1:5">
      <c r="A97" s="1268">
        <v>0.03</v>
      </c>
      <c r="B97" s="1269" t="s">
        <v>9387</v>
      </c>
      <c r="C97" s="1281" t="s">
        <v>9385</v>
      </c>
      <c r="D97" s="1297" t="s">
        <v>9388</v>
      </c>
      <c r="E97" s="1271"/>
    </row>
    <row r="98" spans="1:5">
      <c r="B98" s="1295"/>
      <c r="C98" s="1287"/>
      <c r="D98" s="1296"/>
      <c r="E98" s="1271"/>
    </row>
    <row r="99" spans="1:5">
      <c r="A99" s="1288"/>
      <c r="B99" s="1300"/>
      <c r="C99" s="1301" t="s">
        <v>9389</v>
      </c>
      <c r="D99" s="1300"/>
      <c r="E99" s="1271"/>
    </row>
    <row r="100" spans="1:5">
      <c r="A100" s="1288">
        <v>0.03</v>
      </c>
      <c r="B100" s="1298" t="s">
        <v>9390</v>
      </c>
      <c r="C100" s="1290" t="s">
        <v>9381</v>
      </c>
      <c r="D100" s="1302" t="s">
        <v>9382</v>
      </c>
      <c r="E100" s="1271">
        <v>19</v>
      </c>
    </row>
    <row r="101" spans="1:5" ht="14.25">
      <c r="A101" s="1288">
        <v>0.03</v>
      </c>
      <c r="B101" s="1298" t="s">
        <v>9391</v>
      </c>
      <c r="C101" s="1290" t="s">
        <v>9392</v>
      </c>
      <c r="D101" s="1302" t="s">
        <v>9393</v>
      </c>
      <c r="E101" s="1271">
        <v>89</v>
      </c>
    </row>
    <row r="102" spans="1:5" ht="14.25">
      <c r="A102" s="1288">
        <v>0.03</v>
      </c>
      <c r="B102" s="1298" t="s">
        <v>9391</v>
      </c>
      <c r="C102" s="1290" t="s">
        <v>9394</v>
      </c>
      <c r="D102" s="1302" t="s">
        <v>9395</v>
      </c>
      <c r="E102" s="1271">
        <v>109</v>
      </c>
    </row>
  </sheetData>
  <sheetProtection formatCells="0" formatColumns="0" formatRows="0"/>
  <pageMargins left="0.15" right="0.15" top="0.39370078740157499" bottom="0.49" header="0.15748031496063" footer="0.19"/>
  <pageSetup scale="60" orientation="landscape" r:id="rId1"/>
  <headerFooter alignWithMargins="0">
    <oddFooter>&amp;R&amp;11 &amp;A&amp;L&amp;"museo sans for dell,Bold"&amp;KAAAAAA                 Dell - Internal Use - Confidential</oddFooter>
    <evenFooter>&amp;R&amp;11 &amp;A&amp;L&amp;"museo sans for dell,Bold"&amp;KAAAAAA                 Dell - Internal Use - Confidential</evenFooter>
    <firstFooter>&amp;R&amp;11 &amp;A&amp;L&amp;"museo sans for dell,Bold"&amp;KAAAAAA                 Dell - Internal Use - Confidential</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99"/>
  <sheetViews>
    <sheetView showGridLines="0" zoomScale="85" zoomScaleNormal="85" workbookViewId="0">
      <pane ySplit="6" topLeftCell="A31" activePane="bottomLeft" state="frozen"/>
      <selection activeCell="H20" sqref="H20"/>
      <selection pane="bottomLeft" activeCell="G35" sqref="G35"/>
    </sheetView>
  </sheetViews>
  <sheetFormatPr defaultColWidth="11.42578125" defaultRowHeight="14.25"/>
  <cols>
    <col min="1" max="1" width="128.7109375" style="1323" customWidth="1"/>
    <col min="2" max="2" width="17.5703125" style="1323" customWidth="1"/>
    <col min="3" max="3" width="12.85546875" style="1323" customWidth="1"/>
    <col min="4" max="4" width="18.85546875" style="1307" bestFit="1" customWidth="1"/>
    <col min="5" max="5" width="25.85546875" style="1307" customWidth="1"/>
    <col min="6" max="16384" width="11.42578125" style="1307"/>
  </cols>
  <sheetData>
    <row r="1" spans="1:5" s="1348" customFormat="1" ht="15">
      <c r="A1" s="1345"/>
      <c r="B1" s="1345"/>
      <c r="C1" s="1345"/>
    </row>
    <row r="2" spans="1:5" s="1348" customFormat="1" ht="15">
      <c r="A2" s="1345"/>
      <c r="B2" s="1345"/>
      <c r="C2" s="1345"/>
    </row>
    <row r="3" spans="1:5" s="1348" customFormat="1" ht="20.25">
      <c r="A3" s="1350" t="s">
        <v>9179</v>
      </c>
      <c r="B3" s="1350"/>
      <c r="C3" s="1350"/>
    </row>
    <row r="4" spans="1:5" s="1348" customFormat="1" ht="20.25">
      <c r="A4" s="1351" t="s">
        <v>8661</v>
      </c>
      <c r="B4" s="1352"/>
      <c r="C4" s="1352"/>
    </row>
    <row r="5" spans="1:5" s="1348" customFormat="1" ht="26.25">
      <c r="A5" s="1353" t="s">
        <v>9396</v>
      </c>
      <c r="B5" s="1355"/>
      <c r="C5" s="1354"/>
    </row>
    <row r="6" spans="1:5" ht="15">
      <c r="A6" s="1305" t="s">
        <v>8663</v>
      </c>
      <c r="B6" s="1306" t="s">
        <v>9185</v>
      </c>
      <c r="C6" s="1306" t="s">
        <v>8666</v>
      </c>
    </row>
    <row r="7" spans="1:5" ht="23.25">
      <c r="A7" s="1199" t="s">
        <v>9397</v>
      </c>
      <c r="B7" s="1200"/>
      <c r="C7" s="1200"/>
    </row>
    <row r="8" spans="1:5" ht="15.75">
      <c r="A8" s="1308" t="s">
        <v>9398</v>
      </c>
      <c r="B8" s="1309"/>
      <c r="C8" s="1310"/>
    </row>
    <row r="9" spans="1:5" ht="15">
      <c r="A9" s="1311" t="s">
        <v>9399</v>
      </c>
      <c r="B9" s="1312" t="s">
        <v>9400</v>
      </c>
      <c r="C9" s="1313">
        <v>40000</v>
      </c>
    </row>
    <row r="10" spans="1:5" ht="15">
      <c r="A10" s="1311" t="s">
        <v>9401</v>
      </c>
      <c r="B10" s="1312"/>
      <c r="C10" s="1313"/>
    </row>
    <row r="11" spans="1:5" ht="15.75">
      <c r="A11" s="1308" t="s">
        <v>9402</v>
      </c>
      <c r="B11" s="1309"/>
      <c r="C11" s="1310"/>
    </row>
    <row r="12" spans="1:5" ht="15">
      <c r="A12" s="1311" t="s">
        <v>9403</v>
      </c>
      <c r="B12" s="1312" t="s">
        <v>9404</v>
      </c>
      <c r="C12" s="1313">
        <v>20000</v>
      </c>
      <c r="D12" s="1314"/>
      <c r="E12" s="1315"/>
    </row>
    <row r="13" spans="1:5" ht="15">
      <c r="A13" s="1311" t="s">
        <v>9405</v>
      </c>
      <c r="B13" s="1312"/>
      <c r="C13" s="1313"/>
      <c r="D13" s="1314"/>
    </row>
    <row r="14" spans="1:5" ht="15.75">
      <c r="A14" s="1308" t="s">
        <v>9406</v>
      </c>
      <c r="B14" s="1309"/>
      <c r="C14" s="1310"/>
    </row>
    <row r="15" spans="1:5" ht="15">
      <c r="A15" s="1311" t="s">
        <v>9403</v>
      </c>
      <c r="B15" s="1312" t="s">
        <v>9407</v>
      </c>
      <c r="C15" s="1313">
        <v>7500</v>
      </c>
    </row>
    <row r="16" spans="1:5" ht="15">
      <c r="A16" s="1311" t="s">
        <v>9408</v>
      </c>
      <c r="B16" s="1312"/>
      <c r="C16" s="1313"/>
    </row>
    <row r="17" spans="1:4" ht="15.75">
      <c r="A17" s="1308" t="s">
        <v>9409</v>
      </c>
      <c r="B17" s="1309"/>
      <c r="C17" s="1310"/>
    </row>
    <row r="18" spans="1:4" ht="15">
      <c r="A18" s="1311" t="s">
        <v>9410</v>
      </c>
      <c r="B18" s="1312" t="s">
        <v>9411</v>
      </c>
      <c r="C18" s="1313">
        <v>2999</v>
      </c>
      <c r="D18" s="1314"/>
    </row>
    <row r="19" spans="1:4" ht="15">
      <c r="A19" s="1311" t="s">
        <v>9412</v>
      </c>
      <c r="B19" s="1312"/>
      <c r="C19" s="1313"/>
    </row>
    <row r="20" spans="1:4" ht="15">
      <c r="A20" s="1311" t="s">
        <v>9413</v>
      </c>
      <c r="B20" s="1312"/>
      <c r="C20" s="1313"/>
    </row>
    <row r="21" spans="1:4" ht="23.25">
      <c r="A21" s="1199" t="s">
        <v>9414</v>
      </c>
      <c r="B21" s="1200"/>
      <c r="C21" s="1200"/>
    </row>
    <row r="22" spans="1:4" ht="45">
      <c r="A22" s="1308" t="s">
        <v>9415</v>
      </c>
      <c r="B22" s="1309"/>
      <c r="C22" s="1316" t="s">
        <v>9416</v>
      </c>
    </row>
    <row r="23" spans="1:4" ht="15">
      <c r="A23" s="1311" t="s">
        <v>9417</v>
      </c>
      <c r="B23" s="1312" t="s">
        <v>9418</v>
      </c>
      <c r="C23" s="1313">
        <v>179</v>
      </c>
      <c r="D23" s="1214" t="s">
        <v>8689</v>
      </c>
    </row>
    <row r="24" spans="1:4" ht="15">
      <c r="A24" s="1311" t="s">
        <v>9419</v>
      </c>
      <c r="B24" s="1312" t="s">
        <v>9420</v>
      </c>
      <c r="C24" s="1313">
        <v>106</v>
      </c>
      <c r="D24" s="1317"/>
    </row>
    <row r="25" spans="1:4" ht="15">
      <c r="A25" s="1311" t="s">
        <v>9421</v>
      </c>
      <c r="B25" s="1312" t="s">
        <v>9422</v>
      </c>
      <c r="C25" s="1313">
        <v>106</v>
      </c>
      <c r="D25" s="1314"/>
    </row>
    <row r="26" spans="1:4" ht="15">
      <c r="A26" s="1311" t="s">
        <v>9423</v>
      </c>
      <c r="B26" s="1312" t="s">
        <v>9424</v>
      </c>
      <c r="C26" s="1313">
        <v>122</v>
      </c>
    </row>
    <row r="27" spans="1:4" ht="15">
      <c r="A27" s="1311" t="s">
        <v>9425</v>
      </c>
      <c r="B27" s="1312" t="s">
        <v>9426</v>
      </c>
      <c r="C27" s="1313">
        <v>122</v>
      </c>
      <c r="D27" s="1314"/>
    </row>
    <row r="28" spans="1:4" ht="15">
      <c r="A28" s="1311" t="s">
        <v>9427</v>
      </c>
      <c r="B28" s="1312" t="s">
        <v>9428</v>
      </c>
      <c r="C28" s="1313">
        <v>157</v>
      </c>
      <c r="D28" s="1314"/>
    </row>
    <row r="29" spans="1:4" ht="15">
      <c r="A29" s="1311" t="s">
        <v>9429</v>
      </c>
      <c r="B29" s="1312" t="s">
        <v>9430</v>
      </c>
      <c r="C29" s="1313">
        <v>106</v>
      </c>
      <c r="D29" s="1314"/>
    </row>
    <row r="30" spans="1:4" ht="15">
      <c r="A30" s="1311" t="s">
        <v>9431</v>
      </c>
      <c r="B30" s="1312" t="s">
        <v>9432</v>
      </c>
      <c r="C30" s="1313">
        <v>114</v>
      </c>
      <c r="D30" s="1314"/>
    </row>
    <row r="31" spans="1:4" ht="15">
      <c r="A31" s="1311" t="s">
        <v>9433</v>
      </c>
      <c r="B31" s="1312" t="s">
        <v>9434</v>
      </c>
      <c r="C31" s="1313">
        <v>122</v>
      </c>
      <c r="D31" s="1314"/>
    </row>
    <row r="32" spans="1:4" ht="15">
      <c r="A32" s="1311" t="s">
        <v>9435</v>
      </c>
      <c r="B32" s="1312" t="s">
        <v>9436</v>
      </c>
      <c r="C32" s="1313">
        <v>122</v>
      </c>
      <c r="D32" s="1314"/>
    </row>
    <row r="33" spans="1:4" ht="15">
      <c r="A33" s="1311" t="s">
        <v>9437</v>
      </c>
      <c r="B33" s="1312" t="s">
        <v>9438</v>
      </c>
      <c r="C33" s="1313">
        <v>139</v>
      </c>
    </row>
    <row r="34" spans="1:4" ht="30">
      <c r="A34" s="1308" t="s">
        <v>9439</v>
      </c>
      <c r="B34" s="1309"/>
      <c r="C34" s="1318" t="s">
        <v>9440</v>
      </c>
    </row>
    <row r="35" spans="1:4" ht="15">
      <c r="A35" s="1311" t="s">
        <v>9441</v>
      </c>
      <c r="B35" s="1312" t="s">
        <v>9442</v>
      </c>
      <c r="C35" s="1313">
        <v>79</v>
      </c>
      <c r="D35" s="1214" t="s">
        <v>8689</v>
      </c>
    </row>
    <row r="36" spans="1:4" ht="15">
      <c r="A36" s="1311" t="s">
        <v>9443</v>
      </c>
      <c r="B36" s="1312" t="s">
        <v>9444</v>
      </c>
      <c r="C36" s="1313">
        <v>48</v>
      </c>
    </row>
    <row r="37" spans="1:4" ht="15">
      <c r="A37" s="1311" t="s">
        <v>9445</v>
      </c>
      <c r="B37" s="1312" t="s">
        <v>9446</v>
      </c>
      <c r="C37" s="1313">
        <v>48</v>
      </c>
      <c r="D37" s="1314"/>
    </row>
    <row r="38" spans="1:4" ht="15">
      <c r="A38" s="1311" t="s">
        <v>9447</v>
      </c>
      <c r="B38" s="1312" t="s">
        <v>9448</v>
      </c>
      <c r="C38" s="1313">
        <v>48</v>
      </c>
    </row>
    <row r="39" spans="1:4" ht="15">
      <c r="A39" s="1311" t="s">
        <v>9449</v>
      </c>
      <c r="B39" s="1312" t="s">
        <v>9450</v>
      </c>
      <c r="C39" s="1313">
        <v>48</v>
      </c>
      <c r="D39" s="1314"/>
    </row>
    <row r="40" spans="1:4" ht="15">
      <c r="A40" s="1311" t="s">
        <v>9451</v>
      </c>
      <c r="B40" s="1312" t="s">
        <v>9452</v>
      </c>
      <c r="C40" s="1313">
        <v>48</v>
      </c>
      <c r="D40" s="1314"/>
    </row>
    <row r="41" spans="1:4" ht="15">
      <c r="A41" s="1311" t="s">
        <v>9453</v>
      </c>
      <c r="B41" s="1312" t="s">
        <v>9454</v>
      </c>
      <c r="C41" s="1313">
        <v>48</v>
      </c>
      <c r="D41" s="1314"/>
    </row>
    <row r="42" spans="1:4" ht="15">
      <c r="A42" s="1311" t="s">
        <v>9455</v>
      </c>
      <c r="B42" s="1312" t="s">
        <v>9456</v>
      </c>
      <c r="C42" s="1313">
        <v>48</v>
      </c>
      <c r="D42" s="1314"/>
    </row>
    <row r="43" spans="1:4" ht="15">
      <c r="A43" s="1311" t="s">
        <v>9457</v>
      </c>
      <c r="B43" s="1312" t="s">
        <v>9458</v>
      </c>
      <c r="C43" s="1313">
        <v>48</v>
      </c>
      <c r="D43" s="1314"/>
    </row>
    <row r="44" spans="1:4" ht="15">
      <c r="A44" s="1311" t="s">
        <v>9459</v>
      </c>
      <c r="B44" s="1312" t="s">
        <v>9460</v>
      </c>
      <c r="C44" s="1313">
        <v>48</v>
      </c>
      <c r="D44" s="1314"/>
    </row>
    <row r="45" spans="1:4" ht="15">
      <c r="A45" s="1311" t="s">
        <v>9461</v>
      </c>
      <c r="B45" s="1312" t="s">
        <v>9462</v>
      </c>
      <c r="C45" s="1313">
        <v>29</v>
      </c>
    </row>
    <row r="46" spans="1:4" ht="45">
      <c r="A46" s="1308" t="s">
        <v>9463</v>
      </c>
      <c r="B46" s="1309"/>
      <c r="C46" s="1318" t="s">
        <v>9464</v>
      </c>
    </row>
    <row r="47" spans="1:4" ht="15">
      <c r="A47" s="1319" t="s">
        <v>9465</v>
      </c>
      <c r="B47" s="1313" t="s">
        <v>9466</v>
      </c>
      <c r="C47" s="1313">
        <v>69</v>
      </c>
      <c r="D47" s="1214" t="s">
        <v>8689</v>
      </c>
    </row>
    <row r="48" spans="1:4" ht="15">
      <c r="A48" s="1319" t="s">
        <v>9467</v>
      </c>
      <c r="B48" s="1313" t="s">
        <v>9468</v>
      </c>
      <c r="C48" s="1313">
        <v>36</v>
      </c>
      <c r="D48" s="1317"/>
    </row>
    <row r="49" spans="1:4" ht="15">
      <c r="A49" s="1319" t="s">
        <v>9469</v>
      </c>
      <c r="B49" s="1313" t="s">
        <v>9470</v>
      </c>
      <c r="C49" s="1313">
        <v>36</v>
      </c>
      <c r="D49" s="1317"/>
    </row>
    <row r="50" spans="1:4" ht="15">
      <c r="A50" s="1319" t="s">
        <v>9471</v>
      </c>
      <c r="B50" s="1313" t="s">
        <v>9472</v>
      </c>
      <c r="C50" s="1313">
        <v>45</v>
      </c>
      <c r="D50" s="1317"/>
    </row>
    <row r="51" spans="1:4" ht="15">
      <c r="A51" s="1319" t="s">
        <v>9473</v>
      </c>
      <c r="B51" s="1313" t="s">
        <v>9474</v>
      </c>
      <c r="C51" s="1313">
        <v>49</v>
      </c>
      <c r="D51" s="1314"/>
    </row>
    <row r="52" spans="1:4" ht="15">
      <c r="A52" s="1319" t="s">
        <v>9475</v>
      </c>
      <c r="B52" s="1313" t="s">
        <v>9476</v>
      </c>
      <c r="C52" s="1313">
        <v>59</v>
      </c>
      <c r="D52" s="1314"/>
    </row>
    <row r="53" spans="1:4" ht="15">
      <c r="A53" s="1319" t="s">
        <v>9477</v>
      </c>
      <c r="B53" s="1313" t="s">
        <v>9478</v>
      </c>
      <c r="C53" s="1313">
        <v>36</v>
      </c>
      <c r="D53" s="1314"/>
    </row>
    <row r="54" spans="1:4" ht="15">
      <c r="A54" s="1319" t="s">
        <v>9479</v>
      </c>
      <c r="B54" s="1313" t="s">
        <v>9480</v>
      </c>
      <c r="C54" s="1313">
        <v>42</v>
      </c>
      <c r="D54" s="1314"/>
    </row>
    <row r="55" spans="1:4" ht="15">
      <c r="A55" s="1319" t="s">
        <v>9481</v>
      </c>
      <c r="B55" s="1313" t="s">
        <v>9482</v>
      </c>
      <c r="C55" s="1313">
        <v>45</v>
      </c>
      <c r="D55" s="1314"/>
    </row>
    <row r="56" spans="1:4" ht="15">
      <c r="A56" s="1319" t="s">
        <v>9483</v>
      </c>
      <c r="B56" s="1313" t="s">
        <v>9484</v>
      </c>
      <c r="C56" s="1313">
        <v>49</v>
      </c>
      <c r="D56" s="1314"/>
    </row>
    <row r="57" spans="1:4" ht="15">
      <c r="A57" s="1319" t="s">
        <v>9485</v>
      </c>
      <c r="B57" s="1313" t="s">
        <v>9486</v>
      </c>
      <c r="C57" s="1313">
        <v>69</v>
      </c>
      <c r="D57" s="1317"/>
    </row>
    <row r="58" spans="1:4" ht="15">
      <c r="A58" s="1319" t="s">
        <v>9487</v>
      </c>
      <c r="B58" s="1313" t="s">
        <v>9488</v>
      </c>
      <c r="C58" s="1313">
        <v>119</v>
      </c>
      <c r="D58" s="1214" t="s">
        <v>8689</v>
      </c>
    </row>
    <row r="59" spans="1:4" ht="15">
      <c r="A59" s="1319" t="s">
        <v>9489</v>
      </c>
      <c r="B59" s="1313" t="s">
        <v>9490</v>
      </c>
      <c r="C59" s="1313">
        <v>70</v>
      </c>
    </row>
    <row r="60" spans="1:4" ht="15">
      <c r="A60" s="1319" t="s">
        <v>9491</v>
      </c>
      <c r="B60" s="1313" t="s">
        <v>9492</v>
      </c>
      <c r="C60" s="1313">
        <v>70</v>
      </c>
      <c r="D60" s="1314"/>
    </row>
    <row r="61" spans="1:4" ht="15">
      <c r="A61" s="1319" t="s">
        <v>9493</v>
      </c>
      <c r="B61" s="1313" t="s">
        <v>9494</v>
      </c>
      <c r="C61" s="1313">
        <v>88</v>
      </c>
    </row>
    <row r="62" spans="1:4" ht="15">
      <c r="A62" s="1319" t="s">
        <v>9495</v>
      </c>
      <c r="B62" s="1313" t="s">
        <v>9496</v>
      </c>
      <c r="C62" s="1313">
        <v>88</v>
      </c>
      <c r="D62" s="1314"/>
    </row>
    <row r="63" spans="1:4" ht="15">
      <c r="A63" s="1319" t="s">
        <v>9497</v>
      </c>
      <c r="B63" s="1313" t="s">
        <v>9498</v>
      </c>
      <c r="C63" s="1313">
        <v>106</v>
      </c>
      <c r="D63" s="1314"/>
    </row>
    <row r="64" spans="1:4" ht="15">
      <c r="A64" s="1319" t="s">
        <v>9499</v>
      </c>
      <c r="B64" s="1313" t="s">
        <v>9500</v>
      </c>
      <c r="C64" s="1313">
        <v>70</v>
      </c>
      <c r="D64" s="1314"/>
    </row>
    <row r="65" spans="1:4" ht="15">
      <c r="A65" s="1319" t="s">
        <v>9501</v>
      </c>
      <c r="B65" s="1313" t="s">
        <v>9502</v>
      </c>
      <c r="C65" s="1313">
        <v>79</v>
      </c>
      <c r="D65" s="1314"/>
    </row>
    <row r="66" spans="1:4" ht="15">
      <c r="A66" s="1319" t="s">
        <v>9503</v>
      </c>
      <c r="B66" s="1313" t="s">
        <v>9504</v>
      </c>
      <c r="C66" s="1313">
        <v>88</v>
      </c>
      <c r="D66" s="1314"/>
    </row>
    <row r="67" spans="1:4" ht="15">
      <c r="A67" s="1319" t="s">
        <v>9505</v>
      </c>
      <c r="B67" s="1313" t="s">
        <v>9506</v>
      </c>
      <c r="C67" s="1313">
        <v>88</v>
      </c>
      <c r="D67" s="1314"/>
    </row>
    <row r="68" spans="1:4" ht="15">
      <c r="A68" s="1319" t="s">
        <v>9507</v>
      </c>
      <c r="B68" s="1313" t="s">
        <v>9508</v>
      </c>
      <c r="C68" s="1313">
        <v>119</v>
      </c>
      <c r="D68" s="1317"/>
    </row>
    <row r="69" spans="1:4" ht="29.25">
      <c r="A69" s="1320" t="s">
        <v>9509</v>
      </c>
      <c r="B69" s="1309"/>
      <c r="C69" s="1318" t="s">
        <v>9510</v>
      </c>
    </row>
    <row r="70" spans="1:4" ht="15">
      <c r="A70" s="1319" t="s">
        <v>9511</v>
      </c>
      <c r="B70" s="1321" t="s">
        <v>9512</v>
      </c>
      <c r="C70" s="1313">
        <v>39</v>
      </c>
      <c r="D70" s="1214" t="s">
        <v>8689</v>
      </c>
    </row>
    <row r="71" spans="1:4" ht="15">
      <c r="A71" s="1319" t="s">
        <v>9513</v>
      </c>
      <c r="B71" s="1321" t="s">
        <v>9514</v>
      </c>
      <c r="C71" s="1313">
        <v>19</v>
      </c>
    </row>
    <row r="72" spans="1:4" ht="15">
      <c r="A72" s="1319" t="s">
        <v>9515</v>
      </c>
      <c r="B72" s="1321" t="s">
        <v>9516</v>
      </c>
      <c r="C72" s="1313">
        <v>19</v>
      </c>
      <c r="D72" s="1314"/>
    </row>
    <row r="73" spans="1:4" ht="15">
      <c r="A73" s="1319" t="s">
        <v>9517</v>
      </c>
      <c r="B73" s="1321" t="s">
        <v>9518</v>
      </c>
      <c r="C73" s="1313">
        <v>29</v>
      </c>
    </row>
    <row r="74" spans="1:4" ht="15">
      <c r="A74" s="1319" t="s">
        <v>9519</v>
      </c>
      <c r="B74" s="1321" t="s">
        <v>9520</v>
      </c>
      <c r="C74" s="1313">
        <v>29</v>
      </c>
      <c r="D74" s="1314"/>
    </row>
    <row r="75" spans="1:4" ht="15">
      <c r="A75" s="1319" t="s">
        <v>9521</v>
      </c>
      <c r="B75" s="1321" t="s">
        <v>9522</v>
      </c>
      <c r="C75" s="1313">
        <v>39</v>
      </c>
      <c r="D75" s="1314"/>
    </row>
    <row r="76" spans="1:4" ht="15">
      <c r="A76" s="1319" t="s">
        <v>9523</v>
      </c>
      <c r="B76" s="1321" t="s">
        <v>9524</v>
      </c>
      <c r="C76" s="1313">
        <v>19</v>
      </c>
      <c r="D76" s="1314"/>
    </row>
    <row r="77" spans="1:4" ht="15">
      <c r="A77" s="1319" t="s">
        <v>9525</v>
      </c>
      <c r="B77" s="1321" t="s">
        <v>9526</v>
      </c>
      <c r="C77" s="1313">
        <v>24</v>
      </c>
      <c r="D77" s="1314"/>
    </row>
    <row r="78" spans="1:4" ht="15">
      <c r="A78" s="1319" t="s">
        <v>9527</v>
      </c>
      <c r="B78" s="1321" t="s">
        <v>9528</v>
      </c>
      <c r="C78" s="1313">
        <v>29</v>
      </c>
      <c r="D78" s="1314"/>
    </row>
    <row r="79" spans="1:4" ht="15">
      <c r="A79" s="1319" t="s">
        <v>9529</v>
      </c>
      <c r="B79" s="1321" t="s">
        <v>9530</v>
      </c>
      <c r="C79" s="1313">
        <v>29</v>
      </c>
      <c r="D79" s="1314"/>
    </row>
    <row r="80" spans="1:4" ht="15">
      <c r="A80" s="1319" t="s">
        <v>9531</v>
      </c>
      <c r="B80" s="1321" t="s">
        <v>9532</v>
      </c>
      <c r="C80" s="1313">
        <v>39</v>
      </c>
    </row>
    <row r="81" spans="1:4" ht="15">
      <c r="A81" s="1319" t="s">
        <v>9533</v>
      </c>
      <c r="B81" s="1321" t="s">
        <v>9534</v>
      </c>
      <c r="C81" s="1313">
        <v>62</v>
      </c>
      <c r="D81" s="1214" t="s">
        <v>8689</v>
      </c>
    </row>
    <row r="82" spans="1:4" ht="15">
      <c r="A82" s="1319" t="s">
        <v>9535</v>
      </c>
      <c r="B82" s="1321" t="s">
        <v>9534</v>
      </c>
      <c r="C82" s="1313">
        <v>34</v>
      </c>
    </row>
    <row r="83" spans="1:4" ht="15">
      <c r="A83" s="1319" t="s">
        <v>9536</v>
      </c>
      <c r="B83" s="1321" t="s">
        <v>9537</v>
      </c>
      <c r="C83" s="1313">
        <v>34</v>
      </c>
      <c r="D83" s="1314"/>
    </row>
    <row r="84" spans="1:4" ht="15">
      <c r="A84" s="1319" t="s">
        <v>9538</v>
      </c>
      <c r="B84" s="1321" t="s">
        <v>9539</v>
      </c>
      <c r="C84" s="1313">
        <v>52</v>
      </c>
    </row>
    <row r="85" spans="1:4" ht="15">
      <c r="A85" s="1319" t="s">
        <v>9540</v>
      </c>
      <c r="B85" s="1321" t="s">
        <v>9541</v>
      </c>
      <c r="C85" s="1313">
        <v>52</v>
      </c>
      <c r="D85" s="1314"/>
    </row>
    <row r="86" spans="1:4" ht="15">
      <c r="A86" s="1319" t="s">
        <v>9542</v>
      </c>
      <c r="B86" s="1321" t="s">
        <v>9543</v>
      </c>
      <c r="C86" s="1313">
        <v>70</v>
      </c>
      <c r="D86" s="1314"/>
    </row>
    <row r="87" spans="1:4" ht="15">
      <c r="A87" s="1319" t="s">
        <v>9544</v>
      </c>
      <c r="B87" s="1321" t="s">
        <v>9545</v>
      </c>
      <c r="C87" s="1313">
        <v>34</v>
      </c>
      <c r="D87" s="1314"/>
    </row>
    <row r="88" spans="1:4" ht="15">
      <c r="A88" s="1319" t="s">
        <v>9546</v>
      </c>
      <c r="B88" s="1321" t="s">
        <v>9547</v>
      </c>
      <c r="C88" s="1313">
        <v>42</v>
      </c>
      <c r="D88" s="1314"/>
    </row>
    <row r="89" spans="1:4" ht="15">
      <c r="A89" s="1319" t="s">
        <v>9548</v>
      </c>
      <c r="B89" s="1321" t="s">
        <v>9549</v>
      </c>
      <c r="C89" s="1313">
        <v>52</v>
      </c>
      <c r="D89" s="1314"/>
    </row>
    <row r="90" spans="1:4" ht="15">
      <c r="A90" s="1319" t="s">
        <v>9550</v>
      </c>
      <c r="B90" s="1321" t="s">
        <v>9551</v>
      </c>
      <c r="C90" s="1313">
        <v>52</v>
      </c>
      <c r="D90" s="1314"/>
    </row>
    <row r="91" spans="1:4" ht="15">
      <c r="A91" s="1319" t="s">
        <v>9552</v>
      </c>
      <c r="B91" s="1321" t="s">
        <v>9553</v>
      </c>
      <c r="C91" s="1313">
        <v>69</v>
      </c>
    </row>
    <row r="92" spans="1:4">
      <c r="A92" s="1322"/>
      <c r="B92" s="1322"/>
      <c r="C92" s="1322"/>
    </row>
    <row r="93" spans="1:4">
      <c r="A93" s="1322"/>
      <c r="B93" s="1322"/>
      <c r="C93" s="1322"/>
    </row>
    <row r="94" spans="1:4">
      <c r="A94" s="1322"/>
      <c r="B94" s="1322"/>
      <c r="C94" s="1322"/>
    </row>
    <row r="95" spans="1:4">
      <c r="A95" s="1322"/>
      <c r="B95" s="1322"/>
      <c r="C95" s="1322"/>
    </row>
    <row r="96" spans="1:4">
      <c r="A96" s="1322"/>
      <c r="B96" s="1322"/>
      <c r="C96" s="1322"/>
    </row>
    <row r="97" spans="1:3">
      <c r="A97" s="1322"/>
      <c r="B97" s="1322"/>
      <c r="C97" s="1322"/>
    </row>
    <row r="98" spans="1:3">
      <c r="A98" s="1322"/>
      <c r="B98" s="1322"/>
      <c r="C98" s="1322"/>
    </row>
    <row r="99" spans="1:3">
      <c r="A99" s="1322"/>
      <c r="B99" s="1322"/>
      <c r="C99" s="1322"/>
    </row>
  </sheetData>
  <sheetProtection formatCells="0" formatColumns="0" formatRows="0"/>
  <printOptions horizontalCentered="1"/>
  <pageMargins left="0.18" right="0.196850393700787" top="0.25" bottom="0.31" header="0.15748031496063" footer="0.15748031496063"/>
  <pageSetup scale="58" orientation="landscape" r:id="rId1"/>
  <headerFooter alignWithMargins="0">
    <oddFooter>&amp;R&amp;11&amp;A
&amp;L&amp;"museo sans for dell,Bold"&amp;KAAAAAA                 Dell - Internal Use - Confidential</oddFooter>
    <evenFooter>&amp;R&amp;11&amp;A
&amp;L&amp;"museo sans for dell,Bold"&amp;KAAAAAA                 Dell - Internal Use - Confidential</evenFooter>
    <firstFooter>&amp;R&amp;11&amp;A
&amp;L&amp;"museo sans for dell,Bold"&amp;KAAAAAA                 Dell - Internal Use - Confidential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BH270"/>
  <sheetViews>
    <sheetView zoomScale="90" zoomScaleNormal="90" workbookViewId="0">
      <pane ySplit="3" topLeftCell="A4" activePane="bottomLeft" state="frozen"/>
      <selection activeCell="C36" sqref="C36"/>
      <selection pane="bottomLeft" activeCell="C36" sqref="C36"/>
    </sheetView>
  </sheetViews>
  <sheetFormatPr defaultColWidth="9.140625" defaultRowHeight="15"/>
  <cols>
    <col min="1" max="1" width="16.85546875" style="8" customWidth="1"/>
    <col min="2" max="2" width="20" style="8" customWidth="1"/>
    <col min="3" max="3" width="14.28515625" style="7" customWidth="1"/>
    <col min="4" max="4" width="18.42578125" style="9" customWidth="1"/>
    <col min="5" max="5" width="95" style="10" customWidth="1"/>
    <col min="6" max="6" width="15.140625" style="11" customWidth="1"/>
    <col min="7" max="7" width="11.85546875" style="8" bestFit="1" customWidth="1"/>
    <col min="8" max="8" width="9.140625" style="8"/>
    <col min="9" max="9" width="11.7109375" style="7" customWidth="1"/>
    <col min="10" max="19" width="9.140625" style="7"/>
    <col min="20" max="20" width="14.85546875" style="7" bestFit="1" customWidth="1"/>
    <col min="21" max="16384" width="9.140625" style="7"/>
  </cols>
  <sheetData>
    <row r="1" spans="1:60">
      <c r="A1" s="7"/>
    </row>
    <row r="2" spans="1:60" s="17" customFormat="1">
      <c r="A2" s="12" t="s">
        <v>4016</v>
      </c>
      <c r="B2" s="13"/>
      <c r="C2" s="12"/>
      <c r="D2" s="14"/>
      <c r="E2" s="15"/>
      <c r="F2" s="16"/>
      <c r="G2" s="16"/>
      <c r="H2" s="16"/>
    </row>
    <row r="3" spans="1:60" s="23" customFormat="1" ht="96.75" customHeight="1">
      <c r="A3" s="18" t="s">
        <v>3772</v>
      </c>
      <c r="B3" s="19" t="s">
        <v>2000</v>
      </c>
      <c r="C3" s="19" t="s">
        <v>2002</v>
      </c>
      <c r="D3" s="20" t="s">
        <v>940</v>
      </c>
      <c r="E3" s="21" t="s">
        <v>941</v>
      </c>
      <c r="F3" s="22" t="s">
        <v>1975</v>
      </c>
      <c r="G3" s="786" t="s">
        <v>1976</v>
      </c>
      <c r="H3" s="22"/>
    </row>
    <row r="4" spans="1:60" s="907" customFormat="1">
      <c r="A4" s="1049" t="s">
        <v>4012</v>
      </c>
      <c r="B4" s="892"/>
      <c r="C4" s="892"/>
      <c r="D4" s="893"/>
      <c r="E4" s="894"/>
      <c r="F4" s="895"/>
      <c r="G4" s="896"/>
      <c r="H4" s="898"/>
      <c r="I4" s="898"/>
      <c r="J4" s="899"/>
      <c r="K4" s="900"/>
      <c r="L4" s="897"/>
      <c r="M4" s="901"/>
      <c r="N4" s="902"/>
      <c r="O4" s="903"/>
      <c r="P4" s="903"/>
      <c r="Q4" s="904"/>
      <c r="R4" s="902"/>
      <c r="S4" s="902"/>
      <c r="T4" s="902"/>
      <c r="U4" s="895"/>
      <c r="V4" s="902"/>
      <c r="W4" s="905"/>
      <c r="X4" s="902"/>
      <c r="Y4" s="895"/>
      <c r="Z4" s="902"/>
      <c r="AA4" s="895"/>
      <c r="AB4" s="902"/>
      <c r="AC4" s="906"/>
      <c r="AD4" s="655"/>
      <c r="AE4" s="655"/>
      <c r="AF4" s="655"/>
      <c r="AG4" s="655"/>
      <c r="AH4" s="655"/>
      <c r="AI4" s="655"/>
      <c r="AJ4" s="655"/>
      <c r="AK4" s="655"/>
      <c r="AL4" s="655"/>
      <c r="AM4" s="655"/>
      <c r="AN4" s="655"/>
      <c r="AO4" s="655"/>
      <c r="AP4" s="655"/>
      <c r="AQ4" s="655"/>
      <c r="AR4" s="655"/>
      <c r="AS4" s="655"/>
      <c r="AT4" s="655"/>
    </row>
    <row r="5" spans="1:60" s="23" customFormat="1">
      <c r="A5" s="24" t="s">
        <v>105</v>
      </c>
      <c r="B5" s="48">
        <v>41794</v>
      </c>
      <c r="C5" s="25">
        <v>41820</v>
      </c>
      <c r="D5" s="26" t="s">
        <v>4001</v>
      </c>
      <c r="E5" s="771" t="s">
        <v>4002</v>
      </c>
      <c r="F5" s="22"/>
      <c r="G5" s="28">
        <v>3499</v>
      </c>
      <c r="H5" s="22"/>
    </row>
    <row r="6" spans="1:60" s="23" customFormat="1">
      <c r="A6" s="24" t="s">
        <v>105</v>
      </c>
      <c r="B6" s="48">
        <v>41794</v>
      </c>
      <c r="C6" s="25">
        <v>41820</v>
      </c>
      <c r="D6" s="26" t="s">
        <v>4003</v>
      </c>
      <c r="E6" s="771" t="s">
        <v>4004</v>
      </c>
      <c r="F6" s="28"/>
      <c r="G6" s="28">
        <v>5939</v>
      </c>
      <c r="H6" s="22"/>
    </row>
    <row r="7" spans="1:60" s="23" customFormat="1">
      <c r="A7" s="24" t="s">
        <v>105</v>
      </c>
      <c r="B7" s="48">
        <v>41794</v>
      </c>
      <c r="C7" s="25">
        <v>41820</v>
      </c>
      <c r="D7" s="26" t="s">
        <v>4005</v>
      </c>
      <c r="E7" s="771" t="s">
        <v>4006</v>
      </c>
      <c r="F7" s="28"/>
      <c r="G7" s="28">
        <v>8389</v>
      </c>
      <c r="H7" s="22"/>
    </row>
    <row r="8" spans="1:60" s="23" customFormat="1">
      <c r="A8" s="24" t="s">
        <v>105</v>
      </c>
      <c r="B8" s="48">
        <v>41794</v>
      </c>
      <c r="C8" s="25">
        <v>41820</v>
      </c>
      <c r="D8" s="26" t="s">
        <v>4007</v>
      </c>
      <c r="E8" s="771" t="s">
        <v>4008</v>
      </c>
      <c r="F8" s="28"/>
      <c r="G8" s="773">
        <v>11189</v>
      </c>
      <c r="H8" s="22"/>
    </row>
    <row r="9" spans="1:60" s="23" customFormat="1">
      <c r="A9" s="24" t="s">
        <v>105</v>
      </c>
      <c r="B9" s="48">
        <v>41794</v>
      </c>
      <c r="C9" s="25">
        <v>41820</v>
      </c>
      <c r="D9" s="26" t="s">
        <v>4009</v>
      </c>
      <c r="E9" s="771" t="s">
        <v>4010</v>
      </c>
      <c r="F9" s="47"/>
      <c r="G9" s="773">
        <v>13989</v>
      </c>
      <c r="H9" s="22"/>
    </row>
    <row r="10" spans="1:60" s="907" customFormat="1">
      <c r="A10" s="891" t="s">
        <v>5730</v>
      </c>
      <c r="B10" s="892"/>
      <c r="C10" s="892"/>
      <c r="D10" s="893"/>
      <c r="E10" s="894"/>
      <c r="F10" s="895"/>
      <c r="G10" s="896"/>
      <c r="H10" s="898"/>
      <c r="I10" s="898"/>
      <c r="J10" s="899"/>
      <c r="K10" s="900"/>
      <c r="L10" s="897"/>
      <c r="M10" s="901"/>
      <c r="N10" s="902"/>
      <c r="O10" s="903"/>
      <c r="P10" s="903"/>
      <c r="Q10" s="904"/>
      <c r="R10" s="902"/>
      <c r="S10" s="902"/>
      <c r="T10" s="902"/>
      <c r="U10" s="895"/>
      <c r="V10" s="902"/>
      <c r="W10" s="905"/>
      <c r="X10" s="902"/>
      <c r="Y10" s="895"/>
      <c r="Z10" s="902"/>
      <c r="AA10" s="895"/>
      <c r="AB10" s="902"/>
      <c r="AC10" s="906"/>
      <c r="AD10" s="655"/>
      <c r="AE10" s="655"/>
      <c r="AF10" s="655"/>
      <c r="AG10" s="655"/>
      <c r="AH10" s="655"/>
      <c r="AI10" s="655"/>
      <c r="AJ10" s="655"/>
      <c r="AK10" s="655"/>
      <c r="AL10" s="655"/>
      <c r="AM10" s="655"/>
      <c r="AN10" s="655"/>
      <c r="AO10" s="655"/>
      <c r="AP10" s="655"/>
      <c r="AQ10" s="655"/>
      <c r="AR10" s="655"/>
      <c r="AS10" s="655"/>
      <c r="AT10" s="655"/>
    </row>
    <row r="11" spans="1:60" s="29" customFormat="1" ht="17.45" customHeight="1">
      <c r="A11" s="24" t="s">
        <v>4015</v>
      </c>
      <c r="B11" s="25">
        <v>41820</v>
      </c>
      <c r="C11" s="25">
        <v>41820</v>
      </c>
      <c r="D11" s="772" t="s">
        <v>3346</v>
      </c>
      <c r="E11" s="46" t="s">
        <v>3347</v>
      </c>
      <c r="F11" s="50"/>
      <c r="G11" s="534"/>
      <c r="H11" s="22"/>
      <c r="I11" s="30"/>
      <c r="J11" s="30"/>
      <c r="K11" s="30"/>
      <c r="L11" s="30"/>
      <c r="M11" s="31"/>
      <c r="N11" s="32"/>
      <c r="O11" s="30"/>
      <c r="P11" s="33"/>
      <c r="Q11" s="33"/>
      <c r="R11" s="34"/>
      <c r="S11" s="35"/>
      <c r="T11" s="33"/>
      <c r="U11" s="33"/>
      <c r="V11" s="36"/>
      <c r="W11" s="37"/>
      <c r="X11" s="37"/>
      <c r="Y11" s="37"/>
      <c r="Z11" s="37"/>
      <c r="AA11" s="37"/>
      <c r="AB11" s="37"/>
      <c r="AC11" s="37"/>
      <c r="AD11" s="37"/>
      <c r="AE11" s="38"/>
      <c r="AF11" s="39"/>
      <c r="AG11" s="40"/>
      <c r="AH11" s="41"/>
      <c r="AI11" s="33"/>
      <c r="AJ11" s="41"/>
      <c r="AK11" s="33"/>
      <c r="AL11" s="42"/>
      <c r="AM11" s="42"/>
      <c r="AN11" s="42"/>
      <c r="AO11" s="42"/>
      <c r="AP11" s="43"/>
      <c r="AQ11" s="43"/>
      <c r="AR11" s="44"/>
      <c r="AS11" s="44"/>
      <c r="AT11" s="44"/>
      <c r="AU11" s="44"/>
      <c r="AV11" s="44"/>
      <c r="AW11" s="44"/>
      <c r="AX11" s="44"/>
      <c r="AY11" s="44"/>
      <c r="AZ11" s="44"/>
      <c r="BA11" s="44"/>
      <c r="BB11" s="44"/>
      <c r="BC11" s="44"/>
      <c r="BD11" s="44"/>
      <c r="BE11" s="44"/>
      <c r="BF11" s="44"/>
      <c r="BG11" s="44"/>
      <c r="BH11" s="44"/>
    </row>
    <row r="12" spans="1:60" s="29" customFormat="1" ht="17.45" customHeight="1">
      <c r="A12" s="24" t="s">
        <v>4015</v>
      </c>
      <c r="B12" s="25">
        <v>41820</v>
      </c>
      <c r="C12" s="25">
        <v>41820</v>
      </c>
      <c r="D12" s="772" t="s">
        <v>306</v>
      </c>
      <c r="E12" s="46" t="s">
        <v>1331</v>
      </c>
      <c r="F12" s="28"/>
      <c r="G12" s="534"/>
      <c r="H12" s="22"/>
      <c r="I12" s="30"/>
      <c r="J12" s="30"/>
      <c r="K12" s="30"/>
      <c r="L12" s="30"/>
      <c r="M12" s="31"/>
      <c r="N12" s="32"/>
      <c r="O12" s="30"/>
      <c r="P12" s="33"/>
      <c r="Q12" s="33"/>
      <c r="R12" s="34"/>
      <c r="S12" s="35"/>
      <c r="T12" s="33"/>
      <c r="U12" s="33"/>
      <c r="V12" s="36"/>
      <c r="W12" s="37"/>
      <c r="X12" s="37"/>
      <c r="Y12" s="37"/>
      <c r="Z12" s="37"/>
      <c r="AA12" s="37"/>
      <c r="AB12" s="37"/>
      <c r="AC12" s="37"/>
      <c r="AD12" s="37"/>
      <c r="AE12" s="38"/>
      <c r="AF12" s="39"/>
      <c r="AG12" s="40"/>
      <c r="AH12" s="41"/>
      <c r="AI12" s="33"/>
      <c r="AJ12" s="41"/>
      <c r="AK12" s="33"/>
      <c r="AL12" s="42"/>
      <c r="AM12" s="42"/>
      <c r="AN12" s="42"/>
      <c r="AO12" s="42"/>
      <c r="AP12" s="43"/>
      <c r="AQ12" s="43"/>
      <c r="AR12" s="44"/>
      <c r="AS12" s="44"/>
      <c r="AT12" s="44"/>
      <c r="AU12" s="44"/>
      <c r="AV12" s="44"/>
      <c r="AW12" s="44"/>
      <c r="AX12" s="44"/>
      <c r="AY12" s="44"/>
      <c r="AZ12" s="44"/>
      <c r="BA12" s="44"/>
      <c r="BB12" s="44"/>
      <c r="BC12" s="44"/>
      <c r="BD12" s="44"/>
      <c r="BE12" s="44"/>
      <c r="BF12" s="44"/>
      <c r="BG12" s="44"/>
      <c r="BH12" s="44"/>
    </row>
    <row r="13" spans="1:60" s="29" customFormat="1" ht="17.45" customHeight="1">
      <c r="A13" s="24" t="s">
        <v>4015</v>
      </c>
      <c r="B13" s="25">
        <v>41820</v>
      </c>
      <c r="C13" s="25">
        <v>41820</v>
      </c>
      <c r="D13" s="772" t="s">
        <v>524</v>
      </c>
      <c r="E13" s="46" t="s">
        <v>1332</v>
      </c>
      <c r="F13" s="730"/>
      <c r="G13" s="534"/>
      <c r="H13" s="22"/>
      <c r="I13" s="30"/>
      <c r="J13" s="30"/>
      <c r="K13" s="30"/>
      <c r="L13" s="30"/>
      <c r="M13" s="31"/>
      <c r="N13" s="32"/>
      <c r="O13" s="30"/>
      <c r="P13" s="33"/>
      <c r="Q13" s="33"/>
      <c r="R13" s="34"/>
      <c r="S13" s="35"/>
      <c r="T13" s="33"/>
      <c r="U13" s="33"/>
      <c r="V13" s="36"/>
      <c r="W13" s="37"/>
      <c r="X13" s="37"/>
      <c r="Y13" s="37"/>
      <c r="Z13" s="37"/>
      <c r="AA13" s="37"/>
      <c r="AB13" s="37"/>
      <c r="AC13" s="37"/>
      <c r="AD13" s="37"/>
      <c r="AE13" s="38"/>
      <c r="AF13" s="39"/>
      <c r="AG13" s="40"/>
      <c r="AH13" s="41"/>
      <c r="AI13" s="33"/>
      <c r="AJ13" s="41"/>
      <c r="AK13" s="33"/>
      <c r="AL13" s="42"/>
      <c r="AM13" s="42"/>
      <c r="AN13" s="42"/>
      <c r="AO13" s="42"/>
      <c r="AP13" s="43"/>
      <c r="AQ13" s="43"/>
      <c r="AR13" s="44"/>
      <c r="AS13" s="44"/>
      <c r="AT13" s="44"/>
      <c r="AU13" s="44"/>
      <c r="AV13" s="44"/>
      <c r="AW13" s="44"/>
      <c r="AX13" s="44"/>
      <c r="AY13" s="44"/>
      <c r="AZ13" s="44"/>
      <c r="BA13" s="44"/>
      <c r="BB13" s="44"/>
      <c r="BC13" s="44"/>
      <c r="BD13" s="44"/>
      <c r="BE13" s="44"/>
      <c r="BF13" s="44"/>
      <c r="BG13" s="44"/>
      <c r="BH13" s="44"/>
    </row>
    <row r="14" spans="1:60" s="29" customFormat="1" ht="17.45" customHeight="1">
      <c r="A14" s="24"/>
      <c r="B14" s="48"/>
      <c r="C14" s="25"/>
      <c r="D14" s="763"/>
      <c r="E14" s="764"/>
      <c r="F14" s="28"/>
      <c r="G14" s="47"/>
      <c r="H14" s="22"/>
      <c r="I14" s="30"/>
      <c r="J14" s="30"/>
      <c r="K14" s="30"/>
      <c r="L14" s="30"/>
      <c r="M14" s="31"/>
      <c r="N14" s="32"/>
      <c r="O14" s="30"/>
      <c r="P14" s="33"/>
      <c r="Q14" s="33"/>
      <c r="R14" s="34"/>
      <c r="S14" s="35"/>
      <c r="T14" s="33"/>
      <c r="U14" s="33"/>
      <c r="V14" s="36"/>
      <c r="W14" s="37"/>
      <c r="X14" s="37"/>
      <c r="Y14" s="37"/>
      <c r="Z14" s="37"/>
      <c r="AA14" s="37"/>
      <c r="AB14" s="37"/>
      <c r="AC14" s="37"/>
      <c r="AD14" s="37"/>
      <c r="AE14" s="38"/>
      <c r="AF14" s="39"/>
      <c r="AG14" s="40"/>
      <c r="AH14" s="41"/>
      <c r="AI14" s="33"/>
      <c r="AJ14" s="41"/>
      <c r="AK14" s="33"/>
      <c r="AL14" s="42"/>
      <c r="AM14" s="42"/>
      <c r="AN14" s="42"/>
      <c r="AO14" s="42"/>
      <c r="AP14" s="43"/>
      <c r="AQ14" s="43"/>
      <c r="AR14" s="44"/>
      <c r="AS14" s="44"/>
      <c r="AT14" s="44"/>
      <c r="AU14" s="44"/>
      <c r="AV14" s="44"/>
      <c r="AW14" s="44"/>
      <c r="AX14" s="44"/>
      <c r="AY14" s="44"/>
      <c r="AZ14" s="44"/>
      <c r="BA14" s="44"/>
      <c r="BB14" s="44"/>
      <c r="BC14" s="44"/>
      <c r="BD14" s="44"/>
      <c r="BE14" s="44"/>
      <c r="BF14" s="44"/>
      <c r="BG14" s="44"/>
      <c r="BH14" s="44"/>
    </row>
    <row r="15" spans="1:60" s="29" customFormat="1" ht="17.45" customHeight="1">
      <c r="A15" s="24"/>
      <c r="B15" s="48"/>
      <c r="C15" s="25"/>
      <c r="D15" s="728"/>
      <c r="E15" s="729"/>
      <c r="F15" s="28"/>
      <c r="G15" s="47"/>
      <c r="H15" s="22"/>
      <c r="I15" s="30"/>
      <c r="J15" s="30"/>
      <c r="K15" s="30"/>
      <c r="L15" s="30"/>
      <c r="M15" s="31"/>
      <c r="N15" s="32"/>
      <c r="O15" s="30"/>
      <c r="P15" s="33"/>
      <c r="Q15" s="33"/>
      <c r="R15" s="34"/>
      <c r="S15" s="35"/>
      <c r="T15" s="33"/>
      <c r="U15" s="33"/>
      <c r="V15" s="36"/>
      <c r="W15" s="37"/>
      <c r="X15" s="37"/>
      <c r="Y15" s="37"/>
      <c r="Z15" s="37"/>
      <c r="AA15" s="37"/>
      <c r="AB15" s="37"/>
      <c r="AC15" s="37"/>
      <c r="AD15" s="37"/>
      <c r="AE15" s="38"/>
      <c r="AF15" s="39"/>
      <c r="AG15" s="40"/>
      <c r="AH15" s="41"/>
      <c r="AI15" s="33"/>
      <c r="AJ15" s="41"/>
      <c r="AK15" s="33"/>
      <c r="AL15" s="42"/>
      <c r="AM15" s="42"/>
      <c r="AN15" s="42"/>
      <c r="AO15" s="42"/>
      <c r="AP15" s="43"/>
      <c r="AQ15" s="43"/>
      <c r="AR15" s="44"/>
      <c r="AS15" s="44"/>
      <c r="AT15" s="44"/>
      <c r="AU15" s="44"/>
      <c r="AV15" s="44"/>
      <c r="AW15" s="44"/>
      <c r="AX15" s="44"/>
      <c r="AY15" s="44"/>
      <c r="AZ15" s="44"/>
      <c r="BA15" s="44"/>
      <c r="BB15" s="44"/>
      <c r="BC15" s="44"/>
      <c r="BD15" s="44"/>
      <c r="BE15" s="44"/>
      <c r="BF15" s="44"/>
      <c r="BG15" s="44"/>
      <c r="BH15" s="44"/>
    </row>
    <row r="16" spans="1:60" s="29" customFormat="1" ht="17.45" customHeight="1">
      <c r="A16" s="24"/>
      <c r="B16" s="48"/>
      <c r="C16" s="25"/>
      <c r="D16" s="728"/>
      <c r="E16" s="729"/>
      <c r="F16" s="28"/>
      <c r="G16" s="47"/>
      <c r="H16" s="22"/>
      <c r="I16" s="30"/>
      <c r="J16" s="30"/>
      <c r="K16" s="30"/>
      <c r="L16" s="30"/>
      <c r="M16" s="31"/>
      <c r="N16" s="32"/>
      <c r="O16" s="30"/>
      <c r="P16" s="33"/>
      <c r="Q16" s="33"/>
      <c r="R16" s="34"/>
      <c r="S16" s="35"/>
      <c r="T16" s="33"/>
      <c r="U16" s="33"/>
      <c r="V16" s="36"/>
      <c r="W16" s="37"/>
      <c r="X16" s="37"/>
      <c r="Y16" s="37"/>
      <c r="Z16" s="37"/>
      <c r="AA16" s="37"/>
      <c r="AB16" s="37"/>
      <c r="AC16" s="37"/>
      <c r="AD16" s="37"/>
      <c r="AE16" s="38"/>
      <c r="AF16" s="39"/>
      <c r="AG16" s="40"/>
      <c r="AH16" s="41"/>
      <c r="AI16" s="33"/>
      <c r="AJ16" s="41"/>
      <c r="AK16" s="33"/>
      <c r="AL16" s="42"/>
      <c r="AM16" s="42"/>
      <c r="AN16" s="42"/>
      <c r="AO16" s="42"/>
      <c r="AP16" s="43"/>
      <c r="AQ16" s="43"/>
      <c r="AR16" s="44"/>
      <c r="AS16" s="44"/>
      <c r="AT16" s="44"/>
      <c r="AU16" s="44"/>
      <c r="AV16" s="44"/>
      <c r="AW16" s="44"/>
      <c r="AX16" s="44"/>
      <c r="AY16" s="44"/>
      <c r="AZ16" s="44"/>
      <c r="BA16" s="44"/>
      <c r="BB16" s="44"/>
      <c r="BC16" s="44"/>
      <c r="BD16" s="44"/>
      <c r="BE16" s="44"/>
      <c r="BF16" s="44"/>
      <c r="BG16" s="44"/>
      <c r="BH16" s="44"/>
    </row>
    <row r="17" spans="1:60" s="29" customFormat="1" ht="17.45" customHeight="1">
      <c r="A17" s="24"/>
      <c r="B17" s="48"/>
      <c r="C17" s="25"/>
      <c r="D17" s="731"/>
      <c r="E17" s="352"/>
      <c r="F17" s="673"/>
      <c r="G17" s="47"/>
      <c r="H17" s="22"/>
      <c r="I17" s="30"/>
      <c r="J17" s="30"/>
      <c r="K17" s="30"/>
      <c r="L17" s="30"/>
      <c r="M17" s="31"/>
      <c r="N17" s="32"/>
      <c r="O17" s="30"/>
      <c r="P17" s="33"/>
      <c r="Q17" s="33"/>
      <c r="R17" s="34"/>
      <c r="S17" s="35"/>
      <c r="T17" s="33"/>
      <c r="U17" s="33"/>
      <c r="V17" s="36"/>
      <c r="W17" s="37"/>
      <c r="X17" s="37"/>
      <c r="Y17" s="37"/>
      <c r="Z17" s="37"/>
      <c r="AA17" s="37"/>
      <c r="AB17" s="37"/>
      <c r="AC17" s="37"/>
      <c r="AD17" s="37"/>
      <c r="AE17" s="38"/>
      <c r="AF17" s="39"/>
      <c r="AG17" s="40"/>
      <c r="AH17" s="41"/>
      <c r="AI17" s="33"/>
      <c r="AJ17" s="41"/>
      <c r="AK17" s="33"/>
      <c r="AL17" s="42"/>
      <c r="AM17" s="42"/>
      <c r="AN17" s="42"/>
      <c r="AO17" s="42"/>
      <c r="AP17" s="43"/>
      <c r="AQ17" s="43"/>
      <c r="AR17" s="44"/>
      <c r="AS17" s="44"/>
      <c r="AT17" s="44"/>
      <c r="AU17" s="44"/>
      <c r="AV17" s="44"/>
      <c r="AW17" s="44"/>
      <c r="AX17" s="44"/>
      <c r="AY17" s="44"/>
      <c r="AZ17" s="44"/>
      <c r="BA17" s="44"/>
      <c r="BB17" s="44"/>
      <c r="BC17" s="44"/>
      <c r="BD17" s="44"/>
      <c r="BE17" s="44"/>
      <c r="BF17" s="44"/>
      <c r="BG17" s="44"/>
      <c r="BH17" s="44"/>
    </row>
    <row r="18" spans="1:60" s="29" customFormat="1" ht="17.45" customHeight="1">
      <c r="A18" s="24"/>
      <c r="B18" s="48"/>
      <c r="C18" s="25"/>
      <c r="D18" s="731"/>
      <c r="E18" s="352"/>
      <c r="F18" s="673"/>
      <c r="G18" s="50"/>
      <c r="H18" s="22"/>
      <c r="I18" s="30"/>
      <c r="J18" s="30"/>
      <c r="K18" s="30"/>
      <c r="L18" s="30"/>
      <c r="M18" s="31"/>
      <c r="N18" s="32"/>
      <c r="O18" s="30"/>
      <c r="P18" s="33"/>
      <c r="Q18" s="33"/>
      <c r="R18" s="34"/>
      <c r="S18" s="35"/>
      <c r="T18" s="33"/>
      <c r="U18" s="33"/>
      <c r="V18" s="36"/>
      <c r="W18" s="37"/>
      <c r="X18" s="37"/>
      <c r="Y18" s="37"/>
      <c r="Z18" s="37"/>
      <c r="AA18" s="37"/>
      <c r="AB18" s="37"/>
      <c r="AC18" s="37"/>
      <c r="AD18" s="37"/>
      <c r="AE18" s="38"/>
      <c r="AF18" s="39"/>
      <c r="AG18" s="40"/>
      <c r="AH18" s="41"/>
      <c r="AI18" s="33"/>
      <c r="AJ18" s="41"/>
      <c r="AK18" s="33"/>
      <c r="AL18" s="42"/>
      <c r="AM18" s="42"/>
      <c r="AN18" s="42"/>
      <c r="AO18" s="42"/>
      <c r="AP18" s="43"/>
      <c r="AQ18" s="43"/>
      <c r="AR18" s="44"/>
      <c r="AS18" s="44"/>
      <c r="AT18" s="44"/>
      <c r="AU18" s="44"/>
      <c r="AV18" s="44"/>
      <c r="AW18" s="44"/>
      <c r="AX18" s="44"/>
      <c r="AY18" s="44"/>
      <c r="AZ18" s="44"/>
      <c r="BA18" s="44"/>
      <c r="BB18" s="44"/>
      <c r="BC18" s="44"/>
      <c r="BD18" s="44"/>
      <c r="BE18" s="44"/>
      <c r="BF18" s="44"/>
      <c r="BG18" s="44"/>
      <c r="BH18" s="44"/>
    </row>
    <row r="19" spans="1:60" s="29" customFormat="1" ht="17.45" customHeight="1">
      <c r="A19" s="24"/>
      <c r="B19" s="48"/>
      <c r="C19" s="25"/>
      <c r="D19" s="731"/>
      <c r="E19" s="352"/>
      <c r="F19" s="673"/>
      <c r="G19" s="50"/>
      <c r="H19" s="22"/>
      <c r="I19" s="30"/>
      <c r="J19" s="30"/>
      <c r="K19" s="30"/>
      <c r="L19" s="30"/>
      <c r="M19" s="31"/>
      <c r="N19" s="32"/>
      <c r="O19" s="30"/>
      <c r="P19" s="33"/>
      <c r="Q19" s="33"/>
      <c r="R19" s="34"/>
      <c r="S19" s="35"/>
      <c r="T19" s="33"/>
      <c r="U19" s="33"/>
      <c r="V19" s="36"/>
      <c r="W19" s="37"/>
      <c r="X19" s="37"/>
      <c r="Y19" s="37"/>
      <c r="Z19" s="37"/>
      <c r="AA19" s="37"/>
      <c r="AB19" s="37"/>
      <c r="AC19" s="37"/>
      <c r="AD19" s="37"/>
      <c r="AE19" s="38"/>
      <c r="AF19" s="39"/>
      <c r="AG19" s="40"/>
      <c r="AH19" s="41"/>
      <c r="AI19" s="33"/>
      <c r="AJ19" s="41"/>
      <c r="AK19" s="33"/>
      <c r="AL19" s="42"/>
      <c r="AM19" s="42"/>
      <c r="AN19" s="42"/>
      <c r="AO19" s="42"/>
      <c r="AP19" s="43"/>
      <c r="AQ19" s="43"/>
      <c r="AR19" s="44"/>
      <c r="AS19" s="44"/>
      <c r="AT19" s="44"/>
      <c r="AU19" s="44"/>
      <c r="AV19" s="44"/>
      <c r="AW19" s="44"/>
      <c r="AX19" s="44"/>
      <c r="AY19" s="44"/>
      <c r="AZ19" s="44"/>
      <c r="BA19" s="44"/>
      <c r="BB19" s="44"/>
      <c r="BC19" s="44"/>
      <c r="BD19" s="44"/>
      <c r="BE19" s="44"/>
      <c r="BF19" s="44"/>
      <c r="BG19" s="44"/>
      <c r="BH19" s="44"/>
    </row>
    <row r="20" spans="1:60" s="29" customFormat="1" ht="17.45" customHeight="1">
      <c r="A20" s="24"/>
      <c r="B20" s="48"/>
      <c r="C20" s="25"/>
      <c r="D20" s="731"/>
      <c r="E20" s="352"/>
      <c r="F20" s="673"/>
      <c r="G20" s="50"/>
      <c r="H20" s="22"/>
      <c r="I20" s="30"/>
      <c r="J20" s="30"/>
      <c r="K20" s="30"/>
      <c r="L20" s="30"/>
      <c r="M20" s="31"/>
      <c r="N20" s="32"/>
      <c r="O20" s="30"/>
      <c r="P20" s="33"/>
      <c r="Q20" s="33"/>
      <c r="R20" s="34"/>
      <c r="S20" s="35"/>
      <c r="T20" s="33"/>
      <c r="U20" s="33"/>
      <c r="V20" s="36"/>
      <c r="W20" s="37"/>
      <c r="X20" s="37"/>
      <c r="Y20" s="37"/>
      <c r="Z20" s="37"/>
      <c r="AA20" s="37"/>
      <c r="AB20" s="37"/>
      <c r="AC20" s="37"/>
      <c r="AD20" s="37"/>
      <c r="AE20" s="38"/>
      <c r="AF20" s="39"/>
      <c r="AG20" s="40"/>
      <c r="AH20" s="41"/>
      <c r="AI20" s="33"/>
      <c r="AJ20" s="41"/>
      <c r="AK20" s="33"/>
      <c r="AL20" s="42"/>
      <c r="AM20" s="42"/>
      <c r="AN20" s="42"/>
      <c r="AO20" s="42"/>
      <c r="AP20" s="43"/>
      <c r="AQ20" s="43"/>
      <c r="AR20" s="44"/>
      <c r="AS20" s="44"/>
      <c r="AT20" s="44"/>
      <c r="AU20" s="44"/>
      <c r="AV20" s="44"/>
      <c r="AW20" s="44"/>
      <c r="AX20" s="44"/>
      <c r="AY20" s="44"/>
      <c r="AZ20" s="44"/>
      <c r="BA20" s="44"/>
      <c r="BB20" s="44"/>
      <c r="BC20" s="44"/>
      <c r="BD20" s="44"/>
      <c r="BE20" s="44"/>
      <c r="BF20" s="44"/>
      <c r="BG20" s="44"/>
      <c r="BH20" s="44"/>
    </row>
    <row r="21" spans="1:60" s="29" customFormat="1" ht="17.45" customHeight="1">
      <c r="A21" s="24"/>
      <c r="B21" s="48"/>
      <c r="C21" s="25"/>
      <c r="D21" s="731"/>
      <c r="E21" s="352"/>
      <c r="F21" s="673"/>
      <c r="G21" s="50"/>
      <c r="H21" s="22"/>
      <c r="I21" s="30"/>
      <c r="J21" s="30"/>
      <c r="K21" s="30"/>
      <c r="L21" s="30"/>
      <c r="M21" s="31"/>
      <c r="N21" s="32"/>
      <c r="O21" s="30"/>
      <c r="P21" s="33"/>
      <c r="Q21" s="33"/>
      <c r="R21" s="34"/>
      <c r="S21" s="35"/>
      <c r="T21" s="33"/>
      <c r="U21" s="33"/>
      <c r="V21" s="36"/>
      <c r="W21" s="37"/>
      <c r="X21" s="37"/>
      <c r="Y21" s="37"/>
      <c r="Z21" s="37"/>
      <c r="AA21" s="37"/>
      <c r="AB21" s="37"/>
      <c r="AC21" s="37"/>
      <c r="AD21" s="37"/>
      <c r="AE21" s="38"/>
      <c r="AF21" s="39"/>
      <c r="AG21" s="40"/>
      <c r="AH21" s="41"/>
      <c r="AI21" s="33"/>
      <c r="AJ21" s="41"/>
      <c r="AK21" s="33"/>
      <c r="AL21" s="42"/>
      <c r="AM21" s="42"/>
      <c r="AN21" s="42"/>
      <c r="AO21" s="42"/>
      <c r="AP21" s="43"/>
      <c r="AQ21" s="43"/>
      <c r="AR21" s="44"/>
      <c r="AS21" s="44"/>
      <c r="AT21" s="44"/>
      <c r="AU21" s="44"/>
      <c r="AV21" s="44"/>
      <c r="AW21" s="44"/>
      <c r="AX21" s="44"/>
      <c r="AY21" s="44"/>
      <c r="AZ21" s="44"/>
      <c r="BA21" s="44"/>
      <c r="BB21" s="44"/>
      <c r="BC21" s="44"/>
      <c r="BD21" s="44"/>
      <c r="BE21" s="44"/>
      <c r="BF21" s="44"/>
      <c r="BG21" s="44"/>
      <c r="BH21" s="44"/>
    </row>
    <row r="22" spans="1:60" s="29" customFormat="1" ht="17.45" customHeight="1">
      <c r="A22" s="24"/>
      <c r="B22" s="48"/>
      <c r="C22" s="25"/>
      <c r="D22" s="731"/>
      <c r="E22" s="352"/>
      <c r="F22" s="673"/>
      <c r="G22" s="50"/>
      <c r="H22" s="22"/>
      <c r="I22" s="30"/>
      <c r="J22" s="30"/>
      <c r="K22" s="30"/>
      <c r="L22" s="30"/>
      <c r="M22" s="31"/>
      <c r="N22" s="32"/>
      <c r="O22" s="30"/>
      <c r="P22" s="33"/>
      <c r="Q22" s="33"/>
      <c r="R22" s="34"/>
      <c r="S22" s="35"/>
      <c r="T22" s="33"/>
      <c r="U22" s="33"/>
      <c r="V22" s="36"/>
      <c r="W22" s="37"/>
      <c r="X22" s="37"/>
      <c r="Y22" s="37"/>
      <c r="Z22" s="37"/>
      <c r="AA22" s="37"/>
      <c r="AB22" s="37"/>
      <c r="AC22" s="37"/>
      <c r="AD22" s="37"/>
      <c r="AE22" s="38"/>
      <c r="AF22" s="39"/>
      <c r="AG22" s="40"/>
      <c r="AH22" s="41"/>
      <c r="AI22" s="33"/>
      <c r="AJ22" s="41"/>
      <c r="AK22" s="33"/>
      <c r="AL22" s="42"/>
      <c r="AM22" s="42"/>
      <c r="AN22" s="42"/>
      <c r="AO22" s="42"/>
      <c r="AP22" s="43"/>
      <c r="AQ22" s="43"/>
      <c r="AR22" s="44"/>
      <c r="AS22" s="44"/>
      <c r="AT22" s="44"/>
      <c r="AU22" s="44"/>
      <c r="AV22" s="44"/>
      <c r="AW22" s="44"/>
      <c r="AX22" s="44"/>
      <c r="AY22" s="44"/>
      <c r="AZ22" s="44"/>
      <c r="BA22" s="44"/>
      <c r="BB22" s="44"/>
      <c r="BC22" s="44"/>
      <c r="BD22" s="44"/>
      <c r="BE22" s="44"/>
      <c r="BF22" s="44"/>
      <c r="BG22" s="44"/>
      <c r="BH22" s="44"/>
    </row>
    <row r="23" spans="1:60" s="29" customFormat="1" ht="17.45" customHeight="1">
      <c r="A23" s="24"/>
      <c r="B23" s="48"/>
      <c r="C23" s="25"/>
      <c r="D23" s="731"/>
      <c r="E23" s="352"/>
      <c r="F23" s="673"/>
      <c r="G23" s="732"/>
      <c r="H23" s="22"/>
      <c r="I23" s="30"/>
      <c r="J23" s="30"/>
      <c r="K23" s="30"/>
      <c r="L23" s="30"/>
      <c r="M23" s="31"/>
      <c r="N23" s="32"/>
      <c r="O23" s="30"/>
      <c r="P23" s="33"/>
      <c r="Q23" s="33"/>
      <c r="R23" s="34"/>
      <c r="S23" s="35"/>
      <c r="T23" s="33"/>
      <c r="U23" s="33"/>
      <c r="V23" s="36"/>
      <c r="W23" s="37"/>
      <c r="X23" s="37"/>
      <c r="Y23" s="37"/>
      <c r="Z23" s="37"/>
      <c r="AA23" s="37"/>
      <c r="AB23" s="37"/>
      <c r="AC23" s="37"/>
      <c r="AD23" s="37"/>
      <c r="AE23" s="38"/>
      <c r="AF23" s="39"/>
      <c r="AG23" s="40"/>
      <c r="AH23" s="41"/>
      <c r="AI23" s="33"/>
      <c r="AJ23" s="41"/>
      <c r="AK23" s="33"/>
      <c r="AL23" s="42"/>
      <c r="AM23" s="42"/>
      <c r="AN23" s="42"/>
      <c r="AO23" s="42"/>
      <c r="AP23" s="43"/>
      <c r="AQ23" s="43"/>
      <c r="AR23" s="44"/>
      <c r="AS23" s="44"/>
      <c r="AT23" s="44"/>
      <c r="AU23" s="44"/>
      <c r="AV23" s="44"/>
      <c r="AW23" s="44"/>
      <c r="AX23" s="44"/>
      <c r="AY23" s="44"/>
      <c r="AZ23" s="44"/>
      <c r="BA23" s="44"/>
      <c r="BB23" s="44"/>
      <c r="BC23" s="44"/>
      <c r="BD23" s="44"/>
      <c r="BE23" s="44"/>
      <c r="BF23" s="44"/>
      <c r="BG23" s="44"/>
      <c r="BH23" s="44"/>
    </row>
    <row r="24" spans="1:60" s="29" customFormat="1" ht="17.45" customHeight="1">
      <c r="A24" s="24"/>
      <c r="B24" s="48"/>
      <c r="C24" s="25"/>
      <c r="D24" s="731"/>
      <c r="E24" s="733"/>
      <c r="F24" s="673"/>
      <c r="G24" s="252"/>
      <c r="H24" s="22"/>
      <c r="I24" s="30"/>
      <c r="J24" s="30"/>
      <c r="K24" s="30"/>
      <c r="L24" s="30"/>
      <c r="M24" s="31"/>
      <c r="N24" s="32"/>
      <c r="O24" s="30"/>
      <c r="P24" s="33"/>
      <c r="Q24" s="33"/>
      <c r="R24" s="34"/>
      <c r="S24" s="35"/>
      <c r="T24" s="33"/>
      <c r="U24" s="33"/>
      <c r="V24" s="36"/>
      <c r="W24" s="37"/>
      <c r="X24" s="37"/>
      <c r="Y24" s="37"/>
      <c r="Z24" s="37"/>
      <c r="AA24" s="37"/>
      <c r="AB24" s="37"/>
      <c r="AC24" s="37"/>
      <c r="AD24" s="37"/>
      <c r="AE24" s="38"/>
      <c r="AF24" s="39"/>
      <c r="AG24" s="40"/>
      <c r="AH24" s="41"/>
      <c r="AI24" s="33"/>
      <c r="AJ24" s="41"/>
      <c r="AK24" s="33"/>
      <c r="AL24" s="42"/>
      <c r="AM24" s="42"/>
      <c r="AN24" s="42"/>
      <c r="AO24" s="42"/>
      <c r="AP24" s="43"/>
      <c r="AQ24" s="43"/>
      <c r="AR24" s="44"/>
      <c r="AS24" s="44"/>
      <c r="AT24" s="44"/>
      <c r="AU24" s="44"/>
      <c r="AV24" s="44"/>
      <c r="AW24" s="44"/>
      <c r="AX24" s="44"/>
      <c r="AY24" s="44"/>
      <c r="AZ24" s="44"/>
      <c r="BA24" s="44"/>
      <c r="BB24" s="44"/>
      <c r="BC24" s="44"/>
      <c r="BD24" s="44"/>
      <c r="BE24" s="44"/>
      <c r="BF24" s="44"/>
      <c r="BG24" s="44"/>
      <c r="BH24" s="44"/>
    </row>
    <row r="25" spans="1:60" s="29" customFormat="1" ht="17.45" customHeight="1">
      <c r="A25" s="24"/>
      <c r="B25" s="48"/>
      <c r="C25" s="25"/>
      <c r="D25" s="734"/>
      <c r="E25" s="733"/>
      <c r="F25" s="673"/>
      <c r="G25" s="252"/>
      <c r="H25" s="22"/>
      <c r="I25" s="30"/>
      <c r="J25" s="30"/>
      <c r="K25" s="30"/>
      <c r="L25" s="30"/>
      <c r="M25" s="31"/>
      <c r="N25" s="32"/>
      <c r="O25" s="30"/>
      <c r="P25" s="33"/>
      <c r="Q25" s="33"/>
      <c r="R25" s="34"/>
      <c r="S25" s="35"/>
      <c r="T25" s="33"/>
      <c r="U25" s="33"/>
      <c r="V25" s="36"/>
      <c r="W25" s="37"/>
      <c r="X25" s="37"/>
      <c r="Y25" s="37"/>
      <c r="Z25" s="37"/>
      <c r="AA25" s="37"/>
      <c r="AB25" s="37"/>
      <c r="AC25" s="37"/>
      <c r="AD25" s="37"/>
      <c r="AE25" s="38"/>
      <c r="AF25" s="39"/>
      <c r="AG25" s="40"/>
      <c r="AH25" s="41"/>
      <c r="AI25" s="33"/>
      <c r="AJ25" s="41"/>
      <c r="AK25" s="33"/>
      <c r="AL25" s="42"/>
      <c r="AM25" s="42"/>
      <c r="AN25" s="42"/>
      <c r="AO25" s="42"/>
      <c r="AP25" s="43"/>
      <c r="AQ25" s="43"/>
      <c r="AR25" s="44"/>
      <c r="AS25" s="44"/>
      <c r="AT25" s="44"/>
      <c r="AU25" s="44"/>
      <c r="AV25" s="44"/>
      <c r="AW25" s="44"/>
      <c r="AX25" s="44"/>
      <c r="AY25" s="44"/>
      <c r="AZ25" s="44"/>
      <c r="BA25" s="44"/>
      <c r="BB25" s="44"/>
      <c r="BC25" s="44"/>
      <c r="BD25" s="44"/>
      <c r="BE25" s="44"/>
      <c r="BF25" s="44"/>
      <c r="BG25" s="44"/>
      <c r="BH25" s="44"/>
    </row>
    <row r="26" spans="1:60" s="29" customFormat="1" ht="17.45" customHeight="1">
      <c r="A26" s="24"/>
      <c r="B26" s="48"/>
      <c r="C26" s="25"/>
      <c r="D26" s="734"/>
      <c r="E26" s="733"/>
      <c r="F26" s="673"/>
      <c r="G26" s="252"/>
      <c r="H26" s="22"/>
      <c r="I26" s="30"/>
      <c r="J26" s="30"/>
      <c r="K26" s="30"/>
      <c r="L26" s="30"/>
      <c r="M26" s="31"/>
      <c r="N26" s="32"/>
      <c r="O26" s="30"/>
      <c r="P26" s="33"/>
      <c r="Q26" s="33"/>
      <c r="R26" s="34"/>
      <c r="S26" s="35"/>
      <c r="T26" s="33"/>
      <c r="U26" s="33"/>
      <c r="V26" s="36"/>
      <c r="W26" s="37"/>
      <c r="X26" s="37"/>
      <c r="Y26" s="37"/>
      <c r="Z26" s="37"/>
      <c r="AA26" s="37"/>
      <c r="AB26" s="37"/>
      <c r="AC26" s="37"/>
      <c r="AD26" s="37"/>
      <c r="AE26" s="38"/>
      <c r="AF26" s="39"/>
      <c r="AG26" s="40"/>
      <c r="AH26" s="41"/>
      <c r="AI26" s="33"/>
      <c r="AJ26" s="41"/>
      <c r="AK26" s="33"/>
      <c r="AL26" s="42"/>
      <c r="AM26" s="42"/>
      <c r="AN26" s="42"/>
      <c r="AO26" s="42"/>
      <c r="AP26" s="43"/>
      <c r="AQ26" s="43"/>
      <c r="AR26" s="44"/>
      <c r="AS26" s="44"/>
      <c r="AT26" s="44"/>
      <c r="AU26" s="44"/>
      <c r="AV26" s="44"/>
      <c r="AW26" s="44"/>
      <c r="AX26" s="44"/>
      <c r="AY26" s="44"/>
      <c r="AZ26" s="44"/>
      <c r="BA26" s="44"/>
      <c r="BB26" s="44"/>
      <c r="BC26" s="44"/>
      <c r="BD26" s="44"/>
      <c r="BE26" s="44"/>
      <c r="BF26" s="44"/>
      <c r="BG26" s="44"/>
      <c r="BH26" s="44"/>
    </row>
    <row r="27" spans="1:60" s="29" customFormat="1" ht="17.45" customHeight="1">
      <c r="A27" s="24"/>
      <c r="B27" s="48"/>
      <c r="C27" s="25"/>
      <c r="D27" s="735"/>
      <c r="E27" s="55"/>
      <c r="F27" s="673"/>
      <c r="G27" s="252"/>
      <c r="H27" s="22"/>
      <c r="I27" s="30"/>
      <c r="J27" s="30"/>
      <c r="K27" s="30"/>
      <c r="L27" s="30"/>
      <c r="M27" s="31"/>
      <c r="N27" s="32"/>
      <c r="O27" s="30"/>
      <c r="P27" s="33"/>
      <c r="Q27" s="33"/>
      <c r="R27" s="34"/>
      <c r="S27" s="35"/>
      <c r="T27" s="33"/>
      <c r="U27" s="33"/>
      <c r="V27" s="36"/>
      <c r="W27" s="37"/>
      <c r="X27" s="37"/>
      <c r="Y27" s="37"/>
      <c r="Z27" s="37"/>
      <c r="AA27" s="37"/>
      <c r="AB27" s="37"/>
      <c r="AC27" s="37"/>
      <c r="AD27" s="37"/>
      <c r="AE27" s="38"/>
      <c r="AF27" s="39"/>
      <c r="AG27" s="40"/>
      <c r="AH27" s="41"/>
      <c r="AI27" s="33"/>
      <c r="AJ27" s="41"/>
      <c r="AK27" s="33"/>
      <c r="AL27" s="42"/>
      <c r="AM27" s="42"/>
      <c r="AN27" s="42"/>
      <c r="AO27" s="42"/>
      <c r="AP27" s="43"/>
      <c r="AQ27" s="43"/>
      <c r="AR27" s="44"/>
      <c r="AS27" s="44"/>
      <c r="AT27" s="44"/>
      <c r="AU27" s="44"/>
      <c r="AV27" s="44"/>
      <c r="AW27" s="44"/>
      <c r="AX27" s="44"/>
      <c r="AY27" s="44"/>
      <c r="AZ27" s="44"/>
      <c r="BA27" s="44"/>
      <c r="BB27" s="44"/>
      <c r="BC27" s="44"/>
      <c r="BD27" s="44"/>
      <c r="BE27" s="44"/>
      <c r="BF27" s="44"/>
      <c r="BG27" s="44"/>
      <c r="BH27" s="44"/>
    </row>
    <row r="28" spans="1:60" s="29" customFormat="1" ht="17.45" customHeight="1">
      <c r="A28" s="24"/>
      <c r="B28" s="48"/>
      <c r="C28" s="25"/>
      <c r="D28" s="735"/>
      <c r="E28" s="55"/>
      <c r="F28" s="673"/>
      <c r="G28" s="252"/>
      <c r="H28" s="22"/>
      <c r="I28" s="30"/>
      <c r="J28" s="30"/>
      <c r="K28" s="30"/>
      <c r="L28" s="30"/>
      <c r="M28" s="31"/>
      <c r="N28" s="32"/>
      <c r="O28" s="30"/>
      <c r="P28" s="33"/>
      <c r="Q28" s="33"/>
      <c r="R28" s="34"/>
      <c r="S28" s="35"/>
      <c r="T28" s="33"/>
      <c r="U28" s="33"/>
      <c r="V28" s="36"/>
      <c r="W28" s="37"/>
      <c r="X28" s="37"/>
      <c r="Y28" s="37"/>
      <c r="Z28" s="37"/>
      <c r="AA28" s="37"/>
      <c r="AB28" s="37"/>
      <c r="AC28" s="37"/>
      <c r="AD28" s="37"/>
      <c r="AE28" s="38"/>
      <c r="AF28" s="39"/>
      <c r="AG28" s="40"/>
      <c r="AH28" s="41"/>
      <c r="AI28" s="33"/>
      <c r="AJ28" s="41"/>
      <c r="AK28" s="33"/>
      <c r="AL28" s="42"/>
      <c r="AM28" s="42"/>
      <c r="AN28" s="42"/>
      <c r="AO28" s="42"/>
      <c r="AP28" s="43"/>
      <c r="AQ28" s="43"/>
      <c r="AR28" s="44"/>
      <c r="AS28" s="44"/>
      <c r="AT28" s="44"/>
      <c r="AU28" s="44"/>
      <c r="AV28" s="44"/>
      <c r="AW28" s="44"/>
      <c r="AX28" s="44"/>
      <c r="AY28" s="44"/>
      <c r="AZ28" s="44"/>
      <c r="BA28" s="44"/>
      <c r="BB28" s="44"/>
      <c r="BC28" s="44"/>
      <c r="BD28" s="44"/>
      <c r="BE28" s="44"/>
      <c r="BF28" s="44"/>
      <c r="BG28" s="44"/>
      <c r="BH28" s="44"/>
    </row>
    <row r="29" spans="1:60" s="29" customFormat="1" ht="17.45" customHeight="1">
      <c r="A29" s="24"/>
      <c r="B29" s="48"/>
      <c r="C29" s="25"/>
      <c r="D29" s="728"/>
      <c r="E29" s="736"/>
      <c r="F29" s="28"/>
      <c r="G29" s="252"/>
      <c r="H29" s="22"/>
      <c r="I29" s="30"/>
      <c r="J29" s="30"/>
      <c r="K29" s="30"/>
      <c r="L29" s="30"/>
      <c r="M29" s="31"/>
      <c r="N29" s="32"/>
      <c r="O29" s="30"/>
      <c r="P29" s="33"/>
      <c r="Q29" s="33"/>
      <c r="R29" s="34"/>
      <c r="S29" s="35"/>
      <c r="T29" s="33"/>
      <c r="U29" s="33"/>
      <c r="V29" s="36"/>
      <c r="W29" s="37"/>
      <c r="X29" s="37"/>
      <c r="Y29" s="37"/>
      <c r="Z29" s="37"/>
      <c r="AA29" s="37"/>
      <c r="AB29" s="37"/>
      <c r="AC29" s="37"/>
      <c r="AD29" s="37"/>
      <c r="AE29" s="38"/>
      <c r="AF29" s="39"/>
      <c r="AG29" s="40"/>
      <c r="AH29" s="41"/>
      <c r="AI29" s="33"/>
      <c r="AJ29" s="41"/>
      <c r="AK29" s="33"/>
      <c r="AL29" s="42"/>
      <c r="AM29" s="42"/>
      <c r="AN29" s="42"/>
      <c r="AO29" s="42"/>
      <c r="AP29" s="43"/>
      <c r="AQ29" s="43"/>
      <c r="AR29" s="44"/>
      <c r="AS29" s="44"/>
      <c r="AT29" s="44"/>
      <c r="AU29" s="44"/>
      <c r="AV29" s="44"/>
      <c r="AW29" s="44"/>
      <c r="AX29" s="44"/>
      <c r="AY29" s="44"/>
      <c r="AZ29" s="44"/>
      <c r="BA29" s="44"/>
      <c r="BB29" s="44"/>
      <c r="BC29" s="44"/>
      <c r="BD29" s="44"/>
      <c r="BE29" s="44"/>
      <c r="BF29" s="44"/>
      <c r="BG29" s="44"/>
      <c r="BH29" s="44"/>
    </row>
    <row r="30" spans="1:60" s="29" customFormat="1" ht="17.45" customHeight="1">
      <c r="A30" s="24"/>
      <c r="B30" s="48"/>
      <c r="C30" s="25"/>
      <c r="D30" s="763"/>
      <c r="E30" s="737"/>
      <c r="F30" s="28"/>
      <c r="G30" s="252"/>
      <c r="H30" s="22"/>
      <c r="I30" s="30"/>
      <c r="J30" s="30"/>
      <c r="K30" s="30"/>
      <c r="L30" s="30"/>
      <c r="M30" s="31"/>
      <c r="N30" s="32"/>
      <c r="O30" s="30"/>
      <c r="P30" s="33"/>
      <c r="Q30" s="33"/>
      <c r="R30" s="34"/>
      <c r="S30" s="35"/>
      <c r="T30" s="33"/>
      <c r="U30" s="33"/>
      <c r="V30" s="36"/>
      <c r="W30" s="37"/>
      <c r="X30" s="37"/>
      <c r="Y30" s="37"/>
      <c r="Z30" s="37"/>
      <c r="AA30" s="37"/>
      <c r="AB30" s="37"/>
      <c r="AC30" s="37"/>
      <c r="AD30" s="37"/>
      <c r="AE30" s="38"/>
      <c r="AF30" s="39"/>
      <c r="AG30" s="40"/>
      <c r="AH30" s="41"/>
      <c r="AI30" s="33"/>
      <c r="AJ30" s="41"/>
      <c r="AK30" s="33"/>
      <c r="AL30" s="42"/>
      <c r="AM30" s="42"/>
      <c r="AN30" s="42"/>
      <c r="AO30" s="42"/>
      <c r="AP30" s="43"/>
      <c r="AQ30" s="43"/>
      <c r="AR30" s="44"/>
      <c r="AS30" s="44"/>
      <c r="AT30" s="44"/>
      <c r="AU30" s="44"/>
      <c r="AV30" s="44"/>
      <c r="AW30" s="44"/>
      <c r="AX30" s="44"/>
      <c r="AY30" s="44"/>
      <c r="AZ30" s="44"/>
      <c r="BA30" s="44"/>
      <c r="BB30" s="44"/>
      <c r="BC30" s="44"/>
      <c r="BD30" s="44"/>
      <c r="BE30" s="44"/>
      <c r="BF30" s="44"/>
      <c r="BG30" s="44"/>
      <c r="BH30" s="44"/>
    </row>
    <row r="31" spans="1:60" s="29" customFormat="1" ht="17.45" customHeight="1">
      <c r="A31" s="24"/>
      <c r="B31" s="48"/>
      <c r="C31" s="25"/>
      <c r="D31" s="728"/>
      <c r="E31" s="736"/>
      <c r="F31" s="28"/>
      <c r="G31" s="28"/>
      <c r="H31" s="22"/>
      <c r="I31" s="30"/>
      <c r="J31" s="30"/>
      <c r="K31" s="30"/>
      <c r="L31" s="30"/>
      <c r="M31" s="31"/>
      <c r="N31" s="32"/>
      <c r="O31" s="30"/>
      <c r="P31" s="33"/>
      <c r="Q31" s="33"/>
      <c r="R31" s="34"/>
      <c r="S31" s="35"/>
      <c r="T31" s="33"/>
      <c r="U31" s="33"/>
      <c r="V31" s="36"/>
      <c r="W31" s="37"/>
      <c r="X31" s="37"/>
      <c r="Y31" s="37"/>
      <c r="Z31" s="37"/>
      <c r="AA31" s="37"/>
      <c r="AB31" s="37"/>
      <c r="AC31" s="37"/>
      <c r="AD31" s="37"/>
      <c r="AE31" s="38"/>
      <c r="AF31" s="39"/>
      <c r="AG31" s="40"/>
      <c r="AH31" s="41"/>
      <c r="AI31" s="33"/>
      <c r="AJ31" s="41"/>
      <c r="AK31" s="33"/>
      <c r="AL31" s="42"/>
      <c r="AM31" s="42"/>
      <c r="AN31" s="42"/>
      <c r="AO31" s="42"/>
      <c r="AP31" s="43"/>
      <c r="AQ31" s="43"/>
      <c r="AR31" s="44"/>
      <c r="AS31" s="44"/>
      <c r="AT31" s="44"/>
      <c r="AU31" s="44"/>
      <c r="AV31" s="44"/>
      <c r="AW31" s="44"/>
      <c r="AX31" s="44"/>
      <c r="AY31" s="44"/>
      <c r="AZ31" s="44"/>
      <c r="BA31" s="44"/>
      <c r="BB31" s="44"/>
      <c r="BC31" s="44"/>
      <c r="BD31" s="44"/>
      <c r="BE31" s="44"/>
      <c r="BF31" s="44"/>
      <c r="BG31" s="44"/>
      <c r="BH31" s="44"/>
    </row>
    <row r="32" spans="1:60" s="29" customFormat="1" ht="17.45" customHeight="1">
      <c r="A32" s="24"/>
      <c r="B32" s="48"/>
      <c r="C32" s="25"/>
      <c r="D32" s="728"/>
      <c r="E32" s="736"/>
      <c r="F32" s="28"/>
      <c r="G32" s="28"/>
      <c r="H32" s="22"/>
      <c r="I32" s="30"/>
      <c r="J32" s="30"/>
      <c r="K32" s="30"/>
      <c r="L32" s="30"/>
      <c r="M32" s="31"/>
      <c r="N32" s="32"/>
      <c r="O32" s="30"/>
      <c r="P32" s="33"/>
      <c r="Q32" s="33"/>
      <c r="R32" s="34"/>
      <c r="S32" s="35"/>
      <c r="T32" s="33"/>
      <c r="U32" s="33"/>
      <c r="V32" s="36"/>
      <c r="W32" s="37"/>
      <c r="X32" s="37"/>
      <c r="Y32" s="37"/>
      <c r="Z32" s="37"/>
      <c r="AA32" s="37"/>
      <c r="AB32" s="37"/>
      <c r="AC32" s="37"/>
      <c r="AD32" s="37"/>
      <c r="AE32" s="38"/>
      <c r="AF32" s="39"/>
      <c r="AG32" s="40"/>
      <c r="AH32" s="41"/>
      <c r="AI32" s="33"/>
      <c r="AJ32" s="41"/>
      <c r="AK32" s="33"/>
      <c r="AL32" s="42"/>
      <c r="AM32" s="42"/>
      <c r="AN32" s="42"/>
      <c r="AO32" s="42"/>
      <c r="AP32" s="43"/>
      <c r="AQ32" s="43"/>
      <c r="AR32" s="44"/>
      <c r="AS32" s="44"/>
      <c r="AT32" s="44"/>
      <c r="AU32" s="44"/>
      <c r="AV32" s="44"/>
      <c r="AW32" s="44"/>
      <c r="AX32" s="44"/>
      <c r="AY32" s="44"/>
      <c r="AZ32" s="44"/>
      <c r="BA32" s="44"/>
      <c r="BB32" s="44"/>
      <c r="BC32" s="44"/>
      <c r="BD32" s="44"/>
      <c r="BE32" s="44"/>
      <c r="BF32" s="44"/>
      <c r="BG32" s="44"/>
      <c r="BH32" s="44"/>
    </row>
    <row r="33" spans="1:60" s="29" customFormat="1" ht="17.45" customHeight="1">
      <c r="A33" s="24"/>
      <c r="B33" s="48"/>
      <c r="C33" s="25"/>
      <c r="D33" s="738"/>
      <c r="E33" s="739"/>
      <c r="F33" s="28"/>
      <c r="G33" s="28"/>
      <c r="H33" s="22"/>
      <c r="I33" s="30"/>
      <c r="J33" s="30"/>
      <c r="K33" s="30"/>
      <c r="L33" s="30"/>
      <c r="M33" s="31"/>
      <c r="N33" s="32"/>
      <c r="O33" s="30"/>
      <c r="P33" s="33"/>
      <c r="Q33" s="33"/>
      <c r="R33" s="34"/>
      <c r="S33" s="35"/>
      <c r="T33" s="33"/>
      <c r="U33" s="33"/>
      <c r="V33" s="36"/>
      <c r="W33" s="37"/>
      <c r="X33" s="37"/>
      <c r="Y33" s="37"/>
      <c r="Z33" s="37"/>
      <c r="AA33" s="37"/>
      <c r="AB33" s="37"/>
      <c r="AC33" s="37"/>
      <c r="AD33" s="37"/>
      <c r="AE33" s="38"/>
      <c r="AF33" s="39"/>
      <c r="AG33" s="40"/>
      <c r="AH33" s="41"/>
      <c r="AI33" s="33"/>
      <c r="AJ33" s="41"/>
      <c r="AK33" s="33"/>
      <c r="AL33" s="42"/>
      <c r="AM33" s="42"/>
      <c r="AN33" s="42"/>
      <c r="AO33" s="42"/>
      <c r="AP33" s="43"/>
      <c r="AQ33" s="43"/>
      <c r="AR33" s="44"/>
      <c r="AS33" s="44"/>
      <c r="AT33" s="44"/>
      <c r="AU33" s="44"/>
      <c r="AV33" s="44"/>
      <c r="AW33" s="44"/>
      <c r="AX33" s="44"/>
      <c r="AY33" s="44"/>
      <c r="AZ33" s="44"/>
      <c r="BA33" s="44"/>
      <c r="BB33" s="44"/>
      <c r="BC33" s="44"/>
      <c r="BD33" s="44"/>
      <c r="BE33" s="44"/>
      <c r="BF33" s="44"/>
      <c r="BG33" s="44"/>
      <c r="BH33" s="44"/>
    </row>
    <row r="34" spans="1:60" s="29" customFormat="1" ht="17.45" customHeight="1">
      <c r="A34" s="24"/>
      <c r="B34" s="48"/>
      <c r="C34" s="25"/>
      <c r="D34" s="738"/>
      <c r="E34" s="739"/>
      <c r="F34" s="28"/>
      <c r="G34" s="28"/>
      <c r="H34" s="22"/>
      <c r="I34" s="30"/>
      <c r="J34" s="30"/>
      <c r="K34" s="30"/>
      <c r="L34" s="30"/>
      <c r="M34" s="31"/>
      <c r="N34" s="32"/>
      <c r="O34" s="30"/>
      <c r="P34" s="33"/>
      <c r="Q34" s="33"/>
      <c r="R34" s="34"/>
      <c r="S34" s="35"/>
      <c r="T34" s="33"/>
      <c r="U34" s="33"/>
      <c r="V34" s="36"/>
      <c r="W34" s="37"/>
      <c r="X34" s="37"/>
      <c r="Y34" s="37"/>
      <c r="Z34" s="37"/>
      <c r="AA34" s="37"/>
      <c r="AB34" s="37"/>
      <c r="AC34" s="37"/>
      <c r="AD34" s="37"/>
      <c r="AE34" s="38"/>
      <c r="AF34" s="39"/>
      <c r="AG34" s="40"/>
      <c r="AH34" s="41"/>
      <c r="AI34" s="33"/>
      <c r="AJ34" s="41"/>
      <c r="AK34" s="33"/>
      <c r="AL34" s="42"/>
      <c r="AM34" s="42"/>
      <c r="AN34" s="42"/>
      <c r="AO34" s="42"/>
      <c r="AP34" s="43"/>
      <c r="AQ34" s="43"/>
      <c r="AR34" s="44"/>
      <c r="AS34" s="44"/>
      <c r="AT34" s="44"/>
      <c r="AU34" s="44"/>
      <c r="AV34" s="44"/>
      <c r="AW34" s="44"/>
      <c r="AX34" s="44"/>
      <c r="AY34" s="44"/>
      <c r="AZ34" s="44"/>
      <c r="BA34" s="44"/>
      <c r="BB34" s="44"/>
      <c r="BC34" s="44"/>
      <c r="BD34" s="44"/>
      <c r="BE34" s="44"/>
      <c r="BF34" s="44"/>
      <c r="BG34" s="44"/>
      <c r="BH34" s="44"/>
    </row>
    <row r="35" spans="1:60" s="29" customFormat="1" ht="17.45" customHeight="1">
      <c r="A35" s="24"/>
      <c r="B35" s="48"/>
      <c r="C35" s="25"/>
      <c r="D35" s="738"/>
      <c r="E35" s="739"/>
      <c r="F35" s="28"/>
      <c r="G35" s="28"/>
      <c r="H35" s="30"/>
      <c r="I35" s="30"/>
      <c r="J35" s="30"/>
      <c r="K35" s="30"/>
      <c r="L35" s="30"/>
      <c r="M35" s="31"/>
      <c r="N35" s="32"/>
      <c r="O35" s="30"/>
      <c r="P35" s="33"/>
      <c r="Q35" s="33"/>
      <c r="R35" s="34"/>
      <c r="S35" s="35"/>
      <c r="T35" s="33"/>
      <c r="U35" s="33"/>
      <c r="V35" s="36"/>
      <c r="W35" s="37"/>
      <c r="X35" s="37"/>
      <c r="Y35" s="37"/>
      <c r="Z35" s="37"/>
      <c r="AA35" s="37"/>
      <c r="AB35" s="37"/>
      <c r="AC35" s="37"/>
      <c r="AD35" s="37"/>
      <c r="AE35" s="38"/>
      <c r="AF35" s="39"/>
      <c r="AG35" s="40"/>
      <c r="AH35" s="41"/>
      <c r="AI35" s="33"/>
      <c r="AJ35" s="41"/>
      <c r="AK35" s="33"/>
      <c r="AL35" s="42"/>
      <c r="AM35" s="42"/>
      <c r="AN35" s="42"/>
      <c r="AO35" s="42"/>
      <c r="AP35" s="43"/>
      <c r="AQ35" s="43"/>
      <c r="AR35" s="44"/>
      <c r="AS35" s="44"/>
      <c r="AT35" s="44"/>
      <c r="AU35" s="44"/>
      <c r="AV35" s="44"/>
      <c r="AW35" s="44"/>
      <c r="AX35" s="44"/>
      <c r="AY35" s="44"/>
      <c r="AZ35" s="44"/>
      <c r="BA35" s="44"/>
      <c r="BB35" s="44"/>
      <c r="BC35" s="44"/>
      <c r="BD35" s="44"/>
      <c r="BE35" s="44"/>
      <c r="BF35" s="44"/>
      <c r="BG35" s="44"/>
      <c r="BH35" s="44"/>
    </row>
    <row r="36" spans="1:60" s="29" customFormat="1" ht="17.45" customHeight="1">
      <c r="A36" s="24"/>
      <c r="B36" s="48"/>
      <c r="C36" s="25"/>
      <c r="D36" s="738"/>
      <c r="E36" s="739"/>
      <c r="F36" s="28"/>
      <c r="G36" s="28"/>
      <c r="H36" s="30"/>
      <c r="I36" s="30"/>
      <c r="J36" s="30"/>
      <c r="K36" s="30"/>
      <c r="L36" s="30"/>
      <c r="M36" s="31"/>
      <c r="N36" s="32"/>
      <c r="O36" s="30"/>
      <c r="P36" s="33"/>
      <c r="Q36" s="33"/>
      <c r="R36" s="34"/>
      <c r="S36" s="35"/>
      <c r="T36" s="33"/>
      <c r="U36" s="33"/>
      <c r="V36" s="36"/>
      <c r="W36" s="37"/>
      <c r="X36" s="37"/>
      <c r="Y36" s="37"/>
      <c r="Z36" s="37"/>
      <c r="AA36" s="37"/>
      <c r="AB36" s="37"/>
      <c r="AC36" s="37"/>
      <c r="AD36" s="37"/>
      <c r="AE36" s="38"/>
      <c r="AF36" s="39"/>
      <c r="AG36" s="40"/>
      <c r="AH36" s="41"/>
      <c r="AI36" s="33"/>
      <c r="AJ36" s="41"/>
      <c r="AK36" s="33"/>
      <c r="AL36" s="42"/>
      <c r="AM36" s="42"/>
      <c r="AN36" s="42"/>
      <c r="AO36" s="42"/>
      <c r="AP36" s="43"/>
      <c r="AQ36" s="43"/>
      <c r="AR36" s="44"/>
      <c r="AS36" s="44"/>
      <c r="AT36" s="44"/>
      <c r="AU36" s="44"/>
      <c r="AV36" s="44"/>
      <c r="AW36" s="44"/>
      <c r="AX36" s="44"/>
      <c r="AY36" s="44"/>
      <c r="AZ36" s="44"/>
      <c r="BA36" s="44"/>
      <c r="BB36" s="44"/>
      <c r="BC36" s="44"/>
      <c r="BD36" s="44"/>
      <c r="BE36" s="44"/>
      <c r="BF36" s="44"/>
      <c r="BG36" s="44"/>
      <c r="BH36" s="44"/>
    </row>
    <row r="37" spans="1:60" s="29" customFormat="1" ht="17.45" customHeight="1">
      <c r="A37" s="24"/>
      <c r="B37" s="48"/>
      <c r="C37" s="25"/>
      <c r="D37" s="738"/>
      <c r="E37" s="739"/>
      <c r="F37" s="28"/>
      <c r="G37" s="732"/>
      <c r="H37" s="30"/>
      <c r="I37" s="30"/>
      <c r="J37" s="30"/>
      <c r="K37" s="30"/>
      <c r="L37" s="30"/>
      <c r="M37" s="31"/>
      <c r="N37" s="32"/>
      <c r="O37" s="30"/>
      <c r="P37" s="33"/>
      <c r="Q37" s="33"/>
      <c r="R37" s="34"/>
      <c r="S37" s="35"/>
      <c r="T37" s="33"/>
      <c r="U37" s="33"/>
      <c r="V37" s="36"/>
      <c r="W37" s="37"/>
      <c r="X37" s="37"/>
      <c r="Y37" s="37"/>
      <c r="Z37" s="37"/>
      <c r="AA37" s="37"/>
      <c r="AB37" s="37"/>
      <c r="AC37" s="37"/>
      <c r="AD37" s="37"/>
      <c r="AE37" s="38"/>
      <c r="AF37" s="39"/>
      <c r="AG37" s="40"/>
      <c r="AH37" s="41"/>
      <c r="AI37" s="33"/>
      <c r="AJ37" s="41"/>
      <c r="AK37" s="33"/>
      <c r="AL37" s="42"/>
      <c r="AM37" s="42"/>
      <c r="AN37" s="42"/>
      <c r="AO37" s="42"/>
      <c r="AP37" s="43"/>
      <c r="AQ37" s="43"/>
      <c r="AR37" s="44"/>
      <c r="AS37" s="44"/>
      <c r="AT37" s="44"/>
      <c r="AU37" s="44"/>
      <c r="AV37" s="44"/>
      <c r="AW37" s="44"/>
      <c r="AX37" s="44"/>
      <c r="AY37" s="44"/>
      <c r="AZ37" s="44"/>
      <c r="BA37" s="44"/>
      <c r="BB37" s="44"/>
      <c r="BC37" s="44"/>
      <c r="BD37" s="44"/>
      <c r="BE37" s="44"/>
      <c r="BF37" s="44"/>
      <c r="BG37" s="44"/>
      <c r="BH37" s="44"/>
    </row>
    <row r="38" spans="1:60" s="29" customFormat="1" ht="17.45" customHeight="1">
      <c r="A38" s="24"/>
      <c r="B38" s="48"/>
      <c r="C38" s="25"/>
      <c r="D38" s="738"/>
      <c r="E38" s="739"/>
      <c r="F38" s="28"/>
      <c r="G38" s="28"/>
      <c r="H38" s="30"/>
      <c r="I38" s="30"/>
      <c r="J38" s="30"/>
      <c r="K38" s="30"/>
      <c r="L38" s="30"/>
      <c r="M38" s="31"/>
      <c r="N38" s="32"/>
      <c r="O38" s="30"/>
      <c r="P38" s="33"/>
      <c r="Q38" s="33"/>
      <c r="R38" s="34"/>
      <c r="S38" s="35"/>
      <c r="T38" s="33"/>
      <c r="U38" s="33"/>
      <c r="V38" s="36"/>
      <c r="W38" s="37"/>
      <c r="X38" s="37"/>
      <c r="Y38" s="37"/>
      <c r="Z38" s="37"/>
      <c r="AA38" s="37"/>
      <c r="AB38" s="37"/>
      <c r="AC38" s="37"/>
      <c r="AD38" s="37"/>
      <c r="AE38" s="38"/>
      <c r="AF38" s="39"/>
      <c r="AG38" s="40"/>
      <c r="AH38" s="41"/>
      <c r="AI38" s="33"/>
      <c r="AJ38" s="41"/>
      <c r="AK38" s="33"/>
      <c r="AL38" s="42"/>
      <c r="AM38" s="42"/>
      <c r="AN38" s="42"/>
      <c r="AO38" s="42"/>
      <c r="AP38" s="43"/>
      <c r="AQ38" s="43"/>
      <c r="AR38" s="44"/>
      <c r="AS38" s="44"/>
      <c r="AT38" s="44"/>
      <c r="AU38" s="44"/>
      <c r="AV38" s="44"/>
      <c r="AW38" s="44"/>
      <c r="AX38" s="44"/>
      <c r="AY38" s="44"/>
      <c r="AZ38" s="44"/>
      <c r="BA38" s="44"/>
      <c r="BB38" s="44"/>
      <c r="BC38" s="44"/>
      <c r="BD38" s="44"/>
      <c r="BE38" s="44"/>
      <c r="BF38" s="44"/>
      <c r="BG38" s="44"/>
      <c r="BH38" s="44"/>
    </row>
    <row r="39" spans="1:60" s="29" customFormat="1" ht="17.45" customHeight="1">
      <c r="A39" s="24"/>
      <c r="B39" s="48"/>
      <c r="C39" s="25"/>
      <c r="D39" s="738"/>
      <c r="E39" s="739"/>
      <c r="F39" s="28"/>
      <c r="G39" s="28"/>
      <c r="H39" s="30"/>
      <c r="I39" s="30"/>
      <c r="J39" s="30"/>
      <c r="K39" s="30"/>
      <c r="L39" s="30"/>
      <c r="M39" s="31"/>
      <c r="N39" s="32"/>
      <c r="O39" s="30"/>
      <c r="P39" s="33"/>
      <c r="Q39" s="33"/>
      <c r="R39" s="34"/>
      <c r="S39" s="35"/>
      <c r="T39" s="33"/>
      <c r="U39" s="33"/>
      <c r="V39" s="36"/>
      <c r="W39" s="37"/>
      <c r="X39" s="37"/>
      <c r="Y39" s="37"/>
      <c r="Z39" s="37"/>
      <c r="AA39" s="37"/>
      <c r="AB39" s="37"/>
      <c r="AC39" s="37"/>
      <c r="AD39" s="37"/>
      <c r="AE39" s="38"/>
      <c r="AF39" s="39"/>
      <c r="AG39" s="40"/>
      <c r="AH39" s="41"/>
      <c r="AI39" s="33"/>
      <c r="AJ39" s="41"/>
      <c r="AK39" s="33"/>
      <c r="AL39" s="42"/>
      <c r="AM39" s="42"/>
      <c r="AN39" s="42"/>
      <c r="AO39" s="42"/>
      <c r="AP39" s="43"/>
      <c r="AQ39" s="43"/>
      <c r="AR39" s="44"/>
      <c r="AS39" s="44"/>
      <c r="AT39" s="44"/>
      <c r="AU39" s="44"/>
      <c r="AV39" s="44"/>
      <c r="AW39" s="44"/>
      <c r="AX39" s="44"/>
      <c r="AY39" s="44"/>
      <c r="AZ39" s="44"/>
      <c r="BA39" s="44"/>
      <c r="BB39" s="44"/>
      <c r="BC39" s="44"/>
      <c r="BD39" s="44"/>
      <c r="BE39" s="44"/>
      <c r="BF39" s="44"/>
      <c r="BG39" s="44"/>
      <c r="BH39" s="44"/>
    </row>
    <row r="40" spans="1:60" s="29" customFormat="1" ht="17.45" customHeight="1">
      <c r="A40" s="24"/>
      <c r="B40" s="48"/>
      <c r="C40" s="25"/>
      <c r="D40" s="738"/>
      <c r="E40" s="739"/>
      <c r="F40" s="28"/>
      <c r="G40" s="28"/>
      <c r="H40" s="30"/>
      <c r="I40" s="30"/>
      <c r="J40" s="30"/>
      <c r="K40" s="30"/>
      <c r="L40" s="30"/>
      <c r="M40" s="31"/>
      <c r="N40" s="32"/>
      <c r="O40" s="30"/>
      <c r="P40" s="33"/>
      <c r="Q40" s="33"/>
      <c r="R40" s="34"/>
      <c r="S40" s="35"/>
      <c r="T40" s="33"/>
      <c r="U40" s="33"/>
      <c r="V40" s="36"/>
      <c r="W40" s="37"/>
      <c r="X40" s="37"/>
      <c r="Y40" s="37"/>
      <c r="Z40" s="37"/>
      <c r="AA40" s="37"/>
      <c r="AB40" s="37"/>
      <c r="AC40" s="37"/>
      <c r="AD40" s="37"/>
      <c r="AE40" s="38"/>
      <c r="AF40" s="39"/>
      <c r="AG40" s="40"/>
      <c r="AH40" s="41"/>
      <c r="AI40" s="33"/>
      <c r="AJ40" s="41"/>
      <c r="AK40" s="33"/>
      <c r="AL40" s="42"/>
      <c r="AM40" s="42"/>
      <c r="AN40" s="42"/>
      <c r="AO40" s="42"/>
      <c r="AP40" s="43"/>
      <c r="AQ40" s="43"/>
      <c r="AR40" s="44"/>
      <c r="AS40" s="44"/>
      <c r="AT40" s="44"/>
      <c r="AU40" s="44"/>
      <c r="AV40" s="44"/>
      <c r="AW40" s="44"/>
      <c r="AX40" s="44"/>
      <c r="AY40" s="44"/>
      <c r="AZ40" s="44"/>
      <c r="BA40" s="44"/>
      <c r="BB40" s="44"/>
      <c r="BC40" s="44"/>
      <c r="BD40" s="44"/>
      <c r="BE40" s="44"/>
      <c r="BF40" s="44"/>
      <c r="BG40" s="44"/>
      <c r="BH40" s="44"/>
    </row>
    <row r="41" spans="1:60" s="29" customFormat="1" ht="17.45" customHeight="1">
      <c r="A41" s="24"/>
      <c r="B41" s="48"/>
      <c r="C41" s="25"/>
      <c r="D41" s="738"/>
      <c r="E41" s="739"/>
      <c r="F41" s="28"/>
      <c r="G41" s="28"/>
      <c r="H41" s="30"/>
      <c r="I41" s="30"/>
      <c r="J41" s="30"/>
      <c r="K41" s="30"/>
      <c r="L41" s="30"/>
      <c r="M41" s="31"/>
      <c r="N41" s="32"/>
      <c r="O41" s="30"/>
      <c r="P41" s="33"/>
      <c r="Q41" s="33"/>
      <c r="R41" s="34"/>
      <c r="S41" s="35"/>
      <c r="T41" s="33"/>
      <c r="U41" s="33"/>
      <c r="V41" s="36"/>
      <c r="W41" s="37"/>
      <c r="X41" s="37"/>
      <c r="Y41" s="37"/>
      <c r="Z41" s="37"/>
      <c r="AA41" s="37"/>
      <c r="AB41" s="37"/>
      <c r="AC41" s="37"/>
      <c r="AD41" s="37"/>
      <c r="AE41" s="38"/>
      <c r="AF41" s="39"/>
      <c r="AG41" s="40"/>
      <c r="AH41" s="41"/>
      <c r="AI41" s="33"/>
      <c r="AJ41" s="41"/>
      <c r="AK41" s="33"/>
      <c r="AL41" s="42"/>
      <c r="AM41" s="42"/>
      <c r="AN41" s="42"/>
      <c r="AO41" s="42"/>
      <c r="AP41" s="43"/>
      <c r="AQ41" s="43"/>
      <c r="AR41" s="44"/>
      <c r="AS41" s="44"/>
      <c r="AT41" s="44"/>
      <c r="AU41" s="44"/>
      <c r="AV41" s="44"/>
      <c r="AW41" s="44"/>
      <c r="AX41" s="44"/>
      <c r="AY41" s="44"/>
      <c r="AZ41" s="44"/>
      <c r="BA41" s="44"/>
      <c r="BB41" s="44"/>
      <c r="BC41" s="44"/>
      <c r="BD41" s="44"/>
      <c r="BE41" s="44"/>
      <c r="BF41" s="44"/>
      <c r="BG41" s="44"/>
      <c r="BH41" s="44"/>
    </row>
    <row r="42" spans="1:60" s="29" customFormat="1" ht="17.45" customHeight="1">
      <c r="A42" s="24"/>
      <c r="B42" s="48"/>
      <c r="C42" s="25"/>
      <c r="D42" s="738"/>
      <c r="E42" s="739"/>
      <c r="F42" s="28"/>
      <c r="G42" s="732"/>
      <c r="H42" s="30"/>
      <c r="I42" s="30"/>
      <c r="J42" s="30"/>
      <c r="K42" s="30"/>
      <c r="L42" s="30"/>
      <c r="M42" s="31"/>
      <c r="N42" s="32"/>
      <c r="O42" s="30"/>
      <c r="P42" s="33"/>
      <c r="Q42" s="33"/>
      <c r="R42" s="34"/>
      <c r="S42" s="35"/>
      <c r="T42" s="33"/>
      <c r="U42" s="33"/>
      <c r="V42" s="36"/>
      <c r="W42" s="37"/>
      <c r="X42" s="37"/>
      <c r="Y42" s="37"/>
      <c r="Z42" s="37"/>
      <c r="AA42" s="37"/>
      <c r="AB42" s="37"/>
      <c r="AC42" s="37"/>
      <c r="AD42" s="37"/>
      <c r="AE42" s="38"/>
      <c r="AF42" s="39"/>
      <c r="AG42" s="40"/>
      <c r="AH42" s="41"/>
      <c r="AI42" s="33"/>
      <c r="AJ42" s="41"/>
      <c r="AK42" s="33"/>
      <c r="AL42" s="42"/>
      <c r="AM42" s="42"/>
      <c r="AN42" s="42"/>
      <c r="AO42" s="42"/>
      <c r="AP42" s="43"/>
      <c r="AQ42" s="43"/>
      <c r="AR42" s="44"/>
      <c r="AS42" s="44"/>
      <c r="AT42" s="44"/>
      <c r="AU42" s="44"/>
      <c r="AV42" s="44"/>
      <c r="AW42" s="44"/>
      <c r="AX42" s="44"/>
      <c r="AY42" s="44"/>
      <c r="AZ42" s="44"/>
      <c r="BA42" s="44"/>
      <c r="BB42" s="44"/>
      <c r="BC42" s="44"/>
      <c r="BD42" s="44"/>
      <c r="BE42" s="44"/>
      <c r="BF42" s="44"/>
      <c r="BG42" s="44"/>
      <c r="BH42" s="44"/>
    </row>
    <row r="43" spans="1:60" s="29" customFormat="1" ht="17.45" customHeight="1">
      <c r="A43" s="24"/>
      <c r="B43" s="48"/>
      <c r="C43" s="25"/>
      <c r="D43" s="738"/>
      <c r="E43" s="739"/>
      <c r="F43" s="28"/>
      <c r="G43" s="732"/>
      <c r="H43" s="30"/>
      <c r="I43" s="30"/>
      <c r="J43" s="30"/>
      <c r="K43" s="30"/>
      <c r="L43" s="30"/>
      <c r="M43" s="31"/>
      <c r="N43" s="32"/>
      <c r="O43" s="30"/>
      <c r="P43" s="33"/>
      <c r="Q43" s="33"/>
      <c r="R43" s="34"/>
      <c r="S43" s="35"/>
      <c r="T43" s="33"/>
      <c r="U43" s="33"/>
      <c r="V43" s="36"/>
      <c r="W43" s="37"/>
      <c r="X43" s="37"/>
      <c r="Y43" s="37"/>
      <c r="Z43" s="37"/>
      <c r="AA43" s="37"/>
      <c r="AB43" s="37"/>
      <c r="AC43" s="37"/>
      <c r="AD43" s="37"/>
      <c r="AE43" s="38"/>
      <c r="AF43" s="39"/>
      <c r="AG43" s="40"/>
      <c r="AH43" s="41"/>
      <c r="AI43" s="33"/>
      <c r="AJ43" s="41"/>
      <c r="AK43" s="33"/>
      <c r="AL43" s="42"/>
      <c r="AM43" s="42"/>
      <c r="AN43" s="42"/>
      <c r="AO43" s="42"/>
      <c r="AP43" s="43"/>
      <c r="AQ43" s="43"/>
      <c r="AR43" s="44"/>
      <c r="AS43" s="44"/>
      <c r="AT43" s="44"/>
      <c r="AU43" s="44"/>
      <c r="AV43" s="44"/>
      <c r="AW43" s="44"/>
      <c r="AX43" s="44"/>
      <c r="AY43" s="44"/>
      <c r="AZ43" s="44"/>
      <c r="BA43" s="44"/>
      <c r="BB43" s="44"/>
      <c r="BC43" s="44"/>
      <c r="BD43" s="44"/>
      <c r="BE43" s="44"/>
      <c r="BF43" s="44"/>
      <c r="BG43" s="44"/>
      <c r="BH43" s="44"/>
    </row>
    <row r="44" spans="1:60" s="29" customFormat="1" ht="17.45" customHeight="1">
      <c r="A44" s="24"/>
      <c r="B44" s="48"/>
      <c r="C44" s="25"/>
      <c r="D44" s="738"/>
      <c r="E44" s="739"/>
      <c r="F44" s="28"/>
      <c r="G44" s="732"/>
      <c r="H44" s="30"/>
      <c r="I44" s="30"/>
      <c r="J44" s="30"/>
      <c r="K44" s="30"/>
      <c r="L44" s="30"/>
      <c r="M44" s="31"/>
      <c r="N44" s="32"/>
      <c r="O44" s="30"/>
      <c r="P44" s="33"/>
      <c r="Q44" s="33"/>
      <c r="R44" s="34"/>
      <c r="S44" s="35"/>
      <c r="T44" s="33"/>
      <c r="U44" s="33"/>
      <c r="V44" s="36"/>
      <c r="W44" s="37"/>
      <c r="X44" s="37"/>
      <c r="Y44" s="37"/>
      <c r="Z44" s="37"/>
      <c r="AA44" s="37"/>
      <c r="AB44" s="37"/>
      <c r="AC44" s="37"/>
      <c r="AD44" s="37"/>
      <c r="AE44" s="38"/>
      <c r="AF44" s="39"/>
      <c r="AG44" s="40"/>
      <c r="AH44" s="41"/>
      <c r="AI44" s="33"/>
      <c r="AJ44" s="41"/>
      <c r="AK44" s="33"/>
      <c r="AL44" s="42"/>
      <c r="AM44" s="42"/>
      <c r="AN44" s="42"/>
      <c r="AO44" s="42"/>
      <c r="AP44" s="43"/>
      <c r="AQ44" s="43"/>
      <c r="AR44" s="44"/>
      <c r="AS44" s="44"/>
      <c r="AT44" s="44"/>
      <c r="AU44" s="44"/>
      <c r="AV44" s="44"/>
      <c r="AW44" s="44"/>
      <c r="AX44" s="44"/>
      <c r="AY44" s="44"/>
      <c r="AZ44" s="44"/>
      <c r="BA44" s="44"/>
      <c r="BB44" s="44"/>
      <c r="BC44" s="44"/>
      <c r="BD44" s="44"/>
      <c r="BE44" s="44"/>
      <c r="BF44" s="44"/>
      <c r="BG44" s="44"/>
      <c r="BH44" s="44"/>
    </row>
    <row r="45" spans="1:60" s="29" customFormat="1" ht="17.45" customHeight="1">
      <c r="A45" s="24"/>
      <c r="B45" s="48"/>
      <c r="C45" s="25"/>
      <c r="D45" s="738"/>
      <c r="E45" s="739"/>
      <c r="F45" s="28"/>
      <c r="G45" s="732"/>
      <c r="H45" s="30"/>
      <c r="I45" s="30"/>
      <c r="J45" s="30"/>
      <c r="K45" s="30"/>
      <c r="L45" s="30"/>
      <c r="M45" s="31"/>
      <c r="N45" s="32"/>
      <c r="O45" s="30"/>
      <c r="P45" s="33"/>
      <c r="Q45" s="33"/>
      <c r="R45" s="34"/>
      <c r="S45" s="35"/>
      <c r="T45" s="33"/>
      <c r="U45" s="33"/>
      <c r="V45" s="36"/>
      <c r="W45" s="37"/>
      <c r="X45" s="37"/>
      <c r="Y45" s="37"/>
      <c r="Z45" s="37"/>
      <c r="AA45" s="37"/>
      <c r="AB45" s="37"/>
      <c r="AC45" s="37"/>
      <c r="AD45" s="37"/>
      <c r="AE45" s="38"/>
      <c r="AF45" s="39"/>
      <c r="AG45" s="40"/>
      <c r="AH45" s="41"/>
      <c r="AI45" s="33"/>
      <c r="AJ45" s="41"/>
      <c r="AK45" s="33"/>
      <c r="AL45" s="42"/>
      <c r="AM45" s="42"/>
      <c r="AN45" s="42"/>
      <c r="AO45" s="42"/>
      <c r="AP45" s="43"/>
      <c r="AQ45" s="43"/>
      <c r="AR45" s="44"/>
      <c r="AS45" s="44"/>
      <c r="AT45" s="44"/>
      <c r="AU45" s="44"/>
      <c r="AV45" s="44"/>
      <c r="AW45" s="44"/>
      <c r="AX45" s="44"/>
      <c r="AY45" s="44"/>
      <c r="AZ45" s="44"/>
      <c r="BA45" s="44"/>
      <c r="BB45" s="44"/>
      <c r="BC45" s="44"/>
      <c r="BD45" s="44"/>
      <c r="BE45" s="44"/>
      <c r="BF45" s="44"/>
      <c r="BG45" s="44"/>
      <c r="BH45" s="44"/>
    </row>
    <row r="46" spans="1:60" s="29" customFormat="1" ht="17.45" customHeight="1">
      <c r="A46" s="24"/>
      <c r="B46" s="48"/>
      <c r="C46" s="25"/>
      <c r="D46" s="738"/>
      <c r="E46" s="739"/>
      <c r="F46" s="28"/>
      <c r="G46" s="732"/>
      <c r="H46" s="30"/>
      <c r="I46" s="52"/>
      <c r="J46" s="30"/>
      <c r="K46" s="30"/>
      <c r="L46" s="30"/>
      <c r="M46" s="31"/>
      <c r="N46" s="32"/>
      <c r="O46" s="30"/>
      <c r="P46" s="33"/>
      <c r="Q46" s="33"/>
      <c r="R46" s="34"/>
      <c r="S46" s="35"/>
      <c r="T46" s="33"/>
      <c r="U46" s="33"/>
      <c r="V46" s="36"/>
      <c r="W46" s="37"/>
      <c r="X46" s="37"/>
      <c r="Y46" s="37"/>
      <c r="Z46" s="37"/>
      <c r="AA46" s="37"/>
      <c r="AB46" s="37"/>
      <c r="AC46" s="37"/>
      <c r="AD46" s="37"/>
      <c r="AE46" s="38"/>
      <c r="AF46" s="39"/>
      <c r="AG46" s="40"/>
      <c r="AH46" s="41"/>
      <c r="AI46" s="33"/>
      <c r="AJ46" s="41"/>
      <c r="AK46" s="33"/>
      <c r="AL46" s="42"/>
      <c r="AM46" s="42"/>
      <c r="AN46" s="42"/>
      <c r="AO46" s="42"/>
      <c r="AP46" s="43"/>
      <c r="AQ46" s="43"/>
      <c r="AR46" s="44"/>
      <c r="AS46" s="44"/>
      <c r="AT46" s="44"/>
      <c r="AU46" s="44"/>
      <c r="AV46" s="44"/>
      <c r="AW46" s="44"/>
      <c r="AX46" s="44"/>
      <c r="AY46" s="44"/>
      <c r="AZ46" s="44"/>
      <c r="BA46" s="44"/>
      <c r="BB46" s="44"/>
      <c r="BC46" s="44"/>
      <c r="BD46" s="44"/>
      <c r="BE46" s="44"/>
      <c r="BF46" s="44"/>
      <c r="BG46" s="44"/>
      <c r="BH46" s="44"/>
    </row>
    <row r="47" spans="1:60" s="29" customFormat="1" ht="17.45" customHeight="1">
      <c r="A47" s="24"/>
      <c r="B47" s="48"/>
      <c r="C47" s="25"/>
      <c r="D47" s="738"/>
      <c r="E47" s="739"/>
      <c r="F47" s="28"/>
      <c r="G47" s="740"/>
      <c r="H47" s="30"/>
      <c r="I47" s="53"/>
      <c r="J47" s="30"/>
      <c r="K47" s="30"/>
      <c r="L47" s="30"/>
      <c r="M47" s="31"/>
      <c r="N47" s="32"/>
      <c r="O47" s="30"/>
      <c r="P47" s="33"/>
      <c r="Q47" s="33"/>
      <c r="R47" s="34"/>
      <c r="S47" s="35"/>
      <c r="T47" s="33"/>
      <c r="U47" s="33"/>
      <c r="V47" s="36"/>
      <c r="W47" s="37"/>
      <c r="X47" s="37"/>
      <c r="Y47" s="37"/>
      <c r="Z47" s="37"/>
      <c r="AA47" s="37"/>
      <c r="AB47" s="37"/>
      <c r="AC47" s="37"/>
      <c r="AD47" s="37"/>
      <c r="AE47" s="38"/>
      <c r="AF47" s="39"/>
      <c r="AG47" s="40"/>
      <c r="AH47" s="41"/>
      <c r="AI47" s="33"/>
      <c r="AJ47" s="41"/>
      <c r="AK47" s="33"/>
      <c r="AL47" s="42"/>
      <c r="AM47" s="42"/>
      <c r="AN47" s="42"/>
      <c r="AO47" s="42"/>
      <c r="AP47" s="43"/>
      <c r="AQ47" s="43"/>
      <c r="AR47" s="44"/>
      <c r="AS47" s="44"/>
      <c r="AT47" s="44"/>
      <c r="AU47" s="44"/>
      <c r="AV47" s="44"/>
      <c r="AW47" s="44"/>
      <c r="AX47" s="44"/>
      <c r="AY47" s="44"/>
      <c r="AZ47" s="44"/>
      <c r="BA47" s="44"/>
      <c r="BB47" s="44"/>
      <c r="BC47" s="44"/>
      <c r="BD47" s="44"/>
      <c r="BE47" s="44"/>
      <c r="BF47" s="44"/>
      <c r="BG47" s="44"/>
      <c r="BH47" s="44"/>
    </row>
    <row r="48" spans="1:60" s="29" customFormat="1" ht="17.45" customHeight="1">
      <c r="A48" s="24"/>
      <c r="B48" s="48"/>
      <c r="C48" s="25"/>
      <c r="D48" s="738"/>
      <c r="E48" s="739"/>
      <c r="F48" s="28"/>
      <c r="G48" s="740"/>
      <c r="H48" s="30"/>
      <c r="I48" s="53"/>
      <c r="J48" s="30"/>
      <c r="K48" s="30"/>
      <c r="L48" s="30"/>
      <c r="M48" s="31"/>
      <c r="N48" s="32"/>
      <c r="O48" s="30"/>
      <c r="P48" s="33"/>
      <c r="Q48" s="33"/>
      <c r="R48" s="34"/>
      <c r="S48" s="35"/>
      <c r="T48" s="33"/>
      <c r="U48" s="33"/>
      <c r="V48" s="36"/>
      <c r="W48" s="37"/>
      <c r="X48" s="37"/>
      <c r="Y48" s="37"/>
      <c r="Z48" s="37"/>
      <c r="AA48" s="37"/>
      <c r="AB48" s="37"/>
      <c r="AC48" s="37"/>
      <c r="AD48" s="37"/>
      <c r="AE48" s="38"/>
      <c r="AF48" s="39"/>
      <c r="AG48" s="40"/>
      <c r="AH48" s="41"/>
      <c r="AI48" s="33"/>
      <c r="AJ48" s="41"/>
      <c r="AK48" s="33"/>
      <c r="AL48" s="42"/>
      <c r="AM48" s="42"/>
      <c r="AN48" s="42"/>
      <c r="AO48" s="42"/>
      <c r="AP48" s="43"/>
      <c r="AQ48" s="43"/>
      <c r="AR48" s="44"/>
      <c r="AS48" s="44"/>
      <c r="AT48" s="44"/>
      <c r="AU48" s="44"/>
      <c r="AV48" s="44"/>
      <c r="AW48" s="44"/>
      <c r="AX48" s="44"/>
      <c r="AY48" s="44"/>
      <c r="AZ48" s="44"/>
      <c r="BA48" s="44"/>
      <c r="BB48" s="44"/>
      <c r="BC48" s="44"/>
      <c r="BD48" s="44"/>
      <c r="BE48" s="44"/>
      <c r="BF48" s="44"/>
      <c r="BG48" s="44"/>
      <c r="BH48" s="44"/>
    </row>
    <row r="49" spans="1:60" s="29" customFormat="1" ht="17.45" customHeight="1">
      <c r="A49" s="24"/>
      <c r="B49" s="48"/>
      <c r="C49" s="25"/>
      <c r="D49" s="738"/>
      <c r="E49" s="739"/>
      <c r="F49" s="28"/>
      <c r="G49" s="732"/>
      <c r="H49" s="30"/>
      <c r="I49" s="53"/>
      <c r="J49" s="30"/>
      <c r="K49" s="30"/>
      <c r="L49" s="30"/>
      <c r="M49" s="31"/>
      <c r="N49" s="32"/>
      <c r="O49" s="30"/>
      <c r="P49" s="33"/>
      <c r="Q49" s="33"/>
      <c r="R49" s="34"/>
      <c r="S49" s="35"/>
      <c r="T49" s="33"/>
      <c r="U49" s="33"/>
      <c r="V49" s="36"/>
      <c r="W49" s="37"/>
      <c r="X49" s="37"/>
      <c r="Y49" s="37"/>
      <c r="Z49" s="37"/>
      <c r="AA49" s="37"/>
      <c r="AB49" s="37"/>
      <c r="AC49" s="37"/>
      <c r="AD49" s="37"/>
      <c r="AE49" s="38"/>
      <c r="AF49" s="39"/>
      <c r="AG49" s="40"/>
      <c r="AH49" s="41"/>
      <c r="AI49" s="33"/>
      <c r="AJ49" s="41"/>
      <c r="AK49" s="33"/>
      <c r="AL49" s="42"/>
      <c r="AM49" s="42"/>
      <c r="AN49" s="42"/>
      <c r="AO49" s="42"/>
      <c r="AP49" s="43"/>
      <c r="AQ49" s="43"/>
      <c r="AR49" s="44"/>
      <c r="AS49" s="44"/>
      <c r="AT49" s="44"/>
      <c r="AU49" s="44"/>
      <c r="AV49" s="44"/>
      <c r="AW49" s="44"/>
      <c r="AX49" s="44"/>
      <c r="AY49" s="44"/>
      <c r="AZ49" s="44"/>
      <c r="BA49" s="44"/>
      <c r="BB49" s="44"/>
      <c r="BC49" s="44"/>
      <c r="BD49" s="44"/>
      <c r="BE49" s="44"/>
      <c r="BF49" s="44"/>
      <c r="BG49" s="44"/>
      <c r="BH49" s="44"/>
    </row>
    <row r="50" spans="1:60" s="29" customFormat="1" ht="17.45" customHeight="1">
      <c r="A50" s="24"/>
      <c r="B50" s="48"/>
      <c r="C50" s="25"/>
      <c r="D50" s="738"/>
      <c r="E50" s="739"/>
      <c r="F50" s="28"/>
      <c r="G50" s="732"/>
      <c r="H50" s="30"/>
      <c r="I50" s="53"/>
      <c r="J50" s="30"/>
      <c r="K50" s="30"/>
      <c r="L50" s="30"/>
      <c r="M50" s="31"/>
      <c r="N50" s="32"/>
      <c r="O50" s="30"/>
      <c r="P50" s="33"/>
      <c r="Q50" s="33"/>
      <c r="R50" s="34"/>
      <c r="S50" s="35"/>
      <c r="T50" s="33"/>
      <c r="U50" s="33"/>
      <c r="V50" s="36"/>
      <c r="W50" s="37"/>
      <c r="X50" s="37"/>
      <c r="Y50" s="37"/>
      <c r="Z50" s="37"/>
      <c r="AA50" s="37"/>
      <c r="AB50" s="37"/>
      <c r="AC50" s="37"/>
      <c r="AD50" s="37"/>
      <c r="AE50" s="38"/>
      <c r="AF50" s="39"/>
      <c r="AG50" s="40"/>
      <c r="AH50" s="41"/>
      <c r="AI50" s="33"/>
      <c r="AJ50" s="41"/>
      <c r="AK50" s="33"/>
      <c r="AL50" s="42"/>
      <c r="AM50" s="42"/>
      <c r="AN50" s="42"/>
      <c r="AO50" s="42"/>
      <c r="AP50" s="43"/>
      <c r="AQ50" s="43"/>
      <c r="AR50" s="44"/>
      <c r="AS50" s="44"/>
      <c r="AT50" s="44"/>
      <c r="AU50" s="44"/>
      <c r="AV50" s="44"/>
      <c r="AW50" s="44"/>
      <c r="AX50" s="44"/>
      <c r="AY50" s="44"/>
      <c r="AZ50" s="44"/>
      <c r="BA50" s="44"/>
      <c r="BB50" s="44"/>
      <c r="BC50" s="44"/>
      <c r="BD50" s="44"/>
      <c r="BE50" s="44"/>
      <c r="BF50" s="44"/>
      <c r="BG50" s="44"/>
      <c r="BH50" s="44"/>
    </row>
    <row r="51" spans="1:60" s="29" customFormat="1" ht="17.45" customHeight="1">
      <c r="A51" s="24"/>
      <c r="B51" s="48"/>
      <c r="C51" s="25"/>
      <c r="D51" s="738"/>
      <c r="E51" s="739"/>
      <c r="F51" s="28"/>
      <c r="G51" s="28"/>
      <c r="H51" s="30"/>
      <c r="I51" s="53"/>
      <c r="J51" s="30"/>
      <c r="K51" s="30"/>
      <c r="L51" s="30"/>
      <c r="M51" s="31"/>
      <c r="N51" s="32"/>
      <c r="O51" s="30"/>
      <c r="P51" s="33"/>
      <c r="Q51" s="33"/>
      <c r="R51" s="34"/>
      <c r="S51" s="35"/>
      <c r="T51" s="33"/>
      <c r="U51" s="33"/>
      <c r="V51" s="36"/>
      <c r="W51" s="37"/>
      <c r="X51" s="37"/>
      <c r="Y51" s="37"/>
      <c r="Z51" s="37"/>
      <c r="AA51" s="37"/>
      <c r="AB51" s="37"/>
      <c r="AC51" s="37"/>
      <c r="AD51" s="37"/>
      <c r="AE51" s="38"/>
      <c r="AF51" s="39"/>
      <c r="AG51" s="40"/>
      <c r="AH51" s="41"/>
      <c r="AI51" s="33"/>
      <c r="AJ51" s="41"/>
      <c r="AK51" s="33"/>
      <c r="AL51" s="42"/>
      <c r="AM51" s="42"/>
      <c r="AN51" s="42"/>
      <c r="AO51" s="42"/>
      <c r="AP51" s="43"/>
      <c r="AQ51" s="43"/>
      <c r="AR51" s="44"/>
      <c r="AS51" s="44"/>
      <c r="AT51" s="44"/>
      <c r="AU51" s="44"/>
      <c r="AV51" s="44"/>
      <c r="AW51" s="44"/>
      <c r="AX51" s="44"/>
      <c r="AY51" s="44"/>
      <c r="AZ51" s="44"/>
      <c r="BA51" s="44"/>
      <c r="BB51" s="44"/>
      <c r="BC51" s="44"/>
      <c r="BD51" s="44"/>
      <c r="BE51" s="44"/>
      <c r="BF51" s="44"/>
      <c r="BG51" s="44"/>
      <c r="BH51" s="44"/>
    </row>
    <row r="52" spans="1:60" s="29" customFormat="1" ht="17.45" customHeight="1">
      <c r="A52" s="24"/>
      <c r="B52" s="48"/>
      <c r="C52" s="25"/>
      <c r="D52" s="738"/>
      <c r="E52" s="739"/>
      <c r="F52" s="28"/>
      <c r="G52" s="28"/>
      <c r="H52" s="30"/>
      <c r="I52" s="53"/>
      <c r="J52" s="30"/>
      <c r="K52" s="30"/>
      <c r="L52" s="30"/>
      <c r="M52" s="31"/>
      <c r="N52" s="32"/>
      <c r="O52" s="30"/>
      <c r="P52" s="33"/>
      <c r="Q52" s="33"/>
      <c r="R52" s="34"/>
      <c r="S52" s="35"/>
      <c r="T52" s="33"/>
      <c r="U52" s="33"/>
      <c r="V52" s="36"/>
      <c r="W52" s="37"/>
      <c r="X52" s="37"/>
      <c r="Y52" s="37"/>
      <c r="Z52" s="37"/>
      <c r="AA52" s="37"/>
      <c r="AB52" s="37"/>
      <c r="AC52" s="37"/>
      <c r="AD52" s="37"/>
      <c r="AE52" s="38"/>
      <c r="AF52" s="39"/>
      <c r="AG52" s="40"/>
      <c r="AH52" s="41"/>
      <c r="AI52" s="33"/>
      <c r="AJ52" s="41"/>
      <c r="AK52" s="33"/>
      <c r="AL52" s="42"/>
      <c r="AM52" s="42"/>
      <c r="AN52" s="42"/>
      <c r="AO52" s="42"/>
      <c r="AP52" s="43"/>
      <c r="AQ52" s="43"/>
      <c r="AR52" s="44"/>
      <c r="AS52" s="44"/>
      <c r="AT52" s="44"/>
      <c r="AU52" s="44"/>
      <c r="AV52" s="44"/>
      <c r="AW52" s="44"/>
      <c r="AX52" s="44"/>
      <c r="AY52" s="44"/>
      <c r="AZ52" s="44"/>
      <c r="BA52" s="44"/>
      <c r="BB52" s="44"/>
      <c r="BC52" s="44"/>
      <c r="BD52" s="44"/>
      <c r="BE52" s="44"/>
      <c r="BF52" s="44"/>
      <c r="BG52" s="44"/>
      <c r="BH52" s="44"/>
    </row>
    <row r="53" spans="1:60" s="29" customFormat="1" ht="17.45" customHeight="1">
      <c r="A53" s="24"/>
      <c r="B53" s="48"/>
      <c r="C53" s="25"/>
      <c r="D53" s="738"/>
      <c r="E53" s="739"/>
      <c r="F53" s="28"/>
      <c r="G53" s="28"/>
      <c r="H53" s="30"/>
      <c r="I53" s="53"/>
      <c r="J53" s="30"/>
      <c r="K53" s="30"/>
      <c r="L53" s="30"/>
      <c r="M53" s="31"/>
      <c r="N53" s="32"/>
      <c r="O53" s="30"/>
      <c r="P53" s="33"/>
      <c r="Q53" s="33"/>
      <c r="R53" s="34"/>
      <c r="S53" s="35"/>
      <c r="T53" s="33"/>
      <c r="U53" s="33"/>
      <c r="V53" s="36"/>
      <c r="W53" s="37"/>
      <c r="X53" s="37"/>
      <c r="Y53" s="37"/>
      <c r="Z53" s="37"/>
      <c r="AA53" s="37"/>
      <c r="AB53" s="37"/>
      <c r="AC53" s="37"/>
      <c r="AD53" s="37"/>
      <c r="AE53" s="38"/>
      <c r="AF53" s="39"/>
      <c r="AG53" s="40"/>
      <c r="AH53" s="41"/>
      <c r="AI53" s="33"/>
      <c r="AJ53" s="41"/>
      <c r="AK53" s="33"/>
      <c r="AL53" s="42"/>
      <c r="AM53" s="42"/>
      <c r="AN53" s="42"/>
      <c r="AO53" s="42"/>
      <c r="AP53" s="43"/>
      <c r="AQ53" s="43"/>
      <c r="AR53" s="44"/>
      <c r="AS53" s="44"/>
      <c r="AT53" s="44"/>
      <c r="AU53" s="44"/>
      <c r="AV53" s="44"/>
      <c r="AW53" s="44"/>
      <c r="AX53" s="44"/>
      <c r="AY53" s="44"/>
      <c r="AZ53" s="44"/>
      <c r="BA53" s="44"/>
      <c r="BB53" s="44"/>
      <c r="BC53" s="44"/>
      <c r="BD53" s="44"/>
      <c r="BE53" s="44"/>
      <c r="BF53" s="44"/>
      <c r="BG53" s="44"/>
      <c r="BH53" s="44"/>
    </row>
    <row r="54" spans="1:60" s="29" customFormat="1" ht="17.45" customHeight="1">
      <c r="A54" s="24"/>
      <c r="B54" s="48"/>
      <c r="C54" s="25"/>
      <c r="D54" s="738"/>
      <c r="E54" s="739"/>
      <c r="F54" s="28"/>
      <c r="G54" s="28"/>
      <c r="H54" s="30"/>
      <c r="I54" s="53"/>
      <c r="J54" s="30"/>
      <c r="K54" s="30"/>
      <c r="L54" s="30"/>
      <c r="M54" s="31"/>
      <c r="N54" s="32"/>
      <c r="O54" s="30"/>
      <c r="P54" s="33"/>
      <c r="Q54" s="33"/>
      <c r="R54" s="34"/>
      <c r="S54" s="35"/>
      <c r="T54" s="33"/>
      <c r="U54" s="33"/>
      <c r="V54" s="36"/>
      <c r="W54" s="37"/>
      <c r="X54" s="37"/>
      <c r="Y54" s="37"/>
      <c r="Z54" s="37"/>
      <c r="AA54" s="37"/>
      <c r="AB54" s="37"/>
      <c r="AC54" s="37"/>
      <c r="AD54" s="37"/>
      <c r="AE54" s="38"/>
      <c r="AF54" s="39"/>
      <c r="AG54" s="40"/>
      <c r="AH54" s="41"/>
      <c r="AI54" s="33"/>
      <c r="AJ54" s="41"/>
      <c r="AK54" s="33"/>
      <c r="AL54" s="42"/>
      <c r="AM54" s="42"/>
      <c r="AN54" s="42"/>
      <c r="AO54" s="42"/>
      <c r="AP54" s="43"/>
      <c r="AQ54" s="43"/>
      <c r="AR54" s="44"/>
      <c r="AS54" s="44"/>
      <c r="AT54" s="44"/>
      <c r="AU54" s="44"/>
      <c r="AV54" s="44"/>
      <c r="AW54" s="44"/>
      <c r="AX54" s="44"/>
      <c r="AY54" s="44"/>
      <c r="AZ54" s="44"/>
      <c r="BA54" s="44"/>
      <c r="BB54" s="44"/>
      <c r="BC54" s="44"/>
      <c r="BD54" s="44"/>
      <c r="BE54" s="44"/>
      <c r="BF54" s="44"/>
      <c r="BG54" s="44"/>
      <c r="BH54" s="44"/>
    </row>
    <row r="55" spans="1:60" s="29" customFormat="1" ht="17.45" customHeight="1">
      <c r="A55" s="24"/>
      <c r="B55" s="48"/>
      <c r="C55" s="25"/>
      <c r="D55" s="738"/>
      <c r="E55" s="739"/>
      <c r="F55" s="28"/>
      <c r="G55" s="28"/>
      <c r="H55" s="30"/>
      <c r="I55" s="53"/>
      <c r="J55" s="30"/>
      <c r="K55" s="30"/>
      <c r="L55" s="30"/>
      <c r="M55" s="31"/>
      <c r="N55" s="32"/>
      <c r="O55" s="30"/>
      <c r="P55" s="33"/>
      <c r="Q55" s="33"/>
      <c r="R55" s="34"/>
      <c r="S55" s="35"/>
      <c r="T55" s="33"/>
      <c r="U55" s="33"/>
      <c r="V55" s="36"/>
      <c r="W55" s="37"/>
      <c r="X55" s="37"/>
      <c r="Y55" s="37"/>
      <c r="Z55" s="37"/>
      <c r="AA55" s="37"/>
      <c r="AB55" s="37"/>
      <c r="AC55" s="37"/>
      <c r="AD55" s="37"/>
      <c r="AE55" s="38"/>
      <c r="AF55" s="39"/>
      <c r="AG55" s="40"/>
      <c r="AH55" s="41"/>
      <c r="AI55" s="33"/>
      <c r="AJ55" s="41"/>
      <c r="AK55" s="33"/>
      <c r="AL55" s="42"/>
      <c r="AM55" s="42"/>
      <c r="AN55" s="42"/>
      <c r="AO55" s="42"/>
      <c r="AP55" s="43"/>
      <c r="AQ55" s="43"/>
      <c r="AR55" s="44"/>
      <c r="AS55" s="44"/>
      <c r="AT55" s="44"/>
      <c r="AU55" s="44"/>
      <c r="AV55" s="44"/>
      <c r="AW55" s="44"/>
      <c r="AX55" s="44"/>
      <c r="AY55" s="44"/>
      <c r="AZ55" s="44"/>
      <c r="BA55" s="44"/>
      <c r="BB55" s="44"/>
      <c r="BC55" s="44"/>
      <c r="BD55" s="44"/>
      <c r="BE55" s="44"/>
      <c r="BF55" s="44"/>
      <c r="BG55" s="44"/>
      <c r="BH55" s="44"/>
    </row>
    <row r="56" spans="1:60" s="29" customFormat="1" ht="17.45" customHeight="1">
      <c r="A56" s="24"/>
      <c r="B56" s="48"/>
      <c r="C56" s="25"/>
      <c r="D56" s="738"/>
      <c r="E56" s="739"/>
      <c r="F56" s="28"/>
      <c r="G56" s="28"/>
      <c r="H56" s="30"/>
      <c r="I56" s="53"/>
      <c r="J56" s="30"/>
      <c r="K56" s="30"/>
      <c r="L56" s="30"/>
      <c r="M56" s="31"/>
      <c r="N56" s="32"/>
      <c r="O56" s="30"/>
      <c r="P56" s="33"/>
      <c r="Q56" s="33"/>
      <c r="R56" s="34"/>
      <c r="S56" s="35"/>
      <c r="T56" s="33"/>
      <c r="U56" s="33"/>
      <c r="V56" s="36"/>
      <c r="W56" s="37"/>
      <c r="X56" s="37"/>
      <c r="Y56" s="37"/>
      <c r="Z56" s="37"/>
      <c r="AA56" s="37"/>
      <c r="AB56" s="37"/>
      <c r="AC56" s="37"/>
      <c r="AD56" s="37"/>
      <c r="AE56" s="38"/>
      <c r="AF56" s="39"/>
      <c r="AG56" s="40"/>
      <c r="AH56" s="41"/>
      <c r="AI56" s="33"/>
      <c r="AJ56" s="41"/>
      <c r="AK56" s="33"/>
      <c r="AL56" s="42"/>
      <c r="AM56" s="42"/>
      <c r="AN56" s="42"/>
      <c r="AO56" s="42"/>
      <c r="AP56" s="43"/>
      <c r="AQ56" s="43"/>
      <c r="AR56" s="44"/>
      <c r="AS56" s="44"/>
      <c r="AT56" s="44"/>
      <c r="AU56" s="44"/>
      <c r="AV56" s="44"/>
      <c r="AW56" s="44"/>
      <c r="AX56" s="44"/>
      <c r="AY56" s="44"/>
      <c r="AZ56" s="44"/>
      <c r="BA56" s="44"/>
      <c r="BB56" s="44"/>
      <c r="BC56" s="44"/>
      <c r="BD56" s="44"/>
      <c r="BE56" s="44"/>
      <c r="BF56" s="44"/>
      <c r="BG56" s="44"/>
      <c r="BH56" s="44"/>
    </row>
    <row r="57" spans="1:60" s="29" customFormat="1" ht="17.45" customHeight="1">
      <c r="A57" s="24"/>
      <c r="B57" s="48"/>
      <c r="C57" s="25"/>
      <c r="D57" s="738"/>
      <c r="E57" s="739"/>
      <c r="F57" s="28"/>
      <c r="G57" s="28"/>
      <c r="H57" s="30"/>
      <c r="I57" s="53"/>
      <c r="J57" s="30"/>
      <c r="K57" s="30"/>
      <c r="L57" s="30"/>
      <c r="M57" s="31"/>
      <c r="N57" s="32"/>
      <c r="O57" s="30"/>
      <c r="P57" s="33"/>
      <c r="Q57" s="33"/>
      <c r="R57" s="34"/>
      <c r="S57" s="35"/>
      <c r="T57" s="33"/>
      <c r="U57" s="33"/>
      <c r="V57" s="36"/>
      <c r="W57" s="37"/>
      <c r="X57" s="37"/>
      <c r="Y57" s="37"/>
      <c r="Z57" s="37"/>
      <c r="AA57" s="37"/>
      <c r="AB57" s="37"/>
      <c r="AC57" s="37"/>
      <c r="AD57" s="37"/>
      <c r="AE57" s="38"/>
      <c r="AF57" s="39"/>
      <c r="AG57" s="40"/>
      <c r="AH57" s="41"/>
      <c r="AI57" s="33"/>
      <c r="AJ57" s="41"/>
      <c r="AK57" s="33"/>
      <c r="AL57" s="42"/>
      <c r="AM57" s="42"/>
      <c r="AN57" s="42"/>
      <c r="AO57" s="42"/>
      <c r="AP57" s="43"/>
      <c r="AQ57" s="43"/>
      <c r="AR57" s="44"/>
      <c r="AS57" s="44"/>
      <c r="AT57" s="44"/>
      <c r="AU57" s="44"/>
      <c r="AV57" s="44"/>
      <c r="AW57" s="44"/>
      <c r="AX57" s="44"/>
      <c r="AY57" s="44"/>
      <c r="AZ57" s="44"/>
      <c r="BA57" s="44"/>
      <c r="BB57" s="44"/>
      <c r="BC57" s="44"/>
      <c r="BD57" s="44"/>
      <c r="BE57" s="44"/>
      <c r="BF57" s="44"/>
      <c r="BG57" s="44"/>
      <c r="BH57" s="44"/>
    </row>
    <row r="58" spans="1:60" s="23" customFormat="1">
      <c r="A58" s="24"/>
      <c r="B58" s="48"/>
      <c r="C58" s="25"/>
      <c r="D58" s="738"/>
      <c r="E58" s="739"/>
      <c r="F58" s="28"/>
      <c r="G58" s="28"/>
      <c r="H58" s="22"/>
      <c r="I58" s="53"/>
    </row>
    <row r="59" spans="1:60" s="23" customFormat="1">
      <c r="A59" s="24"/>
      <c r="B59" s="48"/>
      <c r="C59" s="25"/>
      <c r="D59" s="738"/>
      <c r="E59" s="739"/>
      <c r="F59" s="28"/>
      <c r="G59" s="28"/>
      <c r="H59" s="22"/>
      <c r="I59" s="53"/>
    </row>
    <row r="60" spans="1:60" s="23" customFormat="1">
      <c r="A60" s="24"/>
      <c r="B60" s="48"/>
      <c r="C60" s="25"/>
      <c r="D60" s="738"/>
      <c r="E60" s="739"/>
      <c r="F60" s="28"/>
      <c r="G60" s="28"/>
      <c r="H60" s="22"/>
      <c r="I60" s="53"/>
    </row>
    <row r="61" spans="1:60" s="23" customFormat="1">
      <c r="A61" s="24"/>
      <c r="B61" s="48"/>
      <c r="C61" s="25"/>
      <c r="D61" s="738"/>
      <c r="E61" s="739"/>
      <c r="F61" s="28"/>
      <c r="G61" s="28"/>
      <c r="H61" s="22"/>
      <c r="I61" s="53"/>
    </row>
    <row r="62" spans="1:60" s="23" customFormat="1">
      <c r="A62" s="24"/>
      <c r="B62" s="48"/>
      <c r="C62" s="25"/>
      <c r="D62" s="738"/>
      <c r="E62" s="739"/>
      <c r="F62" s="28"/>
      <c r="G62" s="28"/>
      <c r="H62" s="22"/>
      <c r="I62" s="53"/>
    </row>
    <row r="63" spans="1:60" s="23" customFormat="1">
      <c r="A63" s="24"/>
      <c r="B63" s="48"/>
      <c r="C63" s="25"/>
      <c r="D63" s="738"/>
      <c r="E63" s="739"/>
      <c r="F63" s="28"/>
      <c r="G63" s="28"/>
      <c r="H63" s="22"/>
      <c r="I63" s="53"/>
    </row>
    <row r="64" spans="1:60" s="23" customFormat="1">
      <c r="A64" s="24"/>
      <c r="B64" s="48"/>
      <c r="C64" s="25"/>
      <c r="D64" s="738"/>
      <c r="E64" s="739"/>
      <c r="F64" s="28"/>
      <c r="G64" s="28"/>
      <c r="H64" s="22"/>
      <c r="I64" s="53"/>
    </row>
    <row r="65" spans="1:9" s="23" customFormat="1">
      <c r="A65" s="24"/>
      <c r="B65" s="48"/>
      <c r="C65" s="25"/>
      <c r="D65" s="738"/>
      <c r="E65" s="739"/>
      <c r="F65" s="28"/>
      <c r="G65" s="28"/>
      <c r="H65" s="57"/>
      <c r="I65" s="53"/>
    </row>
    <row r="66" spans="1:9" s="23" customFormat="1">
      <c r="A66" s="24"/>
      <c r="B66" s="48"/>
      <c r="C66" s="25"/>
      <c r="D66" s="738"/>
      <c r="E66" s="739"/>
      <c r="F66" s="28"/>
      <c r="G66" s="28"/>
      <c r="H66" s="57"/>
      <c r="I66" s="53"/>
    </row>
    <row r="67" spans="1:9" s="23" customFormat="1">
      <c r="A67" s="24"/>
      <c r="B67" s="48"/>
      <c r="C67" s="25"/>
      <c r="D67" s="738"/>
      <c r="E67" s="739"/>
      <c r="F67" s="28"/>
      <c r="G67" s="28"/>
      <c r="H67" s="57"/>
      <c r="I67" s="53"/>
    </row>
    <row r="68" spans="1:9" s="23" customFormat="1">
      <c r="A68" s="24"/>
      <c r="B68" s="48"/>
      <c r="C68" s="25"/>
      <c r="D68" s="738"/>
      <c r="E68" s="739"/>
      <c r="F68" s="28"/>
      <c r="G68" s="28"/>
      <c r="H68" s="57"/>
      <c r="I68" s="53"/>
    </row>
    <row r="69" spans="1:9" s="23" customFormat="1">
      <c r="A69" s="24"/>
      <c r="B69" s="48"/>
      <c r="C69" s="25"/>
      <c r="D69" s="738"/>
      <c r="E69" s="739"/>
      <c r="F69" s="28"/>
      <c r="G69" s="28"/>
      <c r="H69" s="57"/>
      <c r="I69" s="53"/>
    </row>
    <row r="70" spans="1:9" s="23" customFormat="1">
      <c r="A70" s="24"/>
      <c r="B70" s="48"/>
      <c r="C70" s="25"/>
      <c r="D70" s="738"/>
      <c r="E70" s="739"/>
      <c r="F70" s="28"/>
      <c r="G70" s="28"/>
      <c r="H70" s="57"/>
      <c r="I70" s="53"/>
    </row>
    <row r="71" spans="1:9" s="23" customFormat="1">
      <c r="A71" s="24"/>
      <c r="B71" s="48"/>
      <c r="C71" s="25"/>
      <c r="D71" s="738"/>
      <c r="E71" s="739"/>
      <c r="F71" s="28"/>
      <c r="G71" s="28"/>
      <c r="H71" s="57"/>
      <c r="I71" s="53"/>
    </row>
    <row r="72" spans="1:9" s="23" customFormat="1">
      <c r="A72" s="24"/>
      <c r="B72" s="48"/>
      <c r="C72" s="25"/>
      <c r="D72" s="738"/>
      <c r="E72" s="739"/>
      <c r="F72" s="28"/>
      <c r="G72" s="28"/>
      <c r="H72" s="57"/>
      <c r="I72" s="53"/>
    </row>
    <row r="73" spans="1:9" s="23" customFormat="1">
      <c r="A73" s="24"/>
      <c r="B73" s="48"/>
      <c r="C73" s="25"/>
      <c r="D73" s="738"/>
      <c r="E73" s="739"/>
      <c r="F73" s="28"/>
      <c r="G73" s="28"/>
      <c r="H73" s="57"/>
      <c r="I73" s="53"/>
    </row>
    <row r="74" spans="1:9" s="23" customFormat="1">
      <c r="A74" s="24"/>
      <c r="B74" s="48"/>
      <c r="C74" s="25"/>
      <c r="D74" s="738"/>
      <c r="E74" s="739"/>
      <c r="F74" s="28"/>
      <c r="G74" s="28"/>
      <c r="H74" s="57"/>
      <c r="I74" s="53"/>
    </row>
    <row r="75" spans="1:9" s="23" customFormat="1">
      <c r="A75" s="24"/>
      <c r="B75" s="48"/>
      <c r="C75" s="25"/>
      <c r="D75" s="738"/>
      <c r="E75" s="739"/>
      <c r="F75" s="28"/>
      <c r="G75" s="28"/>
      <c r="H75" s="57"/>
      <c r="I75" s="53"/>
    </row>
    <row r="76" spans="1:9" s="23" customFormat="1">
      <c r="A76" s="24"/>
      <c r="B76" s="48"/>
      <c r="C76" s="25"/>
      <c r="D76" s="738"/>
      <c r="E76" s="739"/>
      <c r="F76" s="28"/>
      <c r="G76" s="28"/>
      <c r="H76" s="22"/>
    </row>
    <row r="77" spans="1:9" s="23" customFormat="1">
      <c r="A77" s="24"/>
      <c r="B77" s="48"/>
      <c r="C77" s="25"/>
      <c r="D77" s="741"/>
      <c r="E77" s="765"/>
      <c r="F77" s="742"/>
      <c r="G77" s="28"/>
      <c r="H77" s="22"/>
    </row>
    <row r="78" spans="1:9" s="23" customFormat="1">
      <c r="A78" s="24"/>
      <c r="B78" s="48"/>
      <c r="C78" s="25"/>
      <c r="D78" s="741"/>
      <c r="E78" s="765"/>
      <c r="F78" s="742"/>
      <c r="G78" s="28"/>
      <c r="H78" s="22"/>
      <c r="I78" s="53"/>
    </row>
    <row r="79" spans="1:9" s="23" customFormat="1">
      <c r="A79" s="24"/>
      <c r="B79" s="48"/>
      <c r="C79" s="25"/>
      <c r="D79" s="741"/>
      <c r="E79" s="765"/>
      <c r="F79" s="742"/>
      <c r="G79" s="28"/>
      <c r="H79" s="22"/>
      <c r="I79" s="53"/>
    </row>
    <row r="80" spans="1:9" s="23" customFormat="1">
      <c r="A80" s="24"/>
      <c r="B80" s="48"/>
      <c r="C80" s="25"/>
      <c r="D80" s="741"/>
      <c r="E80" s="765"/>
      <c r="F80" s="742"/>
      <c r="G80" s="28"/>
      <c r="H80" s="22"/>
      <c r="I80" s="53"/>
    </row>
    <row r="81" spans="1:60" s="23" customFormat="1">
      <c r="A81" s="24"/>
      <c r="B81" s="48"/>
      <c r="C81" s="25"/>
      <c r="D81" s="763"/>
      <c r="E81" s="743"/>
      <c r="F81" s="744"/>
      <c r="G81" s="28"/>
      <c r="H81" s="22"/>
      <c r="I81" s="53"/>
    </row>
    <row r="82" spans="1:60" s="23" customFormat="1">
      <c r="A82" s="24"/>
      <c r="B82" s="48"/>
      <c r="C82" s="25"/>
      <c r="D82" s="763"/>
      <c r="E82" s="743"/>
      <c r="F82" s="745"/>
      <c r="G82" s="28"/>
      <c r="H82" s="22"/>
      <c r="I82" s="53"/>
    </row>
    <row r="83" spans="1:60" s="23" customFormat="1">
      <c r="A83" s="24"/>
      <c r="B83" s="48"/>
      <c r="C83" s="25"/>
      <c r="D83" s="741"/>
      <c r="E83" s="764"/>
      <c r="F83" s="28"/>
      <c r="G83" s="28"/>
      <c r="H83" s="22"/>
      <c r="I83" s="53"/>
    </row>
    <row r="84" spans="1:60" s="23" customFormat="1">
      <c r="A84" s="24"/>
      <c r="B84" s="48"/>
      <c r="C84" s="25"/>
      <c r="D84" s="763"/>
      <c r="E84" s="766"/>
      <c r="F84" s="28"/>
      <c r="G84" s="28"/>
      <c r="H84" s="22"/>
      <c r="I84" s="53"/>
    </row>
    <row r="85" spans="1:60" s="23" customFormat="1">
      <c r="A85" s="24"/>
      <c r="B85" s="48"/>
      <c r="C85" s="25"/>
      <c r="D85" s="741"/>
      <c r="E85" s="743"/>
      <c r="F85" s="742"/>
      <c r="G85" s="28"/>
      <c r="H85" s="22"/>
      <c r="I85" s="53"/>
    </row>
    <row r="86" spans="1:60" s="23" customFormat="1">
      <c r="A86" s="24"/>
      <c r="B86" s="48"/>
      <c r="C86" s="25"/>
      <c r="D86" s="741"/>
      <c r="E86" s="767"/>
      <c r="F86" s="742"/>
      <c r="G86" s="28"/>
      <c r="H86" s="22"/>
      <c r="I86" s="53"/>
    </row>
    <row r="87" spans="1:60" s="23" customFormat="1">
      <c r="A87" s="24"/>
      <c r="B87" s="48"/>
      <c r="C87" s="25"/>
      <c r="D87" s="768"/>
      <c r="E87" s="766"/>
      <c r="F87" s="744"/>
      <c r="G87" s="28"/>
      <c r="H87" s="22"/>
      <c r="I87" s="53"/>
    </row>
    <row r="88" spans="1:60" s="23" customFormat="1">
      <c r="A88" s="24"/>
      <c r="B88" s="48"/>
      <c r="C88" s="25"/>
      <c r="D88" s="768"/>
      <c r="E88" s="766"/>
      <c r="F88" s="744"/>
      <c r="G88" s="28"/>
      <c r="H88" s="22"/>
    </row>
    <row r="89" spans="1:60" s="29" customFormat="1" ht="17.45" customHeight="1">
      <c r="A89" s="24"/>
      <c r="B89" s="48"/>
      <c r="C89" s="25"/>
      <c r="D89" s="728"/>
      <c r="E89" s="252"/>
      <c r="F89" s="730"/>
      <c r="G89" s="28"/>
      <c r="H89" s="30"/>
      <c r="I89" s="30"/>
      <c r="J89" s="30"/>
      <c r="K89" s="30"/>
      <c r="L89" s="30"/>
      <c r="M89" s="31"/>
      <c r="N89" s="32"/>
      <c r="O89" s="30"/>
      <c r="P89" s="33"/>
      <c r="Q89" s="33"/>
      <c r="R89" s="34"/>
      <c r="S89" s="35"/>
      <c r="T89" s="33"/>
      <c r="U89" s="33"/>
      <c r="V89" s="36"/>
      <c r="W89" s="37"/>
      <c r="X89" s="37"/>
      <c r="Y89" s="37"/>
      <c r="Z89" s="37"/>
      <c r="AA89" s="37"/>
      <c r="AB89" s="37"/>
      <c r="AC89" s="37"/>
      <c r="AD89" s="37"/>
      <c r="AE89" s="38"/>
      <c r="AF89" s="39"/>
      <c r="AG89" s="40"/>
      <c r="AH89" s="41"/>
      <c r="AI89" s="33"/>
      <c r="AJ89" s="41"/>
      <c r="AK89" s="33"/>
      <c r="AL89" s="42"/>
      <c r="AM89" s="42"/>
      <c r="AN89" s="42"/>
      <c r="AO89" s="42"/>
      <c r="AP89" s="43"/>
      <c r="AQ89" s="43"/>
      <c r="AR89" s="44"/>
      <c r="AS89" s="44"/>
      <c r="AT89" s="44"/>
      <c r="AU89" s="44"/>
      <c r="AV89" s="44"/>
      <c r="AW89" s="44"/>
      <c r="AX89" s="44"/>
      <c r="AY89" s="44"/>
      <c r="AZ89" s="44"/>
      <c r="BA89" s="44"/>
      <c r="BB89" s="44"/>
      <c r="BC89" s="44"/>
      <c r="BD89" s="44"/>
      <c r="BE89" s="44"/>
      <c r="BF89" s="44"/>
      <c r="BG89" s="44"/>
      <c r="BH89" s="44"/>
    </row>
    <row r="90" spans="1:60" s="29" customFormat="1" ht="17.45" customHeight="1">
      <c r="A90" s="24"/>
      <c r="B90" s="48"/>
      <c r="C90" s="25"/>
      <c r="D90" s="728"/>
      <c r="E90" s="252"/>
      <c r="F90" s="746"/>
      <c r="G90" s="28"/>
      <c r="H90" s="30"/>
      <c r="I90" s="30"/>
      <c r="J90" s="30"/>
      <c r="K90" s="30"/>
      <c r="L90" s="30"/>
      <c r="M90" s="31"/>
      <c r="N90" s="32"/>
      <c r="O90" s="30"/>
      <c r="P90" s="33"/>
      <c r="Q90" s="33"/>
      <c r="R90" s="34"/>
      <c r="S90" s="35"/>
      <c r="T90" s="33"/>
      <c r="U90" s="33"/>
      <c r="V90" s="36"/>
      <c r="W90" s="37"/>
      <c r="X90" s="37"/>
      <c r="Y90" s="37"/>
      <c r="Z90" s="37"/>
      <c r="AA90" s="37"/>
      <c r="AB90" s="37"/>
      <c r="AC90" s="37"/>
      <c r="AD90" s="37"/>
      <c r="AE90" s="38"/>
      <c r="AF90" s="39"/>
      <c r="AG90" s="40"/>
      <c r="AH90" s="41"/>
      <c r="AI90" s="33"/>
      <c r="AJ90" s="41"/>
      <c r="AK90" s="33"/>
      <c r="AL90" s="42"/>
      <c r="AM90" s="42"/>
      <c r="AN90" s="42"/>
      <c r="AO90" s="42"/>
      <c r="AP90" s="43"/>
      <c r="AQ90" s="43"/>
      <c r="AR90" s="44"/>
      <c r="AS90" s="44"/>
      <c r="AT90" s="44"/>
      <c r="AU90" s="44"/>
      <c r="AV90" s="44"/>
      <c r="AW90" s="44"/>
      <c r="AX90" s="44"/>
      <c r="AY90" s="44"/>
      <c r="AZ90" s="44"/>
      <c r="BA90" s="44"/>
      <c r="BB90" s="44"/>
      <c r="BC90" s="44"/>
      <c r="BD90" s="44"/>
      <c r="BE90" s="44"/>
      <c r="BF90" s="44"/>
      <c r="BG90" s="44"/>
      <c r="BH90" s="44"/>
    </row>
    <row r="91" spans="1:60" s="23" customFormat="1">
      <c r="A91" s="24"/>
      <c r="B91" s="48"/>
      <c r="C91" s="25"/>
      <c r="D91" s="728"/>
      <c r="E91" s="252"/>
      <c r="F91" s="730"/>
      <c r="G91" s="28"/>
      <c r="H91" s="22"/>
    </row>
    <row r="92" spans="1:60" s="23" customFormat="1">
      <c r="A92" s="24"/>
      <c r="B92" s="48"/>
      <c r="C92" s="25"/>
      <c r="D92" s="728"/>
      <c r="E92" s="252"/>
      <c r="F92" s="746"/>
      <c r="G92" s="28"/>
      <c r="H92" s="22"/>
    </row>
    <row r="93" spans="1:60" s="23" customFormat="1">
      <c r="A93" s="24"/>
      <c r="B93" s="48"/>
      <c r="C93" s="25"/>
      <c r="D93" s="747"/>
      <c r="E93" s="737"/>
      <c r="F93" s="673"/>
      <c r="G93" s="28"/>
      <c r="H93" s="22"/>
    </row>
    <row r="94" spans="1:60" s="23" customFormat="1">
      <c r="A94" s="24"/>
      <c r="B94" s="48"/>
      <c r="C94" s="25"/>
      <c r="D94" s="747"/>
      <c r="E94" s="737"/>
      <c r="F94" s="673"/>
      <c r="G94" s="28"/>
      <c r="H94" s="22"/>
    </row>
    <row r="95" spans="1:60" s="23" customFormat="1">
      <c r="A95" s="24"/>
      <c r="B95" s="48"/>
      <c r="C95" s="25"/>
      <c r="D95" s="747"/>
      <c r="E95" s="736"/>
      <c r="F95" s="769"/>
      <c r="G95" s="28"/>
      <c r="H95" s="22"/>
    </row>
    <row r="96" spans="1:60" s="23" customFormat="1">
      <c r="A96" s="24"/>
      <c r="B96" s="48"/>
      <c r="C96" s="25"/>
      <c r="D96" s="747"/>
      <c r="E96" s="736"/>
      <c r="F96" s="769"/>
      <c r="G96" s="28"/>
      <c r="H96" s="22"/>
    </row>
    <row r="97" spans="1:8" s="23" customFormat="1">
      <c r="A97" s="24"/>
      <c r="B97" s="48"/>
      <c r="C97" s="25"/>
      <c r="D97" s="747"/>
      <c r="E97" s="736"/>
      <c r="F97" s="769"/>
      <c r="G97" s="28"/>
      <c r="H97" s="22"/>
    </row>
    <row r="98" spans="1:8" s="23" customFormat="1">
      <c r="A98" s="24"/>
      <c r="B98" s="48"/>
      <c r="C98" s="25"/>
      <c r="D98" s="747"/>
      <c r="E98" s="736"/>
      <c r="F98" s="769"/>
      <c r="G98" s="28"/>
      <c r="H98" s="22"/>
    </row>
    <row r="99" spans="1:8" s="23" customFormat="1">
      <c r="A99" s="24"/>
      <c r="B99" s="48"/>
      <c r="C99" s="25"/>
      <c r="D99" s="747"/>
      <c r="E99" s="736"/>
      <c r="F99" s="769"/>
      <c r="G99" s="28"/>
      <c r="H99" s="22"/>
    </row>
    <row r="100" spans="1:8" s="23" customFormat="1">
      <c r="A100" s="24"/>
      <c r="B100" s="48"/>
      <c r="C100" s="25"/>
      <c r="D100" s="747"/>
      <c r="E100" s="736"/>
      <c r="F100" s="769"/>
      <c r="G100" s="28"/>
      <c r="H100" s="22"/>
    </row>
    <row r="101" spans="1:8" s="23" customFormat="1">
      <c r="A101" s="24"/>
      <c r="B101" s="48"/>
      <c r="C101" s="25"/>
      <c r="D101" s="747"/>
      <c r="E101" s="736"/>
      <c r="F101" s="769"/>
      <c r="G101" s="28"/>
      <c r="H101" s="22"/>
    </row>
    <row r="102" spans="1:8" s="23" customFormat="1">
      <c r="A102" s="24"/>
      <c r="B102" s="48"/>
      <c r="C102" s="25"/>
      <c r="D102" s="747"/>
      <c r="E102" s="736"/>
      <c r="F102" s="769"/>
      <c r="G102" s="28"/>
      <c r="H102" s="22"/>
    </row>
    <row r="103" spans="1:8" s="23" customFormat="1">
      <c r="A103" s="24"/>
      <c r="B103" s="48"/>
      <c r="C103" s="25"/>
      <c r="D103" s="747"/>
      <c r="E103" s="736"/>
      <c r="F103" s="769"/>
      <c r="G103" s="28"/>
      <c r="H103" s="22"/>
    </row>
    <row r="104" spans="1:8" s="23" customFormat="1">
      <c r="A104" s="24"/>
      <c r="B104" s="48"/>
      <c r="C104" s="25"/>
      <c r="D104" s="747"/>
      <c r="E104" s="736"/>
      <c r="F104" s="769"/>
      <c r="G104" s="28"/>
      <c r="H104" s="22"/>
    </row>
    <row r="105" spans="1:8" s="23" customFormat="1">
      <c r="A105" s="24"/>
      <c r="B105" s="48"/>
      <c r="C105" s="25"/>
      <c r="D105" s="728"/>
      <c r="E105" s="736"/>
      <c r="F105" s="769"/>
      <c r="G105" s="28"/>
      <c r="H105" s="22"/>
    </row>
    <row r="106" spans="1:8" s="23" customFormat="1">
      <c r="A106" s="24"/>
      <c r="B106" s="48"/>
      <c r="C106" s="25"/>
      <c r="D106" s="728"/>
      <c r="E106" s="736"/>
      <c r="F106" s="769"/>
      <c r="G106" s="28"/>
      <c r="H106" s="22"/>
    </row>
    <row r="107" spans="1:8" s="23" customFormat="1">
      <c r="A107" s="24"/>
      <c r="B107" s="48"/>
      <c r="C107" s="25"/>
      <c r="D107" s="728"/>
      <c r="E107" s="252"/>
      <c r="F107" s="746"/>
      <c r="G107" s="28"/>
      <c r="H107" s="22"/>
    </row>
    <row r="108" spans="1:8" s="23" customFormat="1">
      <c r="A108" s="24"/>
      <c r="B108" s="48"/>
      <c r="C108" s="25"/>
      <c r="D108" s="728"/>
      <c r="E108" s="252"/>
      <c r="F108" s="746"/>
      <c r="G108" s="28"/>
      <c r="H108" s="22"/>
    </row>
    <row r="109" spans="1:8" s="23" customFormat="1">
      <c r="A109" s="24"/>
      <c r="B109" s="48"/>
      <c r="C109" s="25"/>
      <c r="D109" s="728"/>
      <c r="E109" s="252"/>
      <c r="F109" s="746"/>
      <c r="G109" s="28"/>
      <c r="H109" s="22"/>
    </row>
    <row r="110" spans="1:8" s="23" customFormat="1">
      <c r="A110" s="24"/>
      <c r="B110" s="48"/>
      <c r="C110" s="25"/>
      <c r="D110" s="728"/>
      <c r="E110" s="252"/>
      <c r="F110" s="746"/>
      <c r="G110" s="28"/>
      <c r="H110" s="22"/>
    </row>
    <row r="111" spans="1:8" s="23" customFormat="1">
      <c r="A111" s="24"/>
      <c r="B111" s="48"/>
      <c r="C111" s="25"/>
      <c r="D111" s="728"/>
      <c r="E111" s="737"/>
      <c r="F111" s="746"/>
      <c r="G111" s="28"/>
      <c r="H111" s="22"/>
    </row>
    <row r="112" spans="1:8" s="23" customFormat="1">
      <c r="A112" s="24"/>
      <c r="B112" s="48"/>
      <c r="C112" s="25"/>
      <c r="D112" s="728"/>
      <c r="E112" s="737"/>
      <c r="F112" s="746"/>
      <c r="G112" s="28"/>
      <c r="H112" s="22"/>
    </row>
    <row r="113" spans="1:8" s="23" customFormat="1">
      <c r="A113" s="24"/>
      <c r="B113" s="48"/>
      <c r="C113" s="25"/>
      <c r="D113" s="24"/>
      <c r="E113" s="46"/>
      <c r="F113" s="11"/>
      <c r="G113" s="28"/>
      <c r="H113" s="22"/>
    </row>
    <row r="114" spans="1:8" s="23" customFormat="1">
      <c r="A114" s="24"/>
      <c r="B114" s="48"/>
      <c r="C114" s="25"/>
      <c r="D114" s="24"/>
      <c r="E114" s="46"/>
      <c r="F114" s="11"/>
      <c r="G114" s="28"/>
      <c r="H114" s="22"/>
    </row>
    <row r="115" spans="1:8" s="23" customFormat="1">
      <c r="A115" s="24"/>
      <c r="B115" s="48"/>
      <c r="C115" s="25"/>
      <c r="D115" s="24"/>
      <c r="E115" s="46"/>
      <c r="F115" s="11"/>
      <c r="G115" s="28"/>
      <c r="H115" s="22"/>
    </row>
    <row r="116" spans="1:8" s="23" customFormat="1">
      <c r="A116" s="24"/>
      <c r="B116" s="48"/>
      <c r="C116" s="25"/>
      <c r="D116" s="24"/>
      <c r="E116" s="46"/>
      <c r="F116" s="11"/>
      <c r="G116" s="28"/>
      <c r="H116" s="22"/>
    </row>
    <row r="117" spans="1:8" s="23" customFormat="1">
      <c r="A117" s="24"/>
      <c r="B117" s="48"/>
      <c r="C117" s="25"/>
      <c r="D117" s="24"/>
      <c r="E117" s="46"/>
      <c r="F117" s="11"/>
      <c r="G117" s="28"/>
      <c r="H117" s="22"/>
    </row>
    <row r="118" spans="1:8" s="23" customFormat="1">
      <c r="A118" s="24"/>
      <c r="B118" s="48"/>
      <c r="C118" s="25"/>
      <c r="D118" s="24"/>
      <c r="E118" s="46"/>
      <c r="F118" s="11"/>
      <c r="G118" s="28"/>
      <c r="H118" s="22"/>
    </row>
    <row r="119" spans="1:8" s="23" customFormat="1">
      <c r="A119" s="24"/>
      <c r="B119" s="48"/>
      <c r="C119" s="25"/>
      <c r="D119" s="24"/>
      <c r="E119" s="46"/>
      <c r="F119" s="28"/>
      <c r="G119" s="28"/>
      <c r="H119" s="22"/>
    </row>
    <row r="120" spans="1:8" s="23" customFormat="1">
      <c r="A120" s="24"/>
      <c r="B120" s="48"/>
      <c r="C120" s="25"/>
      <c r="D120" s="24"/>
      <c r="E120" s="46"/>
      <c r="F120" s="28"/>
      <c r="G120" s="28"/>
      <c r="H120" s="22"/>
    </row>
    <row r="121" spans="1:8" s="23" customFormat="1">
      <c r="A121" s="24"/>
      <c r="B121" s="48"/>
      <c r="C121" s="25"/>
      <c r="D121" s="24"/>
      <c r="E121" s="46"/>
      <c r="F121" s="28"/>
      <c r="G121" s="28"/>
      <c r="H121" s="22"/>
    </row>
    <row r="122" spans="1:8" s="23" customFormat="1">
      <c r="A122" s="24"/>
      <c r="B122" s="48"/>
      <c r="C122" s="25"/>
      <c r="D122" s="24"/>
      <c r="E122" s="46"/>
      <c r="F122" s="28"/>
      <c r="G122" s="28"/>
      <c r="H122" s="22"/>
    </row>
    <row r="123" spans="1:8" s="23" customFormat="1">
      <c r="A123" s="24"/>
      <c r="B123" s="48"/>
      <c r="C123" s="25"/>
      <c r="D123" s="24"/>
      <c r="E123" s="46"/>
      <c r="F123" s="28"/>
      <c r="G123" s="28"/>
      <c r="H123" s="22"/>
    </row>
    <row r="124" spans="1:8" s="23" customFormat="1">
      <c r="A124" s="24"/>
      <c r="B124" s="48"/>
      <c r="C124" s="25"/>
      <c r="D124" s="24"/>
      <c r="E124" s="46"/>
      <c r="F124" s="28"/>
      <c r="G124" s="28"/>
      <c r="H124" s="22"/>
    </row>
    <row r="125" spans="1:8" s="23" customFormat="1">
      <c r="A125" s="24"/>
      <c r="B125" s="48"/>
      <c r="C125" s="25"/>
      <c r="D125" s="24"/>
      <c r="E125" s="46"/>
      <c r="F125" s="28"/>
      <c r="G125" s="28"/>
      <c r="H125" s="22"/>
    </row>
    <row r="126" spans="1:8" s="23" customFormat="1">
      <c r="A126" s="24"/>
      <c r="B126" s="48"/>
      <c r="C126" s="25"/>
      <c r="D126" s="24"/>
      <c r="E126" s="46"/>
      <c r="F126" s="28"/>
      <c r="G126" s="28"/>
      <c r="H126" s="22"/>
    </row>
    <row r="127" spans="1:8" s="23" customFormat="1">
      <c r="A127" s="24"/>
      <c r="B127" s="48"/>
      <c r="C127" s="25"/>
      <c r="D127" s="24"/>
      <c r="E127" s="46"/>
      <c r="F127" s="28"/>
      <c r="G127" s="28"/>
      <c r="H127" s="22"/>
    </row>
    <row r="128" spans="1:8" s="23" customFormat="1">
      <c r="A128" s="24"/>
      <c r="B128" s="48"/>
      <c r="C128" s="25"/>
      <c r="D128" s="24"/>
      <c r="E128" s="46"/>
      <c r="F128" s="28"/>
      <c r="G128" s="28"/>
      <c r="H128" s="22"/>
    </row>
    <row r="129" spans="1:8" s="23" customFormat="1">
      <c r="A129" s="24"/>
      <c r="B129" s="48"/>
      <c r="C129" s="25"/>
      <c r="D129" s="24"/>
      <c r="E129" s="46"/>
      <c r="F129" s="28"/>
      <c r="G129" s="28"/>
      <c r="H129" s="22"/>
    </row>
    <row r="130" spans="1:8" s="23" customFormat="1">
      <c r="A130" s="24"/>
      <c r="B130" s="48"/>
      <c r="C130" s="25"/>
      <c r="D130" s="24"/>
      <c r="E130" s="46"/>
      <c r="F130" s="28"/>
      <c r="G130" s="28"/>
      <c r="H130" s="22"/>
    </row>
    <row r="131" spans="1:8" s="23" customFormat="1">
      <c r="A131" s="24"/>
      <c r="B131" s="48"/>
      <c r="C131" s="25"/>
      <c r="D131" s="24"/>
      <c r="E131" s="46"/>
      <c r="F131" s="28"/>
      <c r="G131" s="28"/>
      <c r="H131" s="22"/>
    </row>
    <row r="132" spans="1:8" s="23" customFormat="1">
      <c r="A132" s="24"/>
      <c r="B132" s="48"/>
      <c r="C132" s="25"/>
      <c r="D132" s="24"/>
      <c r="E132" s="46"/>
      <c r="F132" s="28"/>
      <c r="G132" s="28"/>
      <c r="H132" s="22"/>
    </row>
    <row r="133" spans="1:8" s="23" customFormat="1">
      <c r="A133" s="24"/>
      <c r="B133" s="48"/>
      <c r="C133" s="25"/>
      <c r="D133" s="24"/>
      <c r="E133" s="46"/>
      <c r="F133" s="28"/>
      <c r="G133" s="28"/>
      <c r="H133" s="22"/>
    </row>
    <row r="134" spans="1:8" s="23" customFormat="1">
      <c r="A134" s="24"/>
      <c r="B134" s="48"/>
      <c r="C134" s="25"/>
      <c r="D134" s="24"/>
      <c r="E134" s="46"/>
      <c r="F134" s="28"/>
      <c r="G134" s="28"/>
      <c r="H134" s="22"/>
    </row>
    <row r="135" spans="1:8" s="23" customFormat="1">
      <c r="A135" s="24"/>
      <c r="B135" s="48"/>
      <c r="C135" s="25"/>
      <c r="D135" s="24"/>
      <c r="E135" s="46"/>
      <c r="F135" s="28"/>
      <c r="G135" s="28"/>
      <c r="H135" s="22"/>
    </row>
    <row r="136" spans="1:8" s="23" customFormat="1">
      <c r="A136" s="24"/>
      <c r="B136" s="48"/>
      <c r="C136" s="25"/>
      <c r="D136" s="24"/>
      <c r="E136" s="46"/>
      <c r="F136" s="28"/>
      <c r="G136" s="28"/>
      <c r="H136" s="22"/>
    </row>
    <row r="137" spans="1:8" s="23" customFormat="1">
      <c r="A137" s="24"/>
      <c r="B137" s="48"/>
      <c r="C137" s="25"/>
      <c r="D137" s="24"/>
      <c r="E137" s="46"/>
      <c r="F137" s="11"/>
      <c r="G137" s="28"/>
      <c r="H137" s="22"/>
    </row>
    <row r="138" spans="1:8" s="23" customFormat="1">
      <c r="A138" s="24"/>
      <c r="B138" s="48"/>
      <c r="C138" s="25"/>
      <c r="D138" s="24"/>
      <c r="E138" s="46"/>
      <c r="F138" s="11"/>
      <c r="G138" s="28"/>
      <c r="H138" s="22"/>
    </row>
    <row r="139" spans="1:8" s="23" customFormat="1">
      <c r="A139" s="24"/>
      <c r="B139" s="48"/>
      <c r="C139" s="25"/>
      <c r="D139" s="24"/>
      <c r="E139" s="46"/>
      <c r="F139" s="11"/>
      <c r="G139" s="28"/>
      <c r="H139" s="22"/>
    </row>
    <row r="140" spans="1:8" s="23" customFormat="1">
      <c r="A140" s="24"/>
      <c r="B140" s="48"/>
      <c r="C140" s="25"/>
      <c r="D140" s="24"/>
      <c r="E140" s="46"/>
      <c r="F140" s="11"/>
      <c r="G140" s="28"/>
      <c r="H140" s="22"/>
    </row>
    <row r="141" spans="1:8" s="23" customFormat="1">
      <c r="A141" s="24"/>
      <c r="B141" s="48"/>
      <c r="C141" s="25"/>
      <c r="D141" s="24"/>
      <c r="E141" s="46"/>
      <c r="F141" s="11"/>
      <c r="G141" s="28"/>
      <c r="H141" s="22"/>
    </row>
    <row r="142" spans="1:8" s="23" customFormat="1">
      <c r="A142" s="24"/>
      <c r="B142" s="48"/>
      <c r="C142" s="25"/>
      <c r="D142" s="24"/>
      <c r="E142" s="46"/>
      <c r="F142" s="11"/>
      <c r="G142" s="28"/>
      <c r="H142" s="22"/>
    </row>
    <row r="143" spans="1:8" s="23" customFormat="1">
      <c r="A143" s="24"/>
      <c r="B143" s="48"/>
      <c r="C143" s="25"/>
      <c r="D143" s="24"/>
      <c r="E143" s="46"/>
      <c r="F143" s="11"/>
      <c r="G143" s="28"/>
      <c r="H143" s="22"/>
    </row>
    <row r="144" spans="1:8" s="23" customFormat="1">
      <c r="A144" s="24"/>
      <c r="B144" s="48"/>
      <c r="C144" s="25"/>
      <c r="D144" s="24"/>
      <c r="E144" s="46"/>
      <c r="F144" s="11"/>
      <c r="G144" s="28"/>
      <c r="H144" s="22"/>
    </row>
    <row r="145" spans="1:8" s="23" customFormat="1">
      <c r="A145" s="24"/>
      <c r="B145" s="48"/>
      <c r="C145" s="25"/>
      <c r="D145" s="24"/>
      <c r="E145" s="46"/>
      <c r="F145" s="11"/>
      <c r="G145" s="28"/>
      <c r="H145" s="22"/>
    </row>
    <row r="146" spans="1:8" s="23" customFormat="1">
      <c r="A146" s="24"/>
      <c r="B146" s="48"/>
      <c r="C146" s="25"/>
      <c r="D146" s="24"/>
      <c r="E146" s="46"/>
      <c r="F146" s="11"/>
      <c r="G146" s="28"/>
      <c r="H146" s="22"/>
    </row>
    <row r="147" spans="1:8">
      <c r="A147" s="24"/>
      <c r="B147" s="48"/>
      <c r="C147" s="25"/>
      <c r="D147" s="24"/>
      <c r="E147" s="46"/>
      <c r="G147" s="28"/>
    </row>
    <row r="148" spans="1:8">
      <c r="A148" s="24"/>
      <c r="B148" s="48"/>
      <c r="C148" s="25"/>
      <c r="D148" s="24"/>
      <c r="E148" s="46"/>
      <c r="G148" s="28"/>
    </row>
    <row r="149" spans="1:8">
      <c r="A149" s="24"/>
      <c r="B149" s="48"/>
      <c r="C149" s="25"/>
      <c r="D149" s="24"/>
      <c r="E149" s="46"/>
      <c r="G149" s="28"/>
    </row>
    <row r="150" spans="1:8">
      <c r="A150" s="24"/>
      <c r="B150" s="48"/>
      <c r="C150" s="25"/>
      <c r="D150" s="24"/>
      <c r="E150" s="46"/>
      <c r="G150" s="28"/>
    </row>
    <row r="151" spans="1:8">
      <c r="A151" s="24"/>
      <c r="B151" s="48"/>
      <c r="C151" s="25"/>
      <c r="D151" s="24"/>
      <c r="E151" s="46"/>
      <c r="G151" s="28"/>
    </row>
    <row r="152" spans="1:8">
      <c r="A152" s="24"/>
      <c r="B152" s="48"/>
      <c r="C152" s="25"/>
      <c r="D152" s="24"/>
      <c r="E152" s="46"/>
      <c r="G152" s="28"/>
    </row>
    <row r="153" spans="1:8">
      <c r="A153" s="24"/>
      <c r="B153" s="48"/>
      <c r="C153" s="25"/>
      <c r="D153" s="24"/>
      <c r="E153" s="46"/>
      <c r="G153" s="28"/>
    </row>
    <row r="154" spans="1:8">
      <c r="A154" s="24"/>
      <c r="B154" s="48"/>
      <c r="C154" s="25"/>
      <c r="D154" s="24"/>
      <c r="E154" s="46"/>
      <c r="G154" s="28"/>
    </row>
    <row r="155" spans="1:8">
      <c r="A155" s="24"/>
      <c r="B155" s="48"/>
      <c r="C155" s="25"/>
      <c r="D155" s="24"/>
      <c r="E155" s="46"/>
      <c r="G155" s="28"/>
    </row>
    <row r="156" spans="1:8">
      <c r="A156" s="24"/>
      <c r="B156" s="48"/>
      <c r="C156" s="25"/>
      <c r="D156" s="24"/>
      <c r="E156" s="46"/>
      <c r="G156" s="28"/>
    </row>
    <row r="157" spans="1:8">
      <c r="A157" s="24"/>
      <c r="B157" s="48"/>
      <c r="C157" s="25"/>
      <c r="D157" s="24"/>
      <c r="E157" s="46"/>
      <c r="G157" s="28"/>
    </row>
    <row r="158" spans="1:8">
      <c r="A158" s="24"/>
      <c r="B158" s="48"/>
      <c r="C158" s="25"/>
      <c r="D158" s="24"/>
      <c r="E158" s="46"/>
      <c r="G158" s="28"/>
    </row>
    <row r="159" spans="1:8">
      <c r="A159" s="24"/>
      <c r="B159" s="48"/>
      <c r="C159" s="25"/>
      <c r="D159" s="24"/>
      <c r="E159" s="46"/>
      <c r="G159" s="28"/>
    </row>
    <row r="160" spans="1:8">
      <c r="A160" s="24"/>
      <c r="B160" s="60"/>
      <c r="C160" s="23"/>
      <c r="D160" s="61"/>
      <c r="E160" s="46"/>
    </row>
    <row r="161" spans="1:5">
      <c r="A161" s="24"/>
      <c r="B161" s="60"/>
      <c r="C161" s="23"/>
      <c r="D161" s="61"/>
      <c r="E161" s="46"/>
    </row>
    <row r="162" spans="1:5">
      <c r="A162" s="24"/>
      <c r="B162" s="60"/>
      <c r="C162" s="23"/>
      <c r="D162" s="61"/>
      <c r="E162" s="46"/>
    </row>
    <row r="163" spans="1:5">
      <c r="A163" s="24"/>
      <c r="B163" s="60"/>
      <c r="C163" s="23"/>
      <c r="D163" s="61"/>
      <c r="E163" s="46"/>
    </row>
    <row r="164" spans="1:5">
      <c r="A164" s="24"/>
      <c r="B164" s="60"/>
      <c r="C164" s="23"/>
      <c r="D164" s="61"/>
      <c r="E164" s="46"/>
    </row>
    <row r="165" spans="1:5">
      <c r="A165" s="24"/>
      <c r="B165" s="60"/>
      <c r="C165" s="23"/>
      <c r="D165" s="61"/>
      <c r="E165" s="46"/>
    </row>
    <row r="166" spans="1:5">
      <c r="A166" s="24"/>
      <c r="B166" s="60"/>
      <c r="C166" s="23"/>
      <c r="D166" s="61"/>
      <c r="E166" s="46"/>
    </row>
    <row r="167" spans="1:5">
      <c r="A167" s="24"/>
      <c r="B167" s="60"/>
      <c r="C167" s="23"/>
      <c r="D167" s="61"/>
      <c r="E167" s="46"/>
    </row>
    <row r="168" spans="1:5">
      <c r="A168" s="24"/>
      <c r="B168" s="60"/>
      <c r="C168" s="23"/>
      <c r="D168" s="61"/>
      <c r="E168" s="46"/>
    </row>
    <row r="169" spans="1:5">
      <c r="A169" s="24"/>
      <c r="B169" s="60"/>
      <c r="C169" s="23"/>
      <c r="D169" s="61"/>
      <c r="E169" s="46"/>
    </row>
    <row r="170" spans="1:5">
      <c r="A170" s="24"/>
      <c r="B170" s="60"/>
      <c r="C170" s="23"/>
      <c r="D170" s="61"/>
      <c r="E170" s="46"/>
    </row>
    <row r="171" spans="1:5">
      <c r="A171" s="24"/>
      <c r="B171" s="60"/>
      <c r="C171" s="23"/>
      <c r="D171" s="61"/>
      <c r="E171" s="46"/>
    </row>
    <row r="172" spans="1:5">
      <c r="A172" s="24"/>
      <c r="B172" s="60"/>
      <c r="C172" s="23"/>
      <c r="D172" s="61"/>
      <c r="E172" s="46"/>
    </row>
    <row r="173" spans="1:5">
      <c r="A173" s="24"/>
      <c r="B173" s="60"/>
      <c r="C173" s="23"/>
      <c r="D173" s="62"/>
      <c r="E173" s="46"/>
    </row>
    <row r="174" spans="1:5">
      <c r="A174" s="24"/>
      <c r="B174" s="60"/>
      <c r="C174" s="23"/>
      <c r="D174" s="61"/>
      <c r="E174" s="51"/>
    </row>
    <row r="175" spans="1:5">
      <c r="A175" s="24"/>
      <c r="B175" s="60"/>
      <c r="C175" s="23"/>
      <c r="D175" s="61"/>
      <c r="E175" s="51"/>
    </row>
    <row r="176" spans="1:5">
      <c r="A176" s="24"/>
      <c r="B176" s="60"/>
      <c r="C176" s="23"/>
      <c r="D176" s="62"/>
      <c r="E176" s="51"/>
    </row>
    <row r="177" spans="1:5">
      <c r="A177" s="24"/>
      <c r="B177" s="60"/>
      <c r="C177" s="23"/>
      <c r="D177" s="62"/>
      <c r="E177" s="46"/>
    </row>
    <row r="178" spans="1:5">
      <c r="A178" s="24"/>
      <c r="B178" s="60"/>
      <c r="C178" s="23"/>
      <c r="D178" s="61"/>
      <c r="E178" s="46"/>
    </row>
    <row r="179" spans="1:5">
      <c r="A179" s="24"/>
      <c r="B179" s="60"/>
      <c r="C179" s="23"/>
      <c r="D179" s="61"/>
      <c r="E179" s="46"/>
    </row>
    <row r="180" spans="1:5">
      <c r="A180" s="24"/>
      <c r="B180" s="60"/>
      <c r="C180" s="23"/>
      <c r="D180" s="61"/>
      <c r="E180" s="46"/>
    </row>
    <row r="181" spans="1:5">
      <c r="A181" s="24"/>
      <c r="B181" s="60"/>
      <c r="C181" s="23"/>
      <c r="D181" s="24"/>
      <c r="E181" s="46"/>
    </row>
    <row r="182" spans="1:5">
      <c r="A182" s="24"/>
      <c r="B182" s="60"/>
      <c r="C182" s="23"/>
      <c r="D182" s="24"/>
      <c r="E182" s="46"/>
    </row>
    <row r="183" spans="1:5">
      <c r="A183" s="24"/>
      <c r="B183" s="60"/>
      <c r="C183" s="23"/>
      <c r="D183" s="24"/>
      <c r="E183" s="46"/>
    </row>
    <row r="184" spans="1:5">
      <c r="A184" s="24"/>
      <c r="B184" s="60"/>
      <c r="C184" s="23"/>
      <c r="D184" s="61"/>
      <c r="E184" s="46"/>
    </row>
    <row r="185" spans="1:5">
      <c r="A185" s="24"/>
      <c r="B185" s="60"/>
      <c r="C185" s="23"/>
      <c r="D185" s="61"/>
      <c r="E185" s="51"/>
    </row>
    <row r="186" spans="1:5">
      <c r="A186" s="24"/>
      <c r="B186" s="60"/>
      <c r="C186" s="23"/>
      <c r="D186" s="61"/>
      <c r="E186" s="58"/>
    </row>
    <row r="187" spans="1:5">
      <c r="A187" s="24"/>
      <c r="B187" s="60"/>
      <c r="C187" s="23"/>
      <c r="D187" s="61"/>
      <c r="E187" s="46"/>
    </row>
    <row r="188" spans="1:5">
      <c r="A188" s="24"/>
      <c r="B188" s="60"/>
      <c r="C188" s="23"/>
      <c r="D188" s="61"/>
      <c r="E188" s="46"/>
    </row>
    <row r="189" spans="1:5">
      <c r="A189" s="24"/>
      <c r="B189" s="60"/>
      <c r="C189" s="23"/>
      <c r="D189" s="61"/>
      <c r="E189" s="46"/>
    </row>
    <row r="190" spans="1:5">
      <c r="A190" s="24"/>
      <c r="B190" s="60"/>
      <c r="C190" s="23"/>
      <c r="D190" s="45"/>
      <c r="E190" s="59"/>
    </row>
    <row r="191" spans="1:5">
      <c r="A191" s="24"/>
      <c r="B191" s="60"/>
      <c r="C191" s="23"/>
      <c r="D191" s="45"/>
      <c r="E191" s="59"/>
    </row>
    <row r="192" spans="1:5">
      <c r="A192" s="24"/>
      <c r="B192" s="60"/>
      <c r="C192" s="23"/>
      <c r="D192" s="45"/>
      <c r="E192" s="46"/>
    </row>
    <row r="193" spans="1:5">
      <c r="A193" s="24"/>
      <c r="B193" s="60"/>
      <c r="C193" s="23"/>
      <c r="D193" s="45"/>
      <c r="E193" s="46"/>
    </row>
    <row r="194" spans="1:5">
      <c r="A194" s="24"/>
      <c r="B194" s="60"/>
      <c r="C194" s="23"/>
      <c r="D194" s="45"/>
      <c r="E194" s="46"/>
    </row>
    <row r="195" spans="1:5">
      <c r="A195" s="24"/>
      <c r="B195" s="60"/>
      <c r="C195" s="23"/>
      <c r="D195" s="45"/>
      <c r="E195" s="49"/>
    </row>
    <row r="196" spans="1:5">
      <c r="A196" s="24"/>
      <c r="B196" s="60"/>
      <c r="C196" s="23"/>
      <c r="D196" s="26"/>
      <c r="E196" s="49"/>
    </row>
    <row r="197" spans="1:5">
      <c r="A197" s="24"/>
      <c r="B197" s="60"/>
      <c r="C197" s="23"/>
      <c r="D197" s="26"/>
      <c r="E197" s="51"/>
    </row>
    <row r="198" spans="1:5">
      <c r="A198" s="24"/>
      <c r="B198" s="60"/>
      <c r="C198" s="23"/>
      <c r="D198" s="26"/>
      <c r="E198" s="51"/>
    </row>
    <row r="199" spans="1:5">
      <c r="A199" s="24"/>
      <c r="B199" s="60"/>
      <c r="C199" s="23"/>
      <c r="D199" s="26"/>
      <c r="E199" s="46"/>
    </row>
    <row r="200" spans="1:5">
      <c r="A200" s="24"/>
      <c r="B200" s="60"/>
      <c r="D200" s="26"/>
      <c r="E200" s="46"/>
    </row>
    <row r="201" spans="1:5">
      <c r="A201" s="24"/>
      <c r="B201" s="60"/>
      <c r="D201" s="26"/>
      <c r="E201" s="46"/>
    </row>
    <row r="202" spans="1:5">
      <c r="A202" s="24"/>
      <c r="B202" s="60"/>
      <c r="D202" s="61"/>
      <c r="E202" s="46"/>
    </row>
    <row r="203" spans="1:5">
      <c r="A203" s="24"/>
      <c r="B203" s="60"/>
      <c r="D203" s="61"/>
      <c r="E203" s="46"/>
    </row>
    <row r="204" spans="1:5">
      <c r="A204" s="24"/>
      <c r="B204" s="60"/>
      <c r="D204" s="61"/>
      <c r="E204" s="46"/>
    </row>
    <row r="205" spans="1:5">
      <c r="A205" s="24"/>
      <c r="B205" s="60"/>
      <c r="D205" s="24"/>
      <c r="E205" s="46"/>
    </row>
    <row r="206" spans="1:5">
      <c r="A206" s="24"/>
      <c r="B206" s="60"/>
      <c r="D206" s="24"/>
      <c r="E206" s="46"/>
    </row>
    <row r="207" spans="1:5">
      <c r="A207" s="24"/>
      <c r="B207" s="60"/>
      <c r="D207" s="24"/>
      <c r="E207" s="46"/>
    </row>
    <row r="208" spans="1:5">
      <c r="A208" s="24"/>
      <c r="B208" s="60"/>
      <c r="D208" s="24"/>
      <c r="E208" s="46"/>
    </row>
    <row r="209" spans="1:5">
      <c r="A209" s="24"/>
      <c r="B209" s="60"/>
      <c r="D209" s="24"/>
      <c r="E209" s="46"/>
    </row>
    <row r="210" spans="1:5">
      <c r="A210" s="24"/>
      <c r="B210" s="60"/>
      <c r="D210" s="24"/>
      <c r="E210" s="46"/>
    </row>
    <row r="211" spans="1:5">
      <c r="A211" s="24"/>
      <c r="B211" s="60"/>
      <c r="D211" s="24"/>
      <c r="E211" s="46"/>
    </row>
    <row r="212" spans="1:5">
      <c r="A212" s="24"/>
      <c r="B212" s="60"/>
      <c r="D212" s="24"/>
      <c r="E212" s="46"/>
    </row>
    <row r="213" spans="1:5">
      <c r="A213" s="24"/>
      <c r="B213" s="60"/>
      <c r="D213" s="24"/>
      <c r="E213" s="46"/>
    </row>
    <row r="214" spans="1:5">
      <c r="A214" s="24"/>
      <c r="B214" s="60"/>
      <c r="D214" s="24"/>
      <c r="E214" s="46"/>
    </row>
    <row r="215" spans="1:5">
      <c r="A215" s="24"/>
      <c r="B215" s="60"/>
      <c r="D215" s="24"/>
      <c r="E215" s="46"/>
    </row>
    <row r="216" spans="1:5">
      <c r="A216" s="24"/>
      <c r="B216" s="60"/>
      <c r="D216" s="24"/>
      <c r="E216" s="46"/>
    </row>
    <row r="217" spans="1:5">
      <c r="A217" s="24"/>
      <c r="B217" s="60"/>
      <c r="D217" s="24"/>
      <c r="E217" s="46"/>
    </row>
    <row r="218" spans="1:5">
      <c r="A218" s="24"/>
      <c r="B218" s="60"/>
      <c r="D218" s="24"/>
      <c r="E218" s="46"/>
    </row>
    <row r="219" spans="1:5">
      <c r="A219" s="24"/>
      <c r="B219" s="60"/>
      <c r="D219" s="24"/>
      <c r="E219" s="46"/>
    </row>
    <row r="220" spans="1:5">
      <c r="A220" s="24"/>
      <c r="B220" s="60"/>
      <c r="D220" s="24"/>
      <c r="E220" s="46"/>
    </row>
    <row r="221" spans="1:5">
      <c r="A221" s="24"/>
      <c r="B221" s="60"/>
      <c r="D221" s="24"/>
      <c r="E221" s="46"/>
    </row>
    <row r="222" spans="1:5">
      <c r="A222" s="24"/>
      <c r="B222" s="60"/>
      <c r="D222" s="24"/>
      <c r="E222" s="46"/>
    </row>
    <row r="223" spans="1:5">
      <c r="A223" s="24"/>
      <c r="B223" s="60"/>
      <c r="D223" s="24"/>
      <c r="E223" s="46"/>
    </row>
    <row r="224" spans="1:5">
      <c r="A224" s="24"/>
      <c r="B224" s="60"/>
      <c r="D224" s="24"/>
      <c r="E224" s="46"/>
    </row>
    <row r="225" spans="1:5">
      <c r="A225" s="24"/>
      <c r="B225" s="60"/>
      <c r="D225" s="24"/>
      <c r="E225" s="46"/>
    </row>
    <row r="226" spans="1:5">
      <c r="A226" s="24"/>
      <c r="B226" s="60"/>
      <c r="D226" s="24"/>
      <c r="E226" s="46"/>
    </row>
    <row r="227" spans="1:5">
      <c r="A227" s="24"/>
      <c r="B227" s="60"/>
      <c r="D227" s="24"/>
      <c r="E227" s="46"/>
    </row>
    <row r="228" spans="1:5">
      <c r="A228" s="24"/>
      <c r="B228" s="60"/>
      <c r="D228" s="24"/>
      <c r="E228" s="46"/>
    </row>
    <row r="229" spans="1:5">
      <c r="A229" s="24"/>
      <c r="B229" s="60"/>
      <c r="D229" s="24"/>
      <c r="E229" s="46"/>
    </row>
    <row r="230" spans="1:5">
      <c r="A230" s="24"/>
      <c r="B230" s="60"/>
      <c r="D230" s="24"/>
      <c r="E230" s="46"/>
    </row>
    <row r="231" spans="1:5">
      <c r="A231" s="24"/>
      <c r="B231" s="60"/>
      <c r="D231" s="24"/>
      <c r="E231" s="46"/>
    </row>
    <row r="232" spans="1:5">
      <c r="A232" s="24"/>
      <c r="B232" s="60"/>
      <c r="D232" s="24"/>
      <c r="E232" s="46"/>
    </row>
    <row r="233" spans="1:5">
      <c r="A233" s="24"/>
      <c r="B233" s="60"/>
      <c r="D233" s="24"/>
      <c r="E233" s="46"/>
    </row>
    <row r="234" spans="1:5">
      <c r="A234" s="24"/>
      <c r="B234" s="60"/>
      <c r="D234" s="24"/>
      <c r="E234" s="46"/>
    </row>
    <row r="235" spans="1:5">
      <c r="A235" s="24"/>
      <c r="B235" s="60"/>
      <c r="D235" s="24"/>
      <c r="E235" s="46"/>
    </row>
    <row r="236" spans="1:5">
      <c r="A236" s="24"/>
      <c r="B236" s="60"/>
      <c r="D236" s="24"/>
      <c r="E236" s="46"/>
    </row>
    <row r="237" spans="1:5">
      <c r="A237" s="24"/>
      <c r="B237" s="60"/>
      <c r="D237" s="24"/>
      <c r="E237" s="46"/>
    </row>
    <row r="238" spans="1:5">
      <c r="A238" s="24"/>
      <c r="B238" s="60"/>
      <c r="D238" s="24"/>
      <c r="E238" s="46"/>
    </row>
    <row r="239" spans="1:5">
      <c r="A239" s="24"/>
      <c r="B239" s="60"/>
      <c r="D239" s="24"/>
      <c r="E239" s="46"/>
    </row>
    <row r="240" spans="1:5">
      <c r="A240" s="24"/>
      <c r="B240" s="60"/>
      <c r="D240" s="24"/>
      <c r="E240" s="46"/>
    </row>
    <row r="241" spans="1:5">
      <c r="A241" s="24"/>
      <c r="B241" s="60"/>
      <c r="D241" s="24"/>
      <c r="E241" s="46"/>
    </row>
    <row r="242" spans="1:5">
      <c r="A242" s="24"/>
      <c r="B242" s="60"/>
      <c r="D242" s="24"/>
      <c r="E242" s="46"/>
    </row>
    <row r="243" spans="1:5">
      <c r="A243" s="24"/>
      <c r="B243" s="60"/>
      <c r="D243" s="24"/>
      <c r="E243" s="46"/>
    </row>
    <row r="244" spans="1:5">
      <c r="A244" s="24"/>
      <c r="B244" s="60"/>
      <c r="D244" s="24"/>
      <c r="E244" s="46"/>
    </row>
    <row r="245" spans="1:5">
      <c r="A245" s="24"/>
      <c r="B245" s="60"/>
      <c r="D245" s="24"/>
      <c r="E245" s="46"/>
    </row>
    <row r="246" spans="1:5">
      <c r="A246" s="24"/>
      <c r="B246" s="60"/>
      <c r="D246" s="24"/>
      <c r="E246" s="46"/>
    </row>
    <row r="247" spans="1:5">
      <c r="A247" s="24"/>
      <c r="B247" s="60"/>
      <c r="D247" s="24"/>
      <c r="E247" s="46"/>
    </row>
    <row r="248" spans="1:5">
      <c r="A248" s="24"/>
      <c r="B248" s="60"/>
      <c r="D248" s="24"/>
      <c r="E248" s="46"/>
    </row>
    <row r="249" spans="1:5">
      <c r="A249" s="24"/>
      <c r="B249" s="60"/>
      <c r="D249" s="24"/>
      <c r="E249" s="46"/>
    </row>
    <row r="250" spans="1:5">
      <c r="A250" s="24"/>
      <c r="B250" s="60"/>
      <c r="D250" s="24"/>
      <c r="E250" s="46"/>
    </row>
    <row r="251" spans="1:5">
      <c r="A251" s="24"/>
      <c r="B251" s="60"/>
      <c r="D251" s="24"/>
      <c r="E251" s="46"/>
    </row>
    <row r="252" spans="1:5">
      <c r="A252" s="24"/>
      <c r="B252" s="60"/>
      <c r="D252" s="24"/>
      <c r="E252" s="46"/>
    </row>
    <row r="253" spans="1:5">
      <c r="A253" s="24"/>
      <c r="B253" s="60"/>
      <c r="D253" s="24"/>
      <c r="E253" s="46"/>
    </row>
    <row r="254" spans="1:5">
      <c r="A254" s="24"/>
      <c r="B254" s="60"/>
      <c r="D254" s="24"/>
      <c r="E254" s="46"/>
    </row>
    <row r="255" spans="1:5">
      <c r="A255" s="24"/>
      <c r="B255" s="60"/>
      <c r="D255" s="24"/>
      <c r="E255" s="46"/>
    </row>
    <row r="256" spans="1:5">
      <c r="A256" s="24"/>
      <c r="B256" s="60"/>
      <c r="D256" s="24"/>
      <c r="E256" s="46"/>
    </row>
    <row r="257" spans="1:5">
      <c r="A257" s="24"/>
      <c r="B257" s="60"/>
      <c r="D257" s="24"/>
      <c r="E257" s="46"/>
    </row>
    <row r="258" spans="1:5">
      <c r="A258" s="24"/>
      <c r="B258" s="60"/>
      <c r="D258" s="24"/>
      <c r="E258" s="46"/>
    </row>
    <row r="259" spans="1:5">
      <c r="A259" s="24"/>
      <c r="B259" s="60"/>
      <c r="D259" s="24"/>
      <c r="E259" s="46"/>
    </row>
    <row r="260" spans="1:5">
      <c r="A260" s="24"/>
      <c r="B260" s="60"/>
      <c r="D260" s="24"/>
      <c r="E260" s="46"/>
    </row>
    <row r="261" spans="1:5">
      <c r="A261" s="24"/>
      <c r="B261" s="60"/>
      <c r="D261" s="24"/>
      <c r="E261" s="46"/>
    </row>
    <row r="262" spans="1:5">
      <c r="A262" s="24"/>
      <c r="B262" s="60"/>
      <c r="D262" s="24"/>
      <c r="E262" s="46"/>
    </row>
    <row r="263" spans="1:5">
      <c r="A263" s="24"/>
      <c r="B263" s="60"/>
      <c r="D263" s="24"/>
      <c r="E263" s="46"/>
    </row>
    <row r="264" spans="1:5">
      <c r="A264" s="24"/>
      <c r="B264" s="60"/>
      <c r="D264" s="24"/>
      <c r="E264" s="46"/>
    </row>
    <row r="265" spans="1:5">
      <c r="A265" s="24"/>
      <c r="B265" s="60"/>
      <c r="D265" s="24"/>
      <c r="E265" s="46"/>
    </row>
    <row r="266" spans="1:5">
      <c r="A266" s="24"/>
      <c r="B266" s="60"/>
      <c r="D266" s="24"/>
      <c r="E266" s="46"/>
    </row>
    <row r="267" spans="1:5">
      <c r="A267" s="24"/>
      <c r="B267" s="60"/>
      <c r="D267" s="24"/>
      <c r="E267" s="46"/>
    </row>
    <row r="268" spans="1:5">
      <c r="A268" s="24"/>
      <c r="B268" s="60"/>
      <c r="D268" s="24"/>
      <c r="E268" s="46"/>
    </row>
    <row r="269" spans="1:5">
      <c r="A269" s="24"/>
      <c r="B269" s="60"/>
      <c r="D269" s="24"/>
      <c r="E269" s="46"/>
    </row>
    <row r="270" spans="1:5">
      <c r="A270" s="24"/>
      <c r="B270" s="60"/>
      <c r="D270" s="24"/>
      <c r="E270" s="46"/>
    </row>
  </sheetData>
  <phoneticPr fontId="17" type="noConversion"/>
  <conditionalFormatting sqref="W10">
    <cfRule type="expression" dxfId="2" priority="4" stopIfTrue="1">
      <formula>LEN(W10)&gt;100</formula>
    </cfRule>
  </conditionalFormatting>
  <conditionalFormatting sqref="W4">
    <cfRule type="expression" dxfId="1" priority="1" stopIfTrue="1">
      <formula>LEN(W4)&gt;100</formula>
    </cfRule>
  </conditionalFormatting>
  <pageMargins left="0.75" right="0.75" top="1" bottom="1" header="0.5" footer="0.5"/>
  <pageSetup scale="47" fitToHeight="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48"/>
  <sheetViews>
    <sheetView zoomScale="90" zoomScaleNormal="90" workbookViewId="0">
      <selection activeCell="B7" sqref="B7"/>
    </sheetView>
  </sheetViews>
  <sheetFormatPr defaultColWidth="9.140625" defaultRowHeight="15"/>
  <cols>
    <col min="1" max="1" width="9.140625" style="64"/>
    <col min="2" max="2" width="28.140625" style="64" customWidth="1"/>
    <col min="3" max="3" width="25.7109375" style="64" customWidth="1"/>
    <col min="4" max="4" width="4.85546875" style="64" customWidth="1"/>
    <col min="5" max="5" width="32.5703125" style="64" bestFit="1" customWidth="1"/>
    <col min="6" max="6" width="49.85546875" style="64" bestFit="1" customWidth="1"/>
    <col min="7" max="7" width="52.85546875" style="64" customWidth="1"/>
    <col min="8" max="8" width="39.85546875" style="64" bestFit="1" customWidth="1"/>
    <col min="9" max="9" width="49.7109375" style="64" bestFit="1" customWidth="1"/>
    <col min="10" max="16384" width="9.140625" style="64"/>
  </cols>
  <sheetData>
    <row r="1" spans="2:8">
      <c r="B1" s="63"/>
    </row>
    <row r="3" spans="2:8">
      <c r="B3" s="65" t="s">
        <v>2957</v>
      </c>
      <c r="E3" s="65" t="s">
        <v>2958</v>
      </c>
      <c r="H3" s="65" t="s">
        <v>2986</v>
      </c>
    </row>
    <row r="4" spans="2:8" s="788" customFormat="1">
      <c r="B4" s="787" t="s">
        <v>2725</v>
      </c>
      <c r="E4" s="789" t="s">
        <v>837</v>
      </c>
      <c r="F4" s="789" t="s">
        <v>133</v>
      </c>
      <c r="G4" s="789" t="s">
        <v>426</v>
      </c>
      <c r="H4" s="789" t="s">
        <v>1905</v>
      </c>
    </row>
    <row r="5" spans="2:8" s="788" customFormat="1">
      <c r="B5" s="787" t="s">
        <v>495</v>
      </c>
      <c r="E5" s="789" t="s">
        <v>857</v>
      </c>
      <c r="F5" s="789" t="s">
        <v>3371</v>
      </c>
      <c r="G5" s="789" t="s">
        <v>194</v>
      </c>
      <c r="H5" s="789" t="s">
        <v>1904</v>
      </c>
    </row>
    <row r="6" spans="2:8" s="788" customFormat="1">
      <c r="B6" s="787" t="s">
        <v>349</v>
      </c>
      <c r="E6" s="789" t="s">
        <v>877</v>
      </c>
      <c r="F6" s="790" t="s">
        <v>1041</v>
      </c>
      <c r="G6" s="789" t="s">
        <v>195</v>
      </c>
      <c r="H6" s="791" t="s">
        <v>2538</v>
      </c>
    </row>
    <row r="7" spans="2:8" s="788" customFormat="1">
      <c r="B7" s="787" t="s">
        <v>2953</v>
      </c>
      <c r="E7" s="791" t="s">
        <v>2732</v>
      </c>
      <c r="F7" s="790" t="s">
        <v>1042</v>
      </c>
      <c r="G7" s="789" t="s">
        <v>197</v>
      </c>
      <c r="H7" s="789" t="s">
        <v>2582</v>
      </c>
    </row>
    <row r="8" spans="2:8" s="788" customFormat="1">
      <c r="B8" s="792" t="s">
        <v>2954</v>
      </c>
      <c r="E8" s="793" t="s">
        <v>2733</v>
      </c>
      <c r="G8" s="794" t="s">
        <v>2031</v>
      </c>
      <c r="H8" s="789" t="s">
        <v>2055</v>
      </c>
    </row>
    <row r="9" spans="2:8" s="788" customFormat="1">
      <c r="B9" s="794" t="s">
        <v>46</v>
      </c>
      <c r="E9" s="793" t="s">
        <v>2734</v>
      </c>
      <c r="F9" s="791" t="s">
        <v>3318</v>
      </c>
      <c r="G9" s="789" t="s">
        <v>710</v>
      </c>
      <c r="H9" s="795" t="s">
        <v>2987</v>
      </c>
    </row>
    <row r="10" spans="2:8" s="788" customFormat="1">
      <c r="B10" s="787" t="s">
        <v>158</v>
      </c>
      <c r="E10" s="791" t="s">
        <v>3372</v>
      </c>
      <c r="F10" s="789" t="s">
        <v>254</v>
      </c>
      <c r="G10" s="789" t="s">
        <v>1806</v>
      </c>
      <c r="H10" s="789" t="s">
        <v>3769</v>
      </c>
    </row>
    <row r="11" spans="2:8" s="788" customFormat="1">
      <c r="B11" s="787" t="s">
        <v>256</v>
      </c>
      <c r="E11" s="791" t="s">
        <v>4014</v>
      </c>
      <c r="F11" s="789" t="s">
        <v>255</v>
      </c>
      <c r="G11" s="789" t="s">
        <v>3399</v>
      </c>
      <c r="H11" s="789" t="s">
        <v>2979</v>
      </c>
    </row>
    <row r="12" spans="2:8" s="788" customFormat="1">
      <c r="B12" s="794" t="s">
        <v>549</v>
      </c>
      <c r="E12" s="791" t="s">
        <v>3373</v>
      </c>
      <c r="F12" s="791" t="s">
        <v>3770</v>
      </c>
      <c r="G12" s="789" t="s">
        <v>193</v>
      </c>
      <c r="H12" s="789" t="s">
        <v>2950</v>
      </c>
    </row>
    <row r="13" spans="2:8" s="788" customFormat="1">
      <c r="B13" s="794" t="s">
        <v>2955</v>
      </c>
      <c r="E13" s="789" t="s">
        <v>188</v>
      </c>
      <c r="F13" s="789" t="s">
        <v>943</v>
      </c>
      <c r="G13" s="789" t="s">
        <v>196</v>
      </c>
      <c r="H13" s="789" t="s">
        <v>2981</v>
      </c>
    </row>
    <row r="14" spans="2:8" s="788" customFormat="1">
      <c r="B14" s="794" t="s">
        <v>2956</v>
      </c>
      <c r="E14" s="789" t="s">
        <v>47</v>
      </c>
      <c r="F14" s="789" t="s">
        <v>259</v>
      </c>
      <c r="G14" s="789" t="s">
        <v>779</v>
      </c>
      <c r="H14" s="795" t="s">
        <v>2988</v>
      </c>
    </row>
    <row r="15" spans="2:8" s="788" customFormat="1">
      <c r="B15" s="794" t="s">
        <v>260</v>
      </c>
      <c r="F15" s="789" t="s">
        <v>1896</v>
      </c>
      <c r="G15" s="789" t="s">
        <v>780</v>
      </c>
      <c r="H15" s="789" t="s">
        <v>2952</v>
      </c>
    </row>
    <row r="16" spans="2:8" s="788" customFormat="1">
      <c r="B16" s="794" t="s">
        <v>42</v>
      </c>
      <c r="E16" s="796" t="s">
        <v>2735</v>
      </c>
      <c r="G16" s="789" t="s">
        <v>781</v>
      </c>
    </row>
    <row r="17" spans="1:10" s="788" customFormat="1">
      <c r="B17" s="794" t="s">
        <v>1906</v>
      </c>
      <c r="E17" s="796" t="s">
        <v>2736</v>
      </c>
      <c r="F17" s="789" t="s">
        <v>3374</v>
      </c>
      <c r="G17" s="789" t="s">
        <v>782</v>
      </c>
      <c r="H17" s="789" t="s">
        <v>2985</v>
      </c>
    </row>
    <row r="18" spans="1:10" s="788" customFormat="1">
      <c r="B18" s="794" t="s">
        <v>257</v>
      </c>
      <c r="E18" s="796" t="s">
        <v>2737</v>
      </c>
      <c r="F18" s="789" t="s">
        <v>1048</v>
      </c>
      <c r="G18" s="789" t="s">
        <v>783</v>
      </c>
      <c r="H18" s="789" t="s">
        <v>2984</v>
      </c>
    </row>
    <row r="19" spans="1:10" s="788" customFormat="1">
      <c r="E19" s="796" t="s">
        <v>2738</v>
      </c>
      <c r="F19" s="789" t="s">
        <v>615</v>
      </c>
      <c r="G19" s="795" t="s">
        <v>951</v>
      </c>
      <c r="H19" s="789" t="s">
        <v>2983</v>
      </c>
    </row>
    <row r="20" spans="1:10" s="788" customFormat="1">
      <c r="E20" s="791" t="s">
        <v>3262</v>
      </c>
      <c r="F20" s="789" t="s">
        <v>614</v>
      </c>
      <c r="H20" s="789" t="s">
        <v>2982</v>
      </c>
    </row>
    <row r="21" spans="1:10" s="788" customFormat="1">
      <c r="E21" s="795" t="s">
        <v>986</v>
      </c>
      <c r="F21" s="787" t="s">
        <v>3313</v>
      </c>
      <c r="H21" s="789" t="s">
        <v>3094</v>
      </c>
    </row>
    <row r="22" spans="1:10" s="788" customFormat="1">
      <c r="E22" s="795" t="s">
        <v>953</v>
      </c>
      <c r="F22" s="787" t="s">
        <v>3315</v>
      </c>
    </row>
    <row r="23" spans="1:10" s="788" customFormat="1">
      <c r="E23" s="791" t="s">
        <v>3375</v>
      </c>
      <c r="H23" s="789" t="s">
        <v>2580</v>
      </c>
    </row>
    <row r="24" spans="1:10" s="788" customFormat="1">
      <c r="E24" s="796" t="s">
        <v>1983</v>
      </c>
      <c r="F24" s="797" t="s">
        <v>769</v>
      </c>
      <c r="H24" s="789" t="s">
        <v>2723</v>
      </c>
      <c r="I24" s="789"/>
    </row>
    <row r="25" spans="1:10" s="788" customFormat="1">
      <c r="E25" s="796" t="s">
        <v>1991</v>
      </c>
      <c r="F25" s="794" t="s">
        <v>2305</v>
      </c>
      <c r="I25" s="789"/>
    </row>
    <row r="26" spans="1:10" s="788" customFormat="1">
      <c r="B26" s="798"/>
      <c r="F26" s="794" t="s">
        <v>2319</v>
      </c>
    </row>
    <row r="27" spans="1:10" s="788" customFormat="1"/>
    <row r="28" spans="1:10" s="70" customFormat="1">
      <c r="B28" s="69"/>
    </row>
    <row r="29" spans="1:10" s="70" customFormat="1">
      <c r="B29" s="722" t="s">
        <v>3773</v>
      </c>
      <c r="C29" s="762"/>
      <c r="D29" s="762"/>
      <c r="E29" s="762"/>
      <c r="F29" s="762"/>
      <c r="I29" s="762"/>
      <c r="J29" s="762"/>
    </row>
    <row r="30" spans="1:10" s="70" customFormat="1">
      <c r="B30" s="762"/>
      <c r="C30" s="762"/>
      <c r="D30" s="762"/>
      <c r="E30" s="762"/>
      <c r="F30" s="762"/>
      <c r="H30" s="762"/>
      <c r="I30" s="762"/>
      <c r="J30" s="762"/>
    </row>
    <row r="31" spans="1:10" s="723" customFormat="1" ht="12.75">
      <c r="A31"/>
      <c r="B31" s="722" t="s">
        <v>3774</v>
      </c>
    </row>
    <row r="32" spans="1:10" s="723" customFormat="1" ht="12.75">
      <c r="A32"/>
      <c r="B32" s="1462" t="s">
        <v>3775</v>
      </c>
      <c r="C32" s="1463"/>
      <c r="D32" s="1463"/>
      <c r="E32" s="1463"/>
      <c r="F32" s="1463"/>
      <c r="G32" s="1463"/>
      <c r="H32" s="1463"/>
      <c r="I32" s="1463"/>
      <c r="J32" s="1463"/>
    </row>
    <row r="33" spans="1:10" s="723" customFormat="1" ht="12.75">
      <c r="A33"/>
      <c r="B33" s="1463"/>
      <c r="C33" s="1463"/>
      <c r="D33" s="1463"/>
      <c r="E33" s="1463"/>
      <c r="F33" s="1463"/>
      <c r="G33" s="1463"/>
      <c r="H33" s="1463"/>
      <c r="I33" s="1463"/>
      <c r="J33" s="1463"/>
    </row>
    <row r="34" spans="1:10" s="723" customFormat="1" ht="12.75">
      <c r="A34"/>
      <c r="B34" s="722" t="s">
        <v>3776</v>
      </c>
    </row>
    <row r="35" spans="1:10" s="723" customFormat="1" ht="12.75">
      <c r="A35"/>
      <c r="B35" s="722" t="s">
        <v>3777</v>
      </c>
    </row>
    <row r="36" spans="1:10" s="724" customFormat="1" ht="12.75">
      <c r="A36" s="726"/>
      <c r="B36" s="727" t="s">
        <v>3778</v>
      </c>
    </row>
    <row r="37" spans="1:10" s="724" customFormat="1" ht="12.75">
      <c r="A37" s="726"/>
      <c r="B37" s="725" t="s">
        <v>3779</v>
      </c>
      <c r="C37" s="725"/>
      <c r="D37" s="725"/>
      <c r="E37" s="725"/>
      <c r="F37" s="725"/>
      <c r="G37" s="725"/>
      <c r="H37" s="725"/>
      <c r="I37" s="725"/>
      <c r="J37" s="725"/>
    </row>
    <row r="38" spans="1:10" s="724" customFormat="1" ht="12.75" customHeight="1">
      <c r="A38" s="726"/>
      <c r="B38" s="725"/>
      <c r="C38" s="725"/>
      <c r="D38" s="725"/>
      <c r="E38" s="725"/>
      <c r="F38" s="725"/>
      <c r="G38" s="725"/>
      <c r="H38" s="725"/>
      <c r="I38" s="725"/>
      <c r="J38" s="725"/>
    </row>
    <row r="39" spans="1:10" s="723" customFormat="1" ht="12.75">
      <c r="A39"/>
    </row>
    <row r="40" spans="1:10" s="723" customFormat="1" ht="12.75">
      <c r="A40"/>
      <c r="B40" s="722" t="s">
        <v>3780</v>
      </c>
    </row>
    <row r="41" spans="1:10" s="723" customFormat="1" ht="12.75">
      <c r="A41"/>
    </row>
    <row r="42" spans="1:10" s="723" customFormat="1" ht="12.75">
      <c r="A42"/>
      <c r="B42" s="722" t="s">
        <v>3781</v>
      </c>
    </row>
    <row r="43" spans="1:10" s="723" customFormat="1" ht="12.75">
      <c r="A43"/>
      <c r="B43" s="722" t="s">
        <v>3782</v>
      </c>
    </row>
    <row r="44" spans="1:10" s="723" customFormat="1" ht="12.75">
      <c r="A44"/>
      <c r="B44" s="722" t="s">
        <v>3783</v>
      </c>
    </row>
    <row r="45" spans="1:10" s="723" customFormat="1" ht="12.75">
      <c r="A45"/>
      <c r="B45" s="722" t="s">
        <v>3784</v>
      </c>
    </row>
    <row r="46" spans="1:10" s="723" customFormat="1" ht="12.75">
      <c r="A46"/>
      <c r="B46" s="722" t="s">
        <v>3785</v>
      </c>
    </row>
    <row r="47" spans="1:10" s="723" customFormat="1" ht="12.75">
      <c r="A47"/>
      <c r="B47" s="722" t="s">
        <v>3786</v>
      </c>
    </row>
    <row r="48" spans="1:10" s="723" customFormat="1" ht="12.75">
      <c r="A48"/>
      <c r="B48" s="722" t="s">
        <v>3787</v>
      </c>
      <c r="C48" s="723" t="s">
        <v>3788</v>
      </c>
    </row>
  </sheetData>
  <mergeCells count="1">
    <mergeCell ref="B32:J33"/>
  </mergeCells>
  <hyperlinks>
    <hyperlink ref="B17" location="LEGACY" display="Legacy SKUs - NSA, SRA, PRO, CDP, TZ, SOHO, TELE"/>
    <hyperlink ref="B16" location="PROFESSIONAL_SERVICES" display="SonicWALL Training and Professional Services"/>
    <hyperlink ref="B15" location="GMS" display="SonicWALL Global Management System/UMA"/>
    <hyperlink ref="B13" location="SONICPOINT" display="SonicWALL Wireless Access Points / WAN Acceleration Enablers"/>
    <hyperlink ref="B18" location="SUP" display="Secure Upgrade Plus Program"/>
    <hyperlink ref="B12" location="CLIENT" display="Desktop, Laptop and Server Client Software"/>
    <hyperlink ref="B11" location="SMB_SRA" display="SMB SRA and SSL-VPN Series"/>
    <hyperlink ref="B10" location="E_CLASS_SRA" display="SonicWALL Aventail Secure Remote Access (SRA) Series"/>
    <hyperlink ref="B9" location="CDP" display="SonicWALL Continuous Data Protection (CDP) Series"/>
    <hyperlink ref="B7" location="TZ" display="SonicWALL TZ  Series"/>
    <hyperlink ref="B5" location="NSA_ECLASS" display="SonicWALL NSA E-Class"/>
    <hyperlink ref="B6" location="NSA" display="SonicWALL NSA Series"/>
    <hyperlink ref="B4" location="SUPER_MASSIVE" display="SonicWALL SuperMassive™ E10000 &amp; 9000 Series"/>
    <hyperlink ref="B14" location="ANALYZER" display="SonicWALL Analyzer Reporting Software / Scrutinizer"/>
    <hyperlink ref="B8" location="EMAIL_SECURITY" display="SonicWALL  Email Security Series / Anti-Spam"/>
    <hyperlink ref="H7" location="TZ_200" display="TZ 200 Service &amp; Support"/>
    <hyperlink ref="H10" location="NSA_2400" display="NSA 2400 Service &amp; Support"/>
    <hyperlink ref="H11" location="NSA_3500" display="NSA 3500 Service &amp; Support"/>
    <hyperlink ref="H12" location="NSA_4500" display="NSA 4500 Services &amp; Support"/>
    <hyperlink ref="H13" location="E_5500" display="NSA E5500 Service &amp; Support"/>
    <hyperlink ref="E14" location="E_6500" display="NSA E6500"/>
    <hyperlink ref="E13" location="E_8500" display="NSA E8500"/>
    <hyperlink ref="F20" location="SRA_EX6000" display="SRA EX6000"/>
    <hyperlink ref="F19" location="SRA_EX_7000" display="SRA EX7000"/>
    <hyperlink ref="H23" location="SRA_4200" display="SRA 4200 Service &amp; Support"/>
    <hyperlink ref="F4" location="SONICPOINT" display="SonicPoints"/>
    <hyperlink ref="G5" location="ES_SOFTWARE" display="ES Software"/>
    <hyperlink ref="G7" location="ES_SBS" display="ES Small Business Server"/>
    <hyperlink ref="G9" location="CASS" display="CASS 2.0"/>
    <hyperlink ref="F14" location="GMS" display="GMS/UMA"/>
    <hyperlink ref="F11" location="CLIENT_GVC_SSL_VA" display="GVC/SSL/VA Clients"/>
    <hyperlink ref="H4" location="PRO_5060_4100_4060" display="Legacy  Pro Series"/>
    <hyperlink ref="H5" location="TZ_190_170" display="Legacy TZ Series, SOHO, TELE"/>
    <hyperlink ref="G6" location="ES_VIRT_APPL" display="ES Virtual Appliance"/>
    <hyperlink ref="H17" location="CDP_210" display="CDP 210 Service &amp; Support"/>
    <hyperlink ref="G4" location="SUP" display="Secure Upgrade Plus"/>
    <hyperlink ref="H24" location="SRA_1200" display="SRA 1200 Service &amp; Support"/>
    <hyperlink ref="F10" location="CLIENT_AV_AS" display="AS/AV Clients"/>
    <hyperlink ref="H20" location="CDP_6080B" display="CDP 6080B Service &amp; Support"/>
    <hyperlink ref="H19" location="CDP_5040B" display="CDP 5040B Service &amp; Support"/>
    <hyperlink ref="H18" location="CDP_220" display="CDP 220 Service &amp; Support"/>
    <hyperlink ref="F17" location="SRA_E_VIRT_APPL" display="E-Class SRA Virtual Appl"/>
    <hyperlink ref="F5" location="WAN" display="WAN Acceleration Enablers"/>
    <hyperlink ref="H15" location="E_8510" display="NSA E8510 Services &amp; Support"/>
    <hyperlink ref="E4" location="E_10800" display="SuperMassive E10800"/>
    <hyperlink ref="E5" location="E_10400" display="SuperMassive E10400"/>
    <hyperlink ref="E6" location="E_10200" display="SuperMassive E10200"/>
    <hyperlink ref="F13" location="ANALYZER" display="Analyzer Reporting Software"/>
    <hyperlink ref="F15" location="SCRUTINIZER" display="Scrutinizer "/>
    <hyperlink ref="F24" location="SMB_SRA_VIRT_APPL" display="SRA Virtual Appliance"/>
    <hyperlink ref="H9" location="NSA_240" display="NSA 240,2400MX,5000"/>
    <hyperlink ref="E21" location="NSA_250" display="NSA 250"/>
    <hyperlink ref="E22" location="NSA_220" display="NSA 220"/>
    <hyperlink ref="F6" location="NSA_MODULES" display="NSA Series Modules"/>
    <hyperlink ref="F7" location="SFP_MODULES" display="SFP/SFP+ Modules"/>
    <hyperlink ref="F18" location="EX_9000" display="SRA EX9000"/>
    <hyperlink ref="E23" location="TZ_215" display="TZ_215"/>
    <hyperlink ref="H6" location="TZ_100" display="TZ 100 Service &amp; Support"/>
    <hyperlink ref="H14" location="NSA_E7500" display="NSA E-Class - E7500"/>
    <hyperlink ref="H8" location="TZ_210" display="TZ 210 Service &amp; Support"/>
    <hyperlink ref="E25" location="TZ_105" display="TZ 105"/>
    <hyperlink ref="E24" location="TZ_205" display="TZ 205"/>
    <hyperlink ref="G8" location="HOSTED_EMAIL" display="Hosted Email Security"/>
    <hyperlink ref="F25" location="SRA_4600" display="SRA 4600"/>
    <hyperlink ref="F26" location="SRA_1600" display="SRA 1600"/>
    <hyperlink ref="E7" location="SM_9600" display="SuperMassive 9600"/>
    <hyperlink ref="E8" location="SM_9400" display="SuperMassive 9400"/>
    <hyperlink ref="E9" location="SM_9200" display="SuperMassive 9200"/>
    <hyperlink ref="E16" location="NSA_6600" display="NSA 6600"/>
    <hyperlink ref="E17" location="NSA_5600" display="NSA 5600"/>
    <hyperlink ref="E18" location="NSA_4600" display="NSA 4600"/>
    <hyperlink ref="E19" location="NSA_3600" display="NSA 3600"/>
    <hyperlink ref="G13" location="ES_HW" display="ES Hardware Appliances"/>
    <hyperlink ref="G14" location="ES_25_50" display="ES 25 &amp; 50 User Licenses"/>
    <hyperlink ref="G15" location="ES_100_250" display="ES 100 &amp; 250 User Licenses"/>
    <hyperlink ref="G16" location="ES_500_750" display="ES 500 &amp; 750 User Licenses"/>
    <hyperlink ref="G17" location="ES_1000_2000" display="ES 1,000 &amp; 2,000 User Licenses"/>
    <hyperlink ref="G18" location="ES_5000_10000" display="ES 5,000 &amp; 10,000 User Licenses"/>
    <hyperlink ref="G12" location="ES_TS_COMP_UPGRADE" display="ES TS Competitive Upgrade"/>
    <hyperlink ref="G19" location="ES_REMOTE_ANALYZER" display="Remote Analyzer"/>
    <hyperlink ref="E10" location="SM9000_PROSRV" display="PRO SRVCS SM 9000 SERIES"/>
    <hyperlink ref="H21" location="CDP_STORAGE" display="CDP Offsite Storage"/>
    <hyperlink ref="F21" location="SRA_STACKABLE" display="Stackable User Licenses for E-Class SRA"/>
    <hyperlink ref="E20" location="NSA_2600" display="NSA 2600"/>
    <hyperlink ref="F22" location="STACK_HA" display="Stackable HA User Licenses for E-Class SRA"/>
    <hyperlink ref="E12" location="SM9000_ACCESS" display="Accessories SM9000 SERIES"/>
    <hyperlink ref="F9" location="FIREWALL_SSL_VPN" display="Dell Firewall SSL VPN User Licenses"/>
    <hyperlink ref="G11" location="TS_Bundles" display="Email Security Total Secure Bundles"/>
    <hyperlink ref="G10" location="ES_TS_RENEWAL" display="Email Security Total Secure Subscriptions"/>
    <hyperlink ref="F12" location="CF_CLIENT" display="Content Filering Client"/>
    <hyperlink ref="E11" location="RMA_SM9000" display="4 Hour RMA SM 9000 Serie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pageSetUpPr fitToPage="1"/>
  </sheetPr>
  <dimension ref="A1:BD20"/>
  <sheetViews>
    <sheetView showGridLines="0" zoomScale="70" zoomScaleNormal="70" zoomScaleSheetLayoutView="100" zoomScalePageLayoutView="20" workbookViewId="0">
      <pane xSplit="5" ySplit="3" topLeftCell="G4" activePane="bottomRight" state="frozen"/>
      <selection activeCell="A4" sqref="A4"/>
      <selection pane="topRight" activeCell="A4" sqref="A4"/>
      <selection pane="bottomLeft" activeCell="A4" sqref="A4"/>
      <selection pane="bottomRight" activeCell="H1" sqref="G1:H1048576"/>
    </sheetView>
  </sheetViews>
  <sheetFormatPr defaultColWidth="16.85546875" defaultRowHeight="120.75" customHeight="1"/>
  <cols>
    <col min="1" max="1" width="11.7109375" style="1051" bestFit="1" customWidth="1"/>
    <col min="2" max="2" width="14.5703125" style="1051" bestFit="1" customWidth="1"/>
    <col min="3" max="3" width="18.5703125" style="1051" customWidth="1"/>
    <col min="4" max="4" width="16.42578125" style="1051" bestFit="1" customWidth="1"/>
    <col min="5" max="5" width="11.5703125" style="1051" customWidth="1"/>
    <col min="6" max="6" width="16.140625" style="1066" hidden="1" customWidth="1"/>
    <col min="7" max="7" width="12" style="1051" customWidth="1"/>
    <col min="8" max="9" width="15.140625" style="1051" hidden="1" customWidth="1"/>
    <col min="10" max="10" width="20.42578125" style="1051" customWidth="1"/>
    <col min="11" max="11" width="12.5703125" style="1051" bestFit="1" customWidth="1"/>
    <col min="12" max="12" width="16.7109375" style="1051" bestFit="1" customWidth="1"/>
    <col min="13" max="13" width="14.28515625" style="1051" bestFit="1" customWidth="1"/>
    <col min="14" max="14" width="15.5703125" style="1051" bestFit="1" customWidth="1"/>
    <col min="15" max="15" width="14.7109375" style="1051" bestFit="1" customWidth="1"/>
    <col min="16" max="16" width="40" style="1051" customWidth="1"/>
    <col min="17" max="17" width="15.5703125" style="1051" bestFit="1" customWidth="1"/>
    <col min="18" max="18" width="15.5703125" style="1051" customWidth="1"/>
    <col min="19" max="19" width="28.7109375" style="1051" customWidth="1"/>
    <col min="20" max="20" width="15.85546875" style="1051" bestFit="1" customWidth="1"/>
    <col min="21" max="21" width="15.28515625" style="1051" bestFit="1" customWidth="1"/>
    <col min="22" max="22" width="19.85546875" style="1051" bestFit="1" customWidth="1"/>
    <col min="23" max="23" width="24.42578125" style="1051" bestFit="1" customWidth="1"/>
    <col min="24" max="24" width="21" style="1051" bestFit="1" customWidth="1"/>
    <col min="25" max="25" width="17" style="1051" bestFit="1" customWidth="1"/>
    <col min="26" max="27" width="17" style="1051" customWidth="1"/>
    <col min="28" max="28" width="37.42578125" style="1051" customWidth="1"/>
    <col min="29" max="30" width="17" style="1051" customWidth="1"/>
    <col min="31" max="31" width="21.42578125" style="1051" bestFit="1" customWidth="1"/>
    <col min="32" max="32" width="24.140625" style="1051" bestFit="1" customWidth="1"/>
    <col min="33" max="33" width="15.42578125" style="1051" bestFit="1" customWidth="1"/>
    <col min="34" max="34" width="18.28515625" style="1051" bestFit="1" customWidth="1"/>
    <col min="35" max="35" width="16.42578125" style="1051" bestFit="1" customWidth="1"/>
    <col min="36" max="36" width="21.28515625" style="1051" bestFit="1" customWidth="1"/>
    <col min="37" max="37" width="17.42578125" style="1051" bestFit="1" customWidth="1"/>
    <col min="38" max="39" width="21.42578125" style="1051" bestFit="1" customWidth="1"/>
    <col min="40" max="40" width="25" style="1051" bestFit="1" customWidth="1"/>
    <col min="41" max="41" width="20.28515625" style="1051" bestFit="1" customWidth="1"/>
    <col min="42" max="42" width="27.7109375" style="1051" bestFit="1" customWidth="1"/>
    <col min="43" max="45" width="26" style="1051" bestFit="1" customWidth="1"/>
    <col min="46" max="47" width="28.42578125" style="1051" bestFit="1" customWidth="1"/>
    <col min="48" max="48" width="23.7109375" style="1051" bestFit="1" customWidth="1"/>
    <col min="49" max="49" width="31.42578125" style="1051" bestFit="1" customWidth="1"/>
    <col min="50" max="50" width="26.42578125" style="1051" bestFit="1" customWidth="1"/>
    <col min="51" max="52" width="29.140625" style="1051" bestFit="1" customWidth="1"/>
    <col min="53" max="53" width="31.85546875" style="1051" bestFit="1" customWidth="1"/>
    <col min="54" max="54" width="22.5703125" style="1051" bestFit="1" customWidth="1"/>
    <col min="55" max="55" width="31.85546875" style="1051" bestFit="1" customWidth="1"/>
    <col min="56" max="16384" width="16.85546875" style="1051"/>
  </cols>
  <sheetData>
    <row r="1" spans="1:56" ht="15">
      <c r="A1" s="1408" t="s">
        <v>6150</v>
      </c>
      <c r="B1" s="1408"/>
      <c r="C1" s="1408"/>
      <c r="D1" s="1408"/>
      <c r="E1" s="1408"/>
      <c r="F1" s="1152"/>
      <c r="AL1" s="1407" t="s">
        <v>6151</v>
      </c>
      <c r="AM1" s="1407"/>
      <c r="AN1" s="1416" t="s">
        <v>6152</v>
      </c>
      <c r="AO1" s="1410" t="s">
        <v>5734</v>
      </c>
      <c r="AP1" s="1411"/>
      <c r="AQ1" s="1407" t="s">
        <v>5735</v>
      </c>
      <c r="AR1" s="1407"/>
      <c r="AS1" s="1407"/>
      <c r="AT1" s="1407"/>
      <c r="AU1" s="1407"/>
      <c r="AV1" s="1416" t="s">
        <v>6153</v>
      </c>
      <c r="AW1" s="1410" t="s">
        <v>6154</v>
      </c>
      <c r="AX1" s="1411"/>
      <c r="AY1" s="1407" t="s">
        <v>5739</v>
      </c>
      <c r="AZ1" s="1407"/>
      <c r="BA1" s="1407"/>
      <c r="BB1" s="1410" t="s">
        <v>5741</v>
      </c>
      <c r="BC1" s="1411"/>
      <c r="BD1" s="1421"/>
    </row>
    <row r="2" spans="1:56" s="1363" customFormat="1" ht="15">
      <c r="A2" s="1422" t="s">
        <v>5748</v>
      </c>
      <c r="B2" s="1422"/>
      <c r="C2" s="1422"/>
      <c r="D2" s="1422"/>
      <c r="E2" s="1422"/>
      <c r="F2" s="1376"/>
      <c r="G2" s="1420"/>
      <c r="H2" s="1420"/>
      <c r="J2" s="1051"/>
      <c r="K2" s="1420"/>
      <c r="L2" s="1420"/>
      <c r="M2" s="1420"/>
      <c r="N2" s="1420"/>
      <c r="O2" s="1420"/>
      <c r="P2" s="1051"/>
      <c r="Q2" s="1420"/>
      <c r="R2" s="1420"/>
      <c r="S2" s="1420"/>
      <c r="T2" s="1420"/>
      <c r="U2" s="1420"/>
      <c r="V2" s="1420"/>
      <c r="W2" s="1051"/>
      <c r="X2" s="1408"/>
      <c r="Y2" s="1408"/>
      <c r="AL2" s="1407"/>
      <c r="AM2" s="1407"/>
      <c r="AN2" s="1417"/>
      <c r="AO2" s="1412"/>
      <c r="AP2" s="1413"/>
      <c r="AQ2" s="1407"/>
      <c r="AR2" s="1407"/>
      <c r="AS2" s="1407"/>
      <c r="AT2" s="1407"/>
      <c r="AU2" s="1407"/>
      <c r="AV2" s="1417"/>
      <c r="AW2" s="1412"/>
      <c r="AX2" s="1413"/>
      <c r="AY2" s="1407"/>
      <c r="AZ2" s="1407"/>
      <c r="BA2" s="1407"/>
      <c r="BB2" s="1412"/>
      <c r="BC2" s="1413"/>
      <c r="BD2" s="1421"/>
    </row>
    <row r="3" spans="1:56" s="1363" customFormat="1" ht="60">
      <c r="A3" s="1052" t="s">
        <v>5749</v>
      </c>
      <c r="B3" s="1053" t="s">
        <v>5750</v>
      </c>
      <c r="C3" s="1053" t="s">
        <v>6155</v>
      </c>
      <c r="D3" s="1053" t="s">
        <v>6156</v>
      </c>
      <c r="E3" s="1053" t="s">
        <v>5754</v>
      </c>
      <c r="F3" s="1054" t="s">
        <v>5755</v>
      </c>
      <c r="G3" s="1053" t="s">
        <v>6158</v>
      </c>
      <c r="H3" s="1053" t="s">
        <v>6159</v>
      </c>
      <c r="I3" s="1053" t="s">
        <v>6160</v>
      </c>
      <c r="J3" s="1372" t="s">
        <v>5760</v>
      </c>
      <c r="K3" s="1372" t="s">
        <v>5761</v>
      </c>
      <c r="L3" s="1372" t="s">
        <v>5762</v>
      </c>
      <c r="M3" s="1053" t="s">
        <v>6161</v>
      </c>
      <c r="N3" s="1053" t="s">
        <v>6162</v>
      </c>
      <c r="O3" s="1053" t="s">
        <v>6163</v>
      </c>
      <c r="P3" s="1053" t="s">
        <v>6164</v>
      </c>
      <c r="Q3" s="1053" t="s">
        <v>5766</v>
      </c>
      <c r="R3" s="1053" t="s">
        <v>6165</v>
      </c>
      <c r="S3" s="1372" t="s">
        <v>6166</v>
      </c>
      <c r="T3" s="1053" t="s">
        <v>5769</v>
      </c>
      <c r="U3" s="1053" t="s">
        <v>6167</v>
      </c>
      <c r="V3" s="1053" t="s">
        <v>5770</v>
      </c>
      <c r="W3" s="1053" t="s">
        <v>6168</v>
      </c>
      <c r="X3" s="1372" t="s">
        <v>5772</v>
      </c>
      <c r="Y3" s="1372" t="s">
        <v>6153</v>
      </c>
      <c r="Z3" s="1372" t="s">
        <v>6169</v>
      </c>
      <c r="AA3" s="1372" t="s">
        <v>6170</v>
      </c>
      <c r="AB3" s="1372" t="s">
        <v>6171</v>
      </c>
      <c r="AC3" s="1372" t="s">
        <v>6172</v>
      </c>
      <c r="AD3" s="1372" t="s">
        <v>6173</v>
      </c>
      <c r="AE3" s="1372" t="s">
        <v>5777</v>
      </c>
      <c r="AF3" s="1372" t="s">
        <v>5778</v>
      </c>
      <c r="AG3" s="1372" t="s">
        <v>5780</v>
      </c>
      <c r="AH3" s="1372" t="s">
        <v>6174</v>
      </c>
      <c r="AI3" s="1372" t="s">
        <v>6175</v>
      </c>
      <c r="AJ3" s="1372" t="s">
        <v>6176</v>
      </c>
      <c r="AK3" s="1372" t="s">
        <v>5782</v>
      </c>
      <c r="AL3" s="1372" t="s">
        <v>6177</v>
      </c>
      <c r="AM3" s="1372" t="s">
        <v>6178</v>
      </c>
      <c r="AN3" s="1372" t="s">
        <v>6179</v>
      </c>
      <c r="AO3" s="1372" t="s">
        <v>6180</v>
      </c>
      <c r="AP3" s="1372" t="s">
        <v>6181</v>
      </c>
      <c r="AQ3" s="1372" t="s">
        <v>6182</v>
      </c>
      <c r="AR3" s="1372" t="s">
        <v>6183</v>
      </c>
      <c r="AS3" s="1372" t="s">
        <v>6184</v>
      </c>
      <c r="AT3" s="1372" t="s">
        <v>6185</v>
      </c>
      <c r="AU3" s="1372" t="s">
        <v>6186</v>
      </c>
      <c r="AV3" s="1372" t="s">
        <v>6187</v>
      </c>
      <c r="AW3" s="1053" t="s">
        <v>6188</v>
      </c>
      <c r="AX3" s="1053" t="s">
        <v>6189</v>
      </c>
      <c r="AY3" s="1053" t="s">
        <v>6190</v>
      </c>
      <c r="AZ3" s="1053" t="s">
        <v>6191</v>
      </c>
      <c r="BA3" s="1053" t="s">
        <v>6192</v>
      </c>
      <c r="BB3" s="1053" t="s">
        <v>6193</v>
      </c>
      <c r="BC3" s="1053" t="s">
        <v>6194</v>
      </c>
      <c r="BD3" s="1372"/>
    </row>
    <row r="4" spans="1:56" ht="85.5">
      <c r="A4" s="1052" t="s">
        <v>6195</v>
      </c>
      <c r="B4" s="1362" t="s">
        <v>6196</v>
      </c>
      <c r="C4" s="1368" t="s">
        <v>6197</v>
      </c>
      <c r="D4" s="1368">
        <v>11258640</v>
      </c>
      <c r="E4" s="1368" t="s">
        <v>6198</v>
      </c>
      <c r="F4" s="1055">
        <v>884116138174</v>
      </c>
      <c r="G4" s="1368" t="s">
        <v>5841</v>
      </c>
      <c r="H4" s="1368"/>
      <c r="I4" s="1368"/>
      <c r="J4" s="1368" t="s">
        <v>6199</v>
      </c>
      <c r="K4" s="1057" t="s">
        <v>6200</v>
      </c>
      <c r="L4" s="1057" t="s">
        <v>6201</v>
      </c>
      <c r="M4" s="1057" t="s">
        <v>6202</v>
      </c>
      <c r="N4" s="1057"/>
      <c r="O4" s="1368" t="s">
        <v>6203</v>
      </c>
      <c r="P4" s="1368"/>
      <c r="Q4" s="1368" t="s">
        <v>5889</v>
      </c>
      <c r="R4" s="1368" t="s">
        <v>2589</v>
      </c>
      <c r="S4" s="1368" t="s">
        <v>6204</v>
      </c>
      <c r="T4" s="1057" t="s">
        <v>6205</v>
      </c>
      <c r="U4" s="1057"/>
      <c r="V4" s="1057" t="s">
        <v>6206</v>
      </c>
      <c r="W4" s="1057" t="s">
        <v>5850</v>
      </c>
      <c r="X4" s="1368"/>
      <c r="Y4" s="1368"/>
      <c r="Z4" s="1368"/>
      <c r="AA4" s="1368"/>
      <c r="AB4" s="1368"/>
      <c r="AC4" s="1368"/>
      <c r="AD4" s="1368"/>
      <c r="AE4" s="1368" t="s">
        <v>6207</v>
      </c>
      <c r="AF4" s="1057"/>
      <c r="AG4" s="1057"/>
      <c r="AH4" s="1057" t="s">
        <v>5850</v>
      </c>
      <c r="AI4" s="1057" t="s">
        <v>5850</v>
      </c>
      <c r="AJ4" s="1368" t="s">
        <v>6208</v>
      </c>
      <c r="AK4" s="1368" t="s">
        <v>6209</v>
      </c>
      <c r="AL4" s="1368"/>
      <c r="AM4" s="1368" t="s">
        <v>6210</v>
      </c>
      <c r="AN4" s="1368" t="s">
        <v>6211</v>
      </c>
      <c r="AO4" s="1368"/>
      <c r="AP4" s="1368"/>
      <c r="AQ4" s="1368"/>
      <c r="AR4" s="1368"/>
      <c r="AS4" s="1368"/>
      <c r="AT4" s="1368" t="s">
        <v>6212</v>
      </c>
      <c r="AU4" s="1368" t="s">
        <v>6213</v>
      </c>
      <c r="AV4" s="1368"/>
      <c r="AW4" s="1368"/>
      <c r="AX4" s="1368"/>
      <c r="AY4" s="1057"/>
      <c r="AZ4" s="1057"/>
      <c r="BA4" s="1057" t="s">
        <v>5870</v>
      </c>
      <c r="BB4" s="1057"/>
      <c r="BC4" s="1057"/>
      <c r="BD4" s="1368"/>
    </row>
    <row r="5" spans="1:56" ht="85.5">
      <c r="A5" s="1052" t="s">
        <v>6195</v>
      </c>
      <c r="B5" s="1362" t="s">
        <v>6214</v>
      </c>
      <c r="C5" s="1368" t="s">
        <v>6215</v>
      </c>
      <c r="D5" s="1368">
        <v>11258641</v>
      </c>
      <c r="E5" s="1368" t="s">
        <v>6216</v>
      </c>
      <c r="F5" s="1055">
        <v>884116138181</v>
      </c>
      <c r="G5" s="1368" t="s">
        <v>5841</v>
      </c>
      <c r="H5" s="1368"/>
      <c r="I5" s="1368"/>
      <c r="J5" s="1368" t="s">
        <v>6217</v>
      </c>
      <c r="K5" s="1057" t="s">
        <v>6200</v>
      </c>
      <c r="L5" s="1057" t="s">
        <v>6201</v>
      </c>
      <c r="M5" s="1057" t="s">
        <v>6202</v>
      </c>
      <c r="N5" s="1057"/>
      <c r="O5" s="1368" t="s">
        <v>6203</v>
      </c>
      <c r="P5" s="1368"/>
      <c r="Q5" s="1368" t="s">
        <v>5889</v>
      </c>
      <c r="R5" s="1368" t="s">
        <v>2589</v>
      </c>
      <c r="S5" s="1368" t="s">
        <v>6218</v>
      </c>
      <c r="T5" s="1057" t="s">
        <v>6205</v>
      </c>
      <c r="U5" s="1057"/>
      <c r="V5" s="1057" t="s">
        <v>6206</v>
      </c>
      <c r="W5" s="1057" t="s">
        <v>5850</v>
      </c>
      <c r="X5" s="1368"/>
      <c r="Y5" s="1368"/>
      <c r="Z5" s="1368"/>
      <c r="AA5" s="1368"/>
      <c r="AB5" s="1368"/>
      <c r="AC5" s="1368"/>
      <c r="AD5" s="1368"/>
      <c r="AE5" s="1368" t="s">
        <v>6207</v>
      </c>
      <c r="AF5" s="1057"/>
      <c r="AG5" s="1057"/>
      <c r="AH5" s="1057" t="s">
        <v>5850</v>
      </c>
      <c r="AI5" s="1057" t="s">
        <v>5850</v>
      </c>
      <c r="AJ5" s="1368" t="s">
        <v>6208</v>
      </c>
      <c r="AK5" s="1368" t="s">
        <v>6219</v>
      </c>
      <c r="AL5" s="1368" t="s">
        <v>6220</v>
      </c>
      <c r="AM5" s="1368"/>
      <c r="AN5" s="1368" t="s">
        <v>6221</v>
      </c>
      <c r="AO5" s="1368"/>
      <c r="AP5" s="1368"/>
      <c r="AQ5" s="1368"/>
      <c r="AR5" s="1368"/>
      <c r="AS5" s="1368"/>
      <c r="AT5" s="1368" t="s">
        <v>6222</v>
      </c>
      <c r="AU5" s="1368" t="s">
        <v>6223</v>
      </c>
      <c r="AV5" s="1368"/>
      <c r="AW5" s="1368"/>
      <c r="AX5" s="1368"/>
      <c r="AY5" s="1057"/>
      <c r="AZ5" s="1057"/>
      <c r="BA5" s="1057" t="s">
        <v>5870</v>
      </c>
      <c r="BB5" s="1057"/>
      <c r="BC5" s="1057"/>
      <c r="BD5" s="1368"/>
    </row>
    <row r="6" spans="1:56" ht="85.5">
      <c r="A6" s="1052" t="s">
        <v>6195</v>
      </c>
      <c r="B6" s="1362" t="s">
        <v>6214</v>
      </c>
      <c r="C6" s="1368" t="s">
        <v>6215</v>
      </c>
      <c r="D6" s="1368">
        <v>11258642</v>
      </c>
      <c r="E6" s="1368" t="s">
        <v>6224</v>
      </c>
      <c r="F6" s="1055">
        <v>884116138198</v>
      </c>
      <c r="G6" s="1368" t="s">
        <v>5841</v>
      </c>
      <c r="H6" s="1368"/>
      <c r="I6" s="1368"/>
      <c r="J6" s="1368" t="s">
        <v>6217</v>
      </c>
      <c r="K6" s="1057" t="s">
        <v>6200</v>
      </c>
      <c r="L6" s="1057" t="s">
        <v>6225</v>
      </c>
      <c r="M6" s="1057" t="s">
        <v>6202</v>
      </c>
      <c r="N6" s="1057"/>
      <c r="O6" s="1368" t="s">
        <v>6203</v>
      </c>
      <c r="P6" s="1368"/>
      <c r="Q6" s="1368" t="s">
        <v>5889</v>
      </c>
      <c r="R6" s="1368" t="s">
        <v>2589</v>
      </c>
      <c r="S6" s="1368" t="s">
        <v>6218</v>
      </c>
      <c r="T6" s="1057" t="s">
        <v>6205</v>
      </c>
      <c r="U6" s="1057"/>
      <c r="V6" s="1057" t="s">
        <v>6206</v>
      </c>
      <c r="W6" s="1057" t="s">
        <v>5850</v>
      </c>
      <c r="X6" s="1368"/>
      <c r="Y6" s="1368"/>
      <c r="Z6" s="1368"/>
      <c r="AA6" s="1368"/>
      <c r="AB6" s="1368"/>
      <c r="AC6" s="1368"/>
      <c r="AD6" s="1368"/>
      <c r="AE6" s="1368" t="s">
        <v>6207</v>
      </c>
      <c r="AF6" s="1057"/>
      <c r="AG6" s="1057"/>
      <c r="AH6" s="1057" t="s">
        <v>5850</v>
      </c>
      <c r="AI6" s="1057" t="s">
        <v>5850</v>
      </c>
      <c r="AJ6" s="1368" t="s">
        <v>6208</v>
      </c>
      <c r="AK6" s="1368" t="s">
        <v>6219</v>
      </c>
      <c r="AL6" s="1368" t="s">
        <v>6220</v>
      </c>
      <c r="AM6" s="1368"/>
      <c r="AN6" s="1368" t="s">
        <v>6221</v>
      </c>
      <c r="AO6" s="1368"/>
      <c r="AP6" s="1368"/>
      <c r="AQ6" s="1368"/>
      <c r="AR6" s="1368"/>
      <c r="AS6" s="1368"/>
      <c r="AT6" s="1368" t="s">
        <v>6222</v>
      </c>
      <c r="AU6" s="1368" t="s">
        <v>6223</v>
      </c>
      <c r="AV6" s="1368"/>
      <c r="AW6" s="1368"/>
      <c r="AX6" s="1368"/>
      <c r="AY6" s="1057"/>
      <c r="AZ6" s="1057"/>
      <c r="BA6" s="1057" t="s">
        <v>5870</v>
      </c>
      <c r="BB6" s="1057"/>
      <c r="BC6" s="1057"/>
      <c r="BD6" s="1368"/>
    </row>
    <row r="7" spans="1:56" ht="128.25" hidden="1">
      <c r="A7" s="1052" t="s">
        <v>6195</v>
      </c>
      <c r="B7" s="1362" t="s">
        <v>6286</v>
      </c>
      <c r="C7" s="1368" t="s">
        <v>6227</v>
      </c>
      <c r="D7" s="1368">
        <v>11380547</v>
      </c>
      <c r="E7" s="1368" t="s">
        <v>6287</v>
      </c>
      <c r="F7" s="1055" t="s">
        <v>6288</v>
      </c>
      <c r="G7" s="1368" t="s">
        <v>5841</v>
      </c>
      <c r="H7" s="1368"/>
      <c r="I7" s="1368"/>
      <c r="J7" s="1368" t="s">
        <v>6261</v>
      </c>
      <c r="K7" s="1057" t="s">
        <v>6007</v>
      </c>
      <c r="L7" s="1057" t="s">
        <v>6262</v>
      </c>
      <c r="M7" s="1057" t="s">
        <v>6263</v>
      </c>
      <c r="N7" s="1057" t="s">
        <v>6264</v>
      </c>
      <c r="O7" s="1368" t="s">
        <v>6265</v>
      </c>
      <c r="P7" s="1368" t="s">
        <v>6236</v>
      </c>
      <c r="Q7" s="1368" t="s">
        <v>6237</v>
      </c>
      <c r="R7" s="1368" t="s">
        <v>2589</v>
      </c>
      <c r="S7" s="1368" t="s">
        <v>6266</v>
      </c>
      <c r="T7" s="1057" t="s">
        <v>6267</v>
      </c>
      <c r="U7" s="1057" t="s">
        <v>6240</v>
      </c>
      <c r="V7" s="1057" t="s">
        <v>6268</v>
      </c>
      <c r="W7" s="1057" t="s">
        <v>6289</v>
      </c>
      <c r="X7" s="1368" t="s">
        <v>6242</v>
      </c>
      <c r="Y7" s="1368" t="s">
        <v>6243</v>
      </c>
      <c r="Z7" s="1368" t="s">
        <v>6269</v>
      </c>
      <c r="AA7" s="1368" t="s">
        <v>6245</v>
      </c>
      <c r="AB7" s="1368" t="s">
        <v>6270</v>
      </c>
      <c r="AC7" s="1368" t="s">
        <v>6247</v>
      </c>
      <c r="AD7" s="1368" t="s">
        <v>6248</v>
      </c>
      <c r="AE7" s="1368" t="s">
        <v>6290</v>
      </c>
      <c r="AF7" s="1057" t="s">
        <v>5894</v>
      </c>
      <c r="AG7" s="1057" t="s">
        <v>6271</v>
      </c>
      <c r="AH7" s="1057" t="s">
        <v>5850</v>
      </c>
      <c r="AI7" s="1057" t="s">
        <v>5850</v>
      </c>
      <c r="AJ7" s="1368" t="s">
        <v>6272</v>
      </c>
      <c r="AK7" s="1368" t="s">
        <v>6273</v>
      </c>
      <c r="AL7" s="1368"/>
      <c r="AM7" s="1368"/>
      <c r="AN7" s="1368"/>
      <c r="AO7" s="1368"/>
      <c r="AP7" s="1368"/>
      <c r="AQ7" s="1368"/>
      <c r="AR7" s="1368" t="s">
        <v>6291</v>
      </c>
      <c r="AS7" s="1368"/>
      <c r="AT7" s="1368"/>
      <c r="AU7" s="1368" t="s">
        <v>6292</v>
      </c>
      <c r="AV7" s="1368" t="s">
        <v>6253</v>
      </c>
      <c r="AW7" s="1368" t="s">
        <v>5864</v>
      </c>
      <c r="AX7" s="1368" t="s">
        <v>6275</v>
      </c>
      <c r="AY7" s="1057" t="s">
        <v>6255</v>
      </c>
      <c r="AZ7" s="1057" t="s">
        <v>6256</v>
      </c>
      <c r="BA7" s="1057"/>
      <c r="BB7" s="1062" t="s">
        <v>6276</v>
      </c>
      <c r="BC7" s="1057" t="s">
        <v>6277</v>
      </c>
      <c r="BD7" s="1368"/>
    </row>
    <row r="8" spans="1:56" ht="128.25" hidden="1">
      <c r="A8" s="1052" t="s">
        <v>6195</v>
      </c>
      <c r="B8" s="1362" t="s">
        <v>6293</v>
      </c>
      <c r="C8" s="1368" t="s">
        <v>6227</v>
      </c>
      <c r="D8" s="1368" t="s">
        <v>6294</v>
      </c>
      <c r="E8" s="1368" t="s">
        <v>6295</v>
      </c>
      <c r="F8" s="1055" t="s">
        <v>6296</v>
      </c>
      <c r="G8" s="1368" t="s">
        <v>5841</v>
      </c>
      <c r="H8" s="1368"/>
      <c r="I8" s="1368"/>
      <c r="J8" s="1368" t="s">
        <v>6261</v>
      </c>
      <c r="K8" s="1057" t="s">
        <v>6007</v>
      </c>
      <c r="L8" s="1057" t="s">
        <v>6262</v>
      </c>
      <c r="M8" s="1057" t="s">
        <v>6263</v>
      </c>
      <c r="N8" s="1057" t="s">
        <v>6264</v>
      </c>
      <c r="O8" s="1368" t="s">
        <v>6265</v>
      </c>
      <c r="P8" s="1368" t="s">
        <v>6236</v>
      </c>
      <c r="Q8" s="1368" t="s">
        <v>6237</v>
      </c>
      <c r="R8" s="1368" t="s">
        <v>2589</v>
      </c>
      <c r="S8" s="1368" t="s">
        <v>6266</v>
      </c>
      <c r="T8" s="1057" t="s">
        <v>6267</v>
      </c>
      <c r="U8" s="1057" t="s">
        <v>6240</v>
      </c>
      <c r="V8" s="1057" t="s">
        <v>6268</v>
      </c>
      <c r="W8" s="1057" t="s">
        <v>6297</v>
      </c>
      <c r="X8" s="1368" t="s">
        <v>6242</v>
      </c>
      <c r="Y8" s="1368" t="s">
        <v>6243</v>
      </c>
      <c r="Z8" s="1368" t="s">
        <v>6269</v>
      </c>
      <c r="AA8" s="1368" t="s">
        <v>6245</v>
      </c>
      <c r="AB8" s="1368" t="s">
        <v>6270</v>
      </c>
      <c r="AC8" s="1368" t="s">
        <v>6247</v>
      </c>
      <c r="AD8" s="1368" t="s">
        <v>6248</v>
      </c>
      <c r="AE8" s="1368" t="s">
        <v>6290</v>
      </c>
      <c r="AF8" s="1057" t="s">
        <v>5894</v>
      </c>
      <c r="AG8" s="1057" t="s">
        <v>6271</v>
      </c>
      <c r="AH8" s="1057" t="s">
        <v>5850</v>
      </c>
      <c r="AI8" s="1057" t="s">
        <v>5850</v>
      </c>
      <c r="AJ8" s="1368" t="s">
        <v>6272</v>
      </c>
      <c r="AK8" s="1368" t="s">
        <v>6273</v>
      </c>
      <c r="AL8" s="1368"/>
      <c r="AM8" s="1368"/>
      <c r="AN8" s="1368"/>
      <c r="AO8" s="1368"/>
      <c r="AP8" s="1368"/>
      <c r="AQ8" s="1368"/>
      <c r="AR8" s="1368" t="s">
        <v>6291</v>
      </c>
      <c r="AS8" s="1368"/>
      <c r="AT8" s="1368"/>
      <c r="AU8" s="1368" t="s">
        <v>6292</v>
      </c>
      <c r="AV8" s="1368" t="s">
        <v>6253</v>
      </c>
      <c r="AW8" s="1368" t="s">
        <v>5864</v>
      </c>
      <c r="AX8" s="1368" t="s">
        <v>6275</v>
      </c>
      <c r="AY8" s="1057" t="s">
        <v>6255</v>
      </c>
      <c r="AZ8" s="1057" t="s">
        <v>6256</v>
      </c>
      <c r="BA8" s="1057"/>
      <c r="BB8" s="1062" t="s">
        <v>6276</v>
      </c>
      <c r="BC8" s="1057" t="s">
        <v>6277</v>
      </c>
      <c r="BD8" s="1368"/>
    </row>
    <row r="9" spans="1:56" ht="128.25" hidden="1">
      <c r="A9" s="1052" t="s">
        <v>6195</v>
      </c>
      <c r="B9" s="1362" t="s">
        <v>6298</v>
      </c>
      <c r="C9" s="1368" t="s">
        <v>6227</v>
      </c>
      <c r="D9" s="1368" t="s">
        <v>6299</v>
      </c>
      <c r="E9" s="1368" t="s">
        <v>6300</v>
      </c>
      <c r="F9" s="1055" t="s">
        <v>6301</v>
      </c>
      <c r="G9" s="1368" t="s">
        <v>5841</v>
      </c>
      <c r="H9" s="1368"/>
      <c r="I9" s="1368"/>
      <c r="J9" s="1368" t="s">
        <v>6261</v>
      </c>
      <c r="K9" s="1057" t="s">
        <v>6007</v>
      </c>
      <c r="L9" s="1057" t="s">
        <v>6262</v>
      </c>
      <c r="M9" s="1057" t="s">
        <v>6263</v>
      </c>
      <c r="N9" s="1057" t="s">
        <v>6264</v>
      </c>
      <c r="O9" s="1368" t="s">
        <v>6265</v>
      </c>
      <c r="P9" s="1368" t="s">
        <v>6236</v>
      </c>
      <c r="Q9" s="1368" t="s">
        <v>6237</v>
      </c>
      <c r="R9" s="1368" t="s">
        <v>2589</v>
      </c>
      <c r="S9" s="1368" t="s">
        <v>6266</v>
      </c>
      <c r="T9" s="1057" t="s">
        <v>6267</v>
      </c>
      <c r="U9" s="1057" t="s">
        <v>6240</v>
      </c>
      <c r="V9" s="1057" t="s">
        <v>6268</v>
      </c>
      <c r="W9" s="1057" t="s">
        <v>6302</v>
      </c>
      <c r="X9" s="1368" t="s">
        <v>6242</v>
      </c>
      <c r="Y9" s="1368" t="s">
        <v>6243</v>
      </c>
      <c r="Z9" s="1368" t="s">
        <v>6269</v>
      </c>
      <c r="AA9" s="1368" t="s">
        <v>6245</v>
      </c>
      <c r="AB9" s="1368" t="s">
        <v>6270</v>
      </c>
      <c r="AC9" s="1368" t="s">
        <v>6247</v>
      </c>
      <c r="AD9" s="1368" t="s">
        <v>6248</v>
      </c>
      <c r="AE9" s="1368" t="s">
        <v>6290</v>
      </c>
      <c r="AF9" s="1057" t="s">
        <v>5894</v>
      </c>
      <c r="AG9" s="1057" t="s">
        <v>6271</v>
      </c>
      <c r="AH9" s="1057" t="s">
        <v>5850</v>
      </c>
      <c r="AI9" s="1057" t="s">
        <v>5850</v>
      </c>
      <c r="AJ9" s="1368" t="s">
        <v>6272</v>
      </c>
      <c r="AK9" s="1368" t="s">
        <v>6273</v>
      </c>
      <c r="AL9" s="1368"/>
      <c r="AM9" s="1368"/>
      <c r="AN9" s="1368"/>
      <c r="AO9" s="1368"/>
      <c r="AP9" s="1368"/>
      <c r="AQ9" s="1368"/>
      <c r="AR9" s="1368" t="s">
        <v>6291</v>
      </c>
      <c r="AS9" s="1368"/>
      <c r="AT9" s="1368"/>
      <c r="AU9" s="1368" t="s">
        <v>6292</v>
      </c>
      <c r="AV9" s="1368" t="s">
        <v>6253</v>
      </c>
      <c r="AW9" s="1368" t="s">
        <v>5864</v>
      </c>
      <c r="AX9" s="1368" t="s">
        <v>6275</v>
      </c>
      <c r="AY9" s="1057" t="s">
        <v>6255</v>
      </c>
      <c r="AZ9" s="1057" t="s">
        <v>6256</v>
      </c>
      <c r="BA9" s="1057"/>
      <c r="BB9" s="1062" t="s">
        <v>6276</v>
      </c>
      <c r="BC9" s="1057" t="s">
        <v>6277</v>
      </c>
      <c r="BD9" s="1368"/>
    </row>
    <row r="10" spans="1:56" ht="128.25">
      <c r="A10" s="1052" t="s">
        <v>6195</v>
      </c>
      <c r="B10" s="1362" t="s">
        <v>6303</v>
      </c>
      <c r="C10" s="1368" t="s">
        <v>6227</v>
      </c>
      <c r="D10" s="1368">
        <v>11435118</v>
      </c>
      <c r="E10" s="1368" t="s">
        <v>6304</v>
      </c>
      <c r="F10" s="1055">
        <v>884116138853</v>
      </c>
      <c r="G10" s="1368" t="s">
        <v>5841</v>
      </c>
      <c r="H10" s="1368"/>
      <c r="I10" s="1368"/>
      <c r="J10" s="1368" t="s">
        <v>6281</v>
      </c>
      <c r="K10" s="1057" t="s">
        <v>6007</v>
      </c>
      <c r="L10" s="1057" t="s">
        <v>6262</v>
      </c>
      <c r="M10" s="1057" t="s">
        <v>6263</v>
      </c>
      <c r="N10" s="1057" t="s">
        <v>6284</v>
      </c>
      <c r="O10" s="1368" t="s">
        <v>6265</v>
      </c>
      <c r="P10" s="1368" t="s">
        <v>6236</v>
      </c>
      <c r="Q10" s="1368" t="s">
        <v>6237</v>
      </c>
      <c r="R10" s="1368" t="s">
        <v>5889</v>
      </c>
      <c r="S10" s="1368" t="s">
        <v>6266</v>
      </c>
      <c r="T10" s="1057" t="s">
        <v>6267</v>
      </c>
      <c r="U10" s="1057" t="s">
        <v>6240</v>
      </c>
      <c r="V10" s="1057" t="s">
        <v>6305</v>
      </c>
      <c r="W10" s="1057" t="s">
        <v>5850</v>
      </c>
      <c r="X10" s="1368" t="s">
        <v>6242</v>
      </c>
      <c r="Y10" s="1368" t="s">
        <v>6243</v>
      </c>
      <c r="Z10" s="1368" t="s">
        <v>6269</v>
      </c>
      <c r="AA10" s="1368" t="s">
        <v>6245</v>
      </c>
      <c r="AB10" s="1368" t="s">
        <v>6270</v>
      </c>
      <c r="AC10" s="1368" t="s">
        <v>6247</v>
      </c>
      <c r="AD10" s="1368" t="s">
        <v>6248</v>
      </c>
      <c r="AE10" s="1368" t="s">
        <v>6290</v>
      </c>
      <c r="AF10" s="1057" t="s">
        <v>5894</v>
      </c>
      <c r="AG10" s="1057" t="s">
        <v>6306</v>
      </c>
      <c r="AH10" s="1057" t="s">
        <v>5850</v>
      </c>
      <c r="AI10" s="1057" t="s">
        <v>5889</v>
      </c>
      <c r="AJ10" s="1368" t="s">
        <v>6307</v>
      </c>
      <c r="AK10" s="1368" t="s">
        <v>6308</v>
      </c>
      <c r="AL10" s="1368"/>
      <c r="AM10" s="1368"/>
      <c r="AN10" s="1368"/>
      <c r="AO10" s="1368"/>
      <c r="AP10" s="1368"/>
      <c r="AQ10" s="1368"/>
      <c r="AR10" s="1368" t="s">
        <v>6291</v>
      </c>
      <c r="AS10" s="1368"/>
      <c r="AT10" s="1368"/>
      <c r="AU10" s="1368" t="s">
        <v>6292</v>
      </c>
      <c r="AV10" s="1368" t="s">
        <v>6253</v>
      </c>
      <c r="AW10" s="1368" t="s">
        <v>5864</v>
      </c>
      <c r="AX10" s="1368" t="s">
        <v>6275</v>
      </c>
      <c r="AY10" s="1057" t="s">
        <v>6255</v>
      </c>
      <c r="AZ10" s="1057" t="s">
        <v>6256</v>
      </c>
      <c r="BA10" s="1057"/>
      <c r="BB10" s="1062" t="s">
        <v>6276</v>
      </c>
      <c r="BC10" s="1057" t="s">
        <v>6277</v>
      </c>
      <c r="BD10" s="1368"/>
    </row>
    <row r="11" spans="1:56" ht="128.25" hidden="1">
      <c r="A11" s="1052" t="s">
        <v>6195</v>
      </c>
      <c r="B11" s="1362" t="s">
        <v>6298</v>
      </c>
      <c r="C11" s="1368" t="s">
        <v>6227</v>
      </c>
      <c r="D11" s="1368">
        <v>11435119</v>
      </c>
      <c r="E11" s="1368" t="s">
        <v>6309</v>
      </c>
      <c r="F11" s="1055">
        <v>884116138822</v>
      </c>
      <c r="G11" s="1368" t="s">
        <v>5841</v>
      </c>
      <c r="H11" s="1069"/>
      <c r="I11" s="1069"/>
      <c r="J11" s="1368" t="s">
        <v>6281</v>
      </c>
      <c r="K11" s="1057" t="s">
        <v>6007</v>
      </c>
      <c r="L11" s="1057" t="s">
        <v>6262</v>
      </c>
      <c r="M11" s="1057" t="s">
        <v>6263</v>
      </c>
      <c r="N11" s="1057" t="s">
        <v>6264</v>
      </c>
      <c r="O11" s="1368" t="s">
        <v>6265</v>
      </c>
      <c r="P11" s="1368" t="s">
        <v>6236</v>
      </c>
      <c r="Q11" s="1368" t="s">
        <v>6237</v>
      </c>
      <c r="R11" s="1368" t="s">
        <v>5889</v>
      </c>
      <c r="S11" s="1368" t="s">
        <v>6266</v>
      </c>
      <c r="T11" s="1057" t="s">
        <v>6267</v>
      </c>
      <c r="U11" s="1057" t="s">
        <v>6240</v>
      </c>
      <c r="V11" s="1057" t="s">
        <v>6310</v>
      </c>
      <c r="W11" s="1057" t="s">
        <v>6302</v>
      </c>
      <c r="X11" s="1368" t="s">
        <v>6242</v>
      </c>
      <c r="Y11" s="1368" t="s">
        <v>6243</v>
      </c>
      <c r="Z11" s="1368" t="s">
        <v>6269</v>
      </c>
      <c r="AA11" s="1368" t="s">
        <v>6245</v>
      </c>
      <c r="AB11" s="1368" t="s">
        <v>6270</v>
      </c>
      <c r="AC11" s="1368" t="s">
        <v>6247</v>
      </c>
      <c r="AD11" s="1368" t="s">
        <v>6248</v>
      </c>
      <c r="AE11" s="1368" t="s">
        <v>6290</v>
      </c>
      <c r="AF11" s="1057" t="s">
        <v>5894</v>
      </c>
      <c r="AG11" s="1057" t="s">
        <v>6271</v>
      </c>
      <c r="AH11" s="1057" t="s">
        <v>5850</v>
      </c>
      <c r="AI11" s="1057" t="s">
        <v>5850</v>
      </c>
      <c r="AJ11" s="1368" t="s">
        <v>6272</v>
      </c>
      <c r="AK11" s="1368" t="s">
        <v>6273</v>
      </c>
      <c r="AL11" s="1368"/>
      <c r="AM11" s="1368"/>
      <c r="AN11" s="1368"/>
      <c r="AO11" s="1368"/>
      <c r="AP11" s="1368"/>
      <c r="AQ11" s="1368"/>
      <c r="AR11" s="1368" t="s">
        <v>6291</v>
      </c>
      <c r="AS11" s="1368"/>
      <c r="AT11" s="1368"/>
      <c r="AU11" s="1368" t="s">
        <v>6292</v>
      </c>
      <c r="AV11" s="1368" t="s">
        <v>6253</v>
      </c>
      <c r="AW11" s="1368" t="s">
        <v>5864</v>
      </c>
      <c r="AX11" s="1368" t="s">
        <v>6275</v>
      </c>
      <c r="AY11" s="1057" t="s">
        <v>6255</v>
      </c>
      <c r="AZ11" s="1057" t="s">
        <v>6256</v>
      </c>
      <c r="BA11" s="1057"/>
      <c r="BB11" s="1062" t="s">
        <v>6276</v>
      </c>
      <c r="BC11" s="1057" t="s">
        <v>6277</v>
      </c>
      <c r="BD11" s="1368"/>
    </row>
    <row r="12" spans="1:56" ht="128.25" hidden="1">
      <c r="A12" s="1052" t="s">
        <v>6195</v>
      </c>
      <c r="B12" s="1362" t="s">
        <v>6293</v>
      </c>
      <c r="C12" s="1368" t="s">
        <v>6227</v>
      </c>
      <c r="D12" s="1368">
        <v>11435120</v>
      </c>
      <c r="E12" s="1368" t="s">
        <v>6311</v>
      </c>
      <c r="F12" s="1055">
        <v>884116138839</v>
      </c>
      <c r="G12" s="1368" t="s">
        <v>5841</v>
      </c>
      <c r="H12" s="1069"/>
      <c r="I12" s="1069"/>
      <c r="J12" s="1368" t="s">
        <v>6281</v>
      </c>
      <c r="K12" s="1057" t="s">
        <v>6007</v>
      </c>
      <c r="L12" s="1057" t="s">
        <v>6262</v>
      </c>
      <c r="M12" s="1057" t="s">
        <v>6263</v>
      </c>
      <c r="N12" s="1057" t="s">
        <v>6264</v>
      </c>
      <c r="O12" s="1368" t="s">
        <v>6265</v>
      </c>
      <c r="P12" s="1368" t="s">
        <v>6236</v>
      </c>
      <c r="Q12" s="1368" t="s">
        <v>6237</v>
      </c>
      <c r="R12" s="1368" t="s">
        <v>5889</v>
      </c>
      <c r="S12" s="1368" t="s">
        <v>6266</v>
      </c>
      <c r="T12" s="1057" t="s">
        <v>6267</v>
      </c>
      <c r="U12" s="1057" t="s">
        <v>6240</v>
      </c>
      <c r="V12" s="1057" t="s">
        <v>6310</v>
      </c>
      <c r="W12" s="1057" t="s">
        <v>6297</v>
      </c>
      <c r="X12" s="1368" t="s">
        <v>6242</v>
      </c>
      <c r="Y12" s="1368" t="s">
        <v>6243</v>
      </c>
      <c r="Z12" s="1368" t="s">
        <v>6269</v>
      </c>
      <c r="AA12" s="1368" t="s">
        <v>6245</v>
      </c>
      <c r="AB12" s="1368" t="s">
        <v>6270</v>
      </c>
      <c r="AC12" s="1368" t="s">
        <v>6247</v>
      </c>
      <c r="AD12" s="1368" t="s">
        <v>6248</v>
      </c>
      <c r="AE12" s="1368" t="s">
        <v>6290</v>
      </c>
      <c r="AF12" s="1057" t="s">
        <v>5894</v>
      </c>
      <c r="AG12" s="1057" t="s">
        <v>6271</v>
      </c>
      <c r="AH12" s="1057" t="s">
        <v>5850</v>
      </c>
      <c r="AI12" s="1057" t="s">
        <v>5850</v>
      </c>
      <c r="AJ12" s="1368" t="s">
        <v>6272</v>
      </c>
      <c r="AK12" s="1368" t="s">
        <v>6273</v>
      </c>
      <c r="AL12" s="1368"/>
      <c r="AM12" s="1368"/>
      <c r="AN12" s="1368"/>
      <c r="AO12" s="1368"/>
      <c r="AP12" s="1368"/>
      <c r="AQ12" s="1368"/>
      <c r="AR12" s="1368" t="s">
        <v>6291</v>
      </c>
      <c r="AS12" s="1368"/>
      <c r="AT12" s="1368"/>
      <c r="AU12" s="1368" t="s">
        <v>6292</v>
      </c>
      <c r="AV12" s="1368" t="s">
        <v>6253</v>
      </c>
      <c r="AW12" s="1368" t="s">
        <v>5864</v>
      </c>
      <c r="AX12" s="1368" t="s">
        <v>6275</v>
      </c>
      <c r="AY12" s="1057" t="s">
        <v>6255</v>
      </c>
      <c r="AZ12" s="1057" t="s">
        <v>6256</v>
      </c>
      <c r="BA12" s="1057"/>
      <c r="BB12" s="1062" t="s">
        <v>6276</v>
      </c>
      <c r="BC12" s="1057" t="s">
        <v>6277</v>
      </c>
      <c r="BD12" s="1368"/>
    </row>
    <row r="13" spans="1:56" ht="128.25" hidden="1">
      <c r="A13" s="1052" t="s">
        <v>6195</v>
      </c>
      <c r="B13" s="1362" t="s">
        <v>6286</v>
      </c>
      <c r="C13" s="1368" t="s">
        <v>6227</v>
      </c>
      <c r="D13" s="1368">
        <v>11435121</v>
      </c>
      <c r="E13" s="1368" t="s">
        <v>6312</v>
      </c>
      <c r="F13" s="1055">
        <v>884116138846</v>
      </c>
      <c r="G13" s="1368" t="s">
        <v>5841</v>
      </c>
      <c r="H13" s="1069"/>
      <c r="I13" s="1069"/>
      <c r="J13" s="1368" t="s">
        <v>6281</v>
      </c>
      <c r="K13" s="1057" t="s">
        <v>6007</v>
      </c>
      <c r="L13" s="1057" t="s">
        <v>6262</v>
      </c>
      <c r="M13" s="1057" t="s">
        <v>6263</v>
      </c>
      <c r="N13" s="1057" t="s">
        <v>6264</v>
      </c>
      <c r="O13" s="1368" t="s">
        <v>6265</v>
      </c>
      <c r="P13" s="1368" t="s">
        <v>6236</v>
      </c>
      <c r="Q13" s="1368" t="s">
        <v>6237</v>
      </c>
      <c r="R13" s="1368" t="s">
        <v>5889</v>
      </c>
      <c r="S13" s="1368" t="s">
        <v>6266</v>
      </c>
      <c r="T13" s="1057" t="s">
        <v>6267</v>
      </c>
      <c r="U13" s="1057" t="s">
        <v>6240</v>
      </c>
      <c r="V13" s="1057" t="s">
        <v>6310</v>
      </c>
      <c r="W13" s="1057" t="s">
        <v>6289</v>
      </c>
      <c r="X13" s="1368" t="s">
        <v>6242</v>
      </c>
      <c r="Y13" s="1368" t="s">
        <v>6243</v>
      </c>
      <c r="Z13" s="1368" t="s">
        <v>6269</v>
      </c>
      <c r="AA13" s="1368" t="s">
        <v>6245</v>
      </c>
      <c r="AB13" s="1368" t="s">
        <v>6270</v>
      </c>
      <c r="AC13" s="1368" t="s">
        <v>6247</v>
      </c>
      <c r="AD13" s="1368" t="s">
        <v>6248</v>
      </c>
      <c r="AE13" s="1368" t="s">
        <v>6290</v>
      </c>
      <c r="AF13" s="1057" t="s">
        <v>5894</v>
      </c>
      <c r="AG13" s="1057" t="s">
        <v>6271</v>
      </c>
      <c r="AH13" s="1057" t="s">
        <v>5850</v>
      </c>
      <c r="AI13" s="1057" t="s">
        <v>5850</v>
      </c>
      <c r="AJ13" s="1368" t="s">
        <v>6272</v>
      </c>
      <c r="AK13" s="1368" t="s">
        <v>6273</v>
      </c>
      <c r="AL13" s="1368"/>
      <c r="AM13" s="1368"/>
      <c r="AN13" s="1368"/>
      <c r="AO13" s="1368"/>
      <c r="AP13" s="1368"/>
      <c r="AQ13" s="1368"/>
      <c r="AR13" s="1368" t="s">
        <v>6291</v>
      </c>
      <c r="AS13" s="1368"/>
      <c r="AT13" s="1368"/>
      <c r="AU13" s="1368" t="s">
        <v>6292</v>
      </c>
      <c r="AV13" s="1368" t="s">
        <v>6253</v>
      </c>
      <c r="AW13" s="1368" t="s">
        <v>5864</v>
      </c>
      <c r="AX13" s="1368" t="s">
        <v>6275</v>
      </c>
      <c r="AY13" s="1057" t="s">
        <v>6255</v>
      </c>
      <c r="AZ13" s="1057" t="s">
        <v>6256</v>
      </c>
      <c r="BA13" s="1057"/>
      <c r="BB13" s="1062" t="s">
        <v>6276</v>
      </c>
      <c r="BC13" s="1057" t="s">
        <v>6277</v>
      </c>
      <c r="BD13" s="1368"/>
    </row>
    <row r="14" spans="1:56" ht="121.5" customHeight="1">
      <c r="A14" s="1052" t="s">
        <v>6195</v>
      </c>
      <c r="B14" s="1362" t="s">
        <v>6226</v>
      </c>
      <c r="C14" s="1368" t="s">
        <v>6227</v>
      </c>
      <c r="D14" s="1368">
        <v>11262190</v>
      </c>
      <c r="E14" s="1368" t="s">
        <v>6228</v>
      </c>
      <c r="F14" s="1055">
        <v>884116138235</v>
      </c>
      <c r="G14" s="1368" t="s">
        <v>5841</v>
      </c>
      <c r="H14" s="1368"/>
      <c r="I14" s="1368" t="s">
        <v>6229</v>
      </c>
      <c r="J14" s="1368" t="s">
        <v>6230</v>
      </c>
      <c r="K14" s="1057" t="s">
        <v>6231</v>
      </c>
      <c r="L14" s="1057" t="s">
        <v>6232</v>
      </c>
      <c r="M14" s="1057" t="s">
        <v>6233</v>
      </c>
      <c r="N14" s="1057" t="s">
        <v>6234</v>
      </c>
      <c r="O14" s="1368" t="s">
        <v>6235</v>
      </c>
      <c r="P14" s="1368" t="s">
        <v>6236</v>
      </c>
      <c r="Q14" s="1368" t="s">
        <v>6237</v>
      </c>
      <c r="R14" s="1368" t="s">
        <v>2589</v>
      </c>
      <c r="S14" s="1368" t="s">
        <v>6238</v>
      </c>
      <c r="T14" s="1057" t="s">
        <v>6239</v>
      </c>
      <c r="U14" s="1057" t="s">
        <v>6240</v>
      </c>
      <c r="V14" s="1057" t="s">
        <v>6241</v>
      </c>
      <c r="W14" s="1057" t="s">
        <v>5850</v>
      </c>
      <c r="X14" s="1368" t="s">
        <v>6242</v>
      </c>
      <c r="Y14" s="1368" t="s">
        <v>6243</v>
      </c>
      <c r="Z14" s="1368" t="s">
        <v>6244</v>
      </c>
      <c r="AA14" s="1368" t="s">
        <v>6245</v>
      </c>
      <c r="AB14" s="1368" t="s">
        <v>6246</v>
      </c>
      <c r="AC14" s="1368" t="s">
        <v>6247</v>
      </c>
      <c r="AD14" s="1368" t="s">
        <v>6248</v>
      </c>
      <c r="AE14" s="1368" t="s">
        <v>6249</v>
      </c>
      <c r="AF14" s="1057" t="s">
        <v>5856</v>
      </c>
      <c r="AG14" s="1057" t="s">
        <v>6250</v>
      </c>
      <c r="AH14" s="1057" t="s">
        <v>5850</v>
      </c>
      <c r="AI14" s="1057" t="s">
        <v>5850</v>
      </c>
      <c r="AJ14" s="1368" t="s">
        <v>6251</v>
      </c>
      <c r="AK14" s="1368" t="s">
        <v>6252</v>
      </c>
      <c r="AL14" s="1368"/>
      <c r="AM14" s="1368"/>
      <c r="AN14" s="1368"/>
      <c r="AO14" s="1368"/>
      <c r="AP14" s="1368"/>
      <c r="AQ14" s="1368"/>
      <c r="AR14" s="1368" t="s">
        <v>5863</v>
      </c>
      <c r="AS14" s="1368"/>
      <c r="AT14" s="1368"/>
      <c r="AU14" s="1368"/>
      <c r="AV14" s="1368" t="s">
        <v>6253</v>
      </c>
      <c r="AW14" s="1368" t="s">
        <v>5864</v>
      </c>
      <c r="AX14" s="1368" t="s">
        <v>6254</v>
      </c>
      <c r="AY14" s="1057" t="s">
        <v>6255</v>
      </c>
      <c r="AZ14" s="1057" t="s">
        <v>6256</v>
      </c>
      <c r="BA14" s="1057"/>
      <c r="BB14" s="1062" t="s">
        <v>6257</v>
      </c>
      <c r="BC14" s="1057" t="s">
        <v>6258</v>
      </c>
      <c r="BD14" s="1368"/>
    </row>
    <row r="15" spans="1:56" ht="128.25">
      <c r="A15" s="1052" t="s">
        <v>6195</v>
      </c>
      <c r="B15" s="1362" t="s">
        <v>6259</v>
      </c>
      <c r="C15" s="1368" t="s">
        <v>6227</v>
      </c>
      <c r="D15" s="1368">
        <v>11262191</v>
      </c>
      <c r="E15" s="1368" t="s">
        <v>6260</v>
      </c>
      <c r="F15" s="1055">
        <v>884116138242</v>
      </c>
      <c r="G15" s="1368" t="s">
        <v>5841</v>
      </c>
      <c r="H15" s="1368"/>
      <c r="I15" s="1368"/>
      <c r="J15" s="1368" t="s">
        <v>6261</v>
      </c>
      <c r="K15" s="1057" t="s">
        <v>6007</v>
      </c>
      <c r="L15" s="1057" t="s">
        <v>6262</v>
      </c>
      <c r="M15" s="1057" t="s">
        <v>6263</v>
      </c>
      <c r="N15" s="1057" t="s">
        <v>6264</v>
      </c>
      <c r="O15" s="1368" t="s">
        <v>6265</v>
      </c>
      <c r="P15" s="1368" t="s">
        <v>6236</v>
      </c>
      <c r="Q15" s="1368" t="s">
        <v>6237</v>
      </c>
      <c r="R15" s="1368" t="s">
        <v>2589</v>
      </c>
      <c r="S15" s="1368" t="s">
        <v>6266</v>
      </c>
      <c r="T15" s="1057" t="s">
        <v>6267</v>
      </c>
      <c r="U15" s="1057" t="s">
        <v>6240</v>
      </c>
      <c r="V15" s="1057" t="s">
        <v>6268</v>
      </c>
      <c r="W15" s="1057" t="s">
        <v>5850</v>
      </c>
      <c r="X15" s="1368" t="s">
        <v>6242</v>
      </c>
      <c r="Y15" s="1368" t="s">
        <v>6243</v>
      </c>
      <c r="Z15" s="1368" t="s">
        <v>6269</v>
      </c>
      <c r="AA15" s="1368" t="s">
        <v>6245</v>
      </c>
      <c r="AB15" s="1368" t="s">
        <v>6270</v>
      </c>
      <c r="AC15" s="1368" t="s">
        <v>6247</v>
      </c>
      <c r="AD15" s="1368" t="s">
        <v>6248</v>
      </c>
      <c r="AE15" s="1368" t="s">
        <v>6249</v>
      </c>
      <c r="AF15" s="1057" t="s">
        <v>5856</v>
      </c>
      <c r="AG15" s="1057" t="s">
        <v>6271</v>
      </c>
      <c r="AH15" s="1057" t="s">
        <v>5850</v>
      </c>
      <c r="AI15" s="1057" t="s">
        <v>5850</v>
      </c>
      <c r="AJ15" s="1368" t="s">
        <v>6272</v>
      </c>
      <c r="AK15" s="1368" t="s">
        <v>6273</v>
      </c>
      <c r="AL15" s="1368"/>
      <c r="AM15" s="1368" t="s">
        <v>6274</v>
      </c>
      <c r="AN15" s="1368"/>
      <c r="AO15" s="1368"/>
      <c r="AP15" s="1368"/>
      <c r="AQ15" s="1368"/>
      <c r="AR15" s="1368" t="s">
        <v>5863</v>
      </c>
      <c r="AS15" s="1368"/>
      <c r="AT15" s="1368"/>
      <c r="AU15" s="1368"/>
      <c r="AV15" s="1368" t="s">
        <v>6253</v>
      </c>
      <c r="AW15" s="1368" t="s">
        <v>5864</v>
      </c>
      <c r="AX15" s="1368" t="s">
        <v>6275</v>
      </c>
      <c r="AY15" s="1057" t="s">
        <v>6255</v>
      </c>
      <c r="AZ15" s="1057" t="s">
        <v>6256</v>
      </c>
      <c r="BA15" s="1057"/>
      <c r="BB15" s="1062" t="s">
        <v>6276</v>
      </c>
      <c r="BC15" s="1057" t="s">
        <v>6277</v>
      </c>
      <c r="BD15" s="1368"/>
    </row>
    <row r="16" spans="1:56" ht="128.25">
      <c r="A16" s="1052" t="s">
        <v>6195</v>
      </c>
      <c r="B16" s="1362" t="s">
        <v>6259</v>
      </c>
      <c r="C16" s="1368" t="s">
        <v>6227</v>
      </c>
      <c r="D16" s="1368">
        <v>11262192</v>
      </c>
      <c r="E16" s="1368" t="s">
        <v>6278</v>
      </c>
      <c r="F16" s="1055">
        <v>884116138242</v>
      </c>
      <c r="G16" s="1368" t="s">
        <v>5841</v>
      </c>
      <c r="H16" s="1368"/>
      <c r="I16" s="1368"/>
      <c r="J16" s="1368" t="s">
        <v>6279</v>
      </c>
      <c r="K16" s="1057" t="s">
        <v>6007</v>
      </c>
      <c r="L16" s="1057" t="s">
        <v>6262</v>
      </c>
      <c r="M16" s="1057" t="s">
        <v>6263</v>
      </c>
      <c r="N16" s="1057" t="s">
        <v>6264</v>
      </c>
      <c r="O16" s="1368" t="s">
        <v>6265</v>
      </c>
      <c r="P16" s="1368" t="s">
        <v>6236</v>
      </c>
      <c r="Q16" s="1368" t="s">
        <v>6237</v>
      </c>
      <c r="R16" s="1368" t="s">
        <v>2589</v>
      </c>
      <c r="S16" s="1368" t="s">
        <v>6266</v>
      </c>
      <c r="T16" s="1057" t="s">
        <v>6267</v>
      </c>
      <c r="U16" s="1057" t="s">
        <v>6240</v>
      </c>
      <c r="V16" s="1057" t="s">
        <v>6268</v>
      </c>
      <c r="W16" s="1057" t="s">
        <v>5850</v>
      </c>
      <c r="X16" s="1368" t="s">
        <v>6242</v>
      </c>
      <c r="Y16" s="1368" t="s">
        <v>6243</v>
      </c>
      <c r="Z16" s="1368" t="s">
        <v>6269</v>
      </c>
      <c r="AA16" s="1368" t="s">
        <v>6245</v>
      </c>
      <c r="AB16" s="1368" t="s">
        <v>6270</v>
      </c>
      <c r="AC16" s="1368" t="s">
        <v>6247</v>
      </c>
      <c r="AD16" s="1368" t="s">
        <v>6248</v>
      </c>
      <c r="AE16" s="1368" t="s">
        <v>6249</v>
      </c>
      <c r="AF16" s="1057" t="s">
        <v>5856</v>
      </c>
      <c r="AG16" s="1057" t="s">
        <v>6271</v>
      </c>
      <c r="AH16" s="1057" t="s">
        <v>5850</v>
      </c>
      <c r="AI16" s="1057" t="s">
        <v>5850</v>
      </c>
      <c r="AJ16" s="1368" t="s">
        <v>6272</v>
      </c>
      <c r="AK16" s="1368" t="s">
        <v>6273</v>
      </c>
      <c r="AL16" s="1368"/>
      <c r="AM16" s="1368" t="s">
        <v>6274</v>
      </c>
      <c r="AN16" s="1368"/>
      <c r="AO16" s="1368"/>
      <c r="AP16" s="1368"/>
      <c r="AQ16" s="1368"/>
      <c r="AR16" s="1368" t="s">
        <v>5863</v>
      </c>
      <c r="AS16" s="1368"/>
      <c r="AT16" s="1368"/>
      <c r="AU16" s="1368"/>
      <c r="AV16" s="1368" t="s">
        <v>6253</v>
      </c>
      <c r="AW16" s="1368" t="s">
        <v>5864</v>
      </c>
      <c r="AX16" s="1368" t="s">
        <v>6275</v>
      </c>
      <c r="AY16" s="1057" t="s">
        <v>6255</v>
      </c>
      <c r="AZ16" s="1057" t="s">
        <v>6256</v>
      </c>
      <c r="BA16" s="1057"/>
      <c r="BB16" s="1062" t="s">
        <v>6276</v>
      </c>
      <c r="BC16" s="1057" t="s">
        <v>6277</v>
      </c>
      <c r="BD16" s="1368"/>
    </row>
    <row r="17" spans="1:56" ht="128.25">
      <c r="A17" s="1052" t="s">
        <v>6195</v>
      </c>
      <c r="B17" s="1362" t="s">
        <v>6259</v>
      </c>
      <c r="C17" s="1368" t="s">
        <v>6227</v>
      </c>
      <c r="D17" s="1368">
        <v>11263411</v>
      </c>
      <c r="E17" s="1368" t="s">
        <v>6280</v>
      </c>
      <c r="F17" s="1055">
        <v>884116138310</v>
      </c>
      <c r="G17" s="1368" t="s">
        <v>5841</v>
      </c>
      <c r="H17" s="1368"/>
      <c r="I17" s="1368"/>
      <c r="J17" s="1368" t="s">
        <v>6281</v>
      </c>
      <c r="K17" s="1057" t="s">
        <v>6007</v>
      </c>
      <c r="L17" s="1057" t="s">
        <v>6282</v>
      </c>
      <c r="M17" s="1057" t="s">
        <v>6283</v>
      </c>
      <c r="N17" s="1057" t="s">
        <v>6284</v>
      </c>
      <c r="O17" s="1368" t="s">
        <v>6265</v>
      </c>
      <c r="P17" s="1368" t="s">
        <v>6236</v>
      </c>
      <c r="Q17" s="1368" t="s">
        <v>6237</v>
      </c>
      <c r="R17" s="1368" t="s">
        <v>2589</v>
      </c>
      <c r="S17" s="1368" t="s">
        <v>6266</v>
      </c>
      <c r="T17" s="1057" t="s">
        <v>6267</v>
      </c>
      <c r="U17" s="1057" t="s">
        <v>6240</v>
      </c>
      <c r="V17" s="1057" t="s">
        <v>6285</v>
      </c>
      <c r="W17" s="1057" t="s">
        <v>5850</v>
      </c>
      <c r="X17" s="1368" t="s">
        <v>6242</v>
      </c>
      <c r="Y17" s="1368" t="s">
        <v>6243</v>
      </c>
      <c r="Z17" s="1368" t="s">
        <v>6269</v>
      </c>
      <c r="AA17" s="1368" t="s">
        <v>6245</v>
      </c>
      <c r="AB17" s="1368" t="s">
        <v>6270</v>
      </c>
      <c r="AC17" s="1368" t="s">
        <v>6247</v>
      </c>
      <c r="AD17" s="1368" t="s">
        <v>6248</v>
      </c>
      <c r="AE17" s="1368" t="s">
        <v>6249</v>
      </c>
      <c r="AF17" s="1057" t="s">
        <v>5894</v>
      </c>
      <c r="AG17" s="1057" t="s">
        <v>6271</v>
      </c>
      <c r="AH17" s="1057" t="s">
        <v>5850</v>
      </c>
      <c r="AI17" s="1057" t="s">
        <v>5850</v>
      </c>
      <c r="AJ17" s="1368" t="s">
        <v>6272</v>
      </c>
      <c r="AK17" s="1368" t="s">
        <v>6273</v>
      </c>
      <c r="AL17" s="1368"/>
      <c r="AM17" s="1368" t="s">
        <v>6274</v>
      </c>
      <c r="AN17" s="1368"/>
      <c r="AO17" s="1368"/>
      <c r="AP17" s="1368"/>
      <c r="AQ17" s="1368"/>
      <c r="AR17" s="1368" t="s">
        <v>5863</v>
      </c>
      <c r="AS17" s="1368"/>
      <c r="AT17" s="1368"/>
      <c r="AU17" s="1368"/>
      <c r="AV17" s="1368" t="s">
        <v>6253</v>
      </c>
      <c r="AW17" s="1368" t="s">
        <v>5864</v>
      </c>
      <c r="AX17" s="1368" t="s">
        <v>6275</v>
      </c>
      <c r="AY17" s="1057" t="s">
        <v>6255</v>
      </c>
      <c r="AZ17" s="1057" t="s">
        <v>6256</v>
      </c>
      <c r="BA17" s="1057"/>
      <c r="BB17" s="1062" t="s">
        <v>6276</v>
      </c>
      <c r="BC17" s="1057" t="s">
        <v>6277</v>
      </c>
      <c r="BD17" s="1368"/>
    </row>
    <row r="18" spans="1:56" ht="14.25"/>
    <row r="19" spans="1:56" ht="189" customHeight="1"/>
    <row r="20" spans="1:56" ht="14.25"/>
  </sheetData>
  <autoFilter ref="A3:BD17">
    <filterColumn colId="22">
      <filters>
        <filter val="None"/>
      </filters>
    </filterColumn>
  </autoFilter>
  <mergeCells count="17">
    <mergeCell ref="AW1:AX2"/>
    <mergeCell ref="AY1:BA2"/>
    <mergeCell ref="BB1:BC2"/>
    <mergeCell ref="BD1:BD2"/>
    <mergeCell ref="AQ1:AU2"/>
    <mergeCell ref="AV1:AV2"/>
    <mergeCell ref="T2:V2"/>
    <mergeCell ref="A1:E1"/>
    <mergeCell ref="AL1:AM2"/>
    <mergeCell ref="AN1:AN2"/>
    <mergeCell ref="AO1:AP2"/>
    <mergeCell ref="A2:E2"/>
    <mergeCell ref="G2:H2"/>
    <mergeCell ref="K2:L2"/>
    <mergeCell ref="M2:O2"/>
    <mergeCell ref="Q2:S2"/>
    <mergeCell ref="X2:Y2"/>
  </mergeCells>
  <printOptions horizontalCentered="1"/>
  <pageMargins left="0.25" right="0.25" top="0.75" bottom="0.75" header="0.3" footer="0.3"/>
  <pageSetup scale="11" fitToHeight="0"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X2180"/>
  <sheetViews>
    <sheetView zoomScale="90" zoomScaleNormal="90" zoomScaleSheetLayoutView="55" workbookViewId="0">
      <pane xSplit="1" ySplit="2" topLeftCell="C769" activePane="bottomRight" state="frozen"/>
      <selection activeCell="C36" sqref="C36"/>
      <selection pane="topRight" activeCell="C36" sqref="C36"/>
      <selection pane="bottomLeft" activeCell="C36" sqref="C36"/>
      <selection pane="bottomRight" activeCell="A640" sqref="A640:A740"/>
    </sheetView>
  </sheetViews>
  <sheetFormatPr defaultColWidth="9.140625" defaultRowHeight="15"/>
  <cols>
    <col min="1" max="1" width="6.85546875" style="73" customWidth="1"/>
    <col min="2" max="2" width="15.140625" style="74" customWidth="1"/>
    <col min="3" max="3" width="22" style="74" customWidth="1"/>
    <col min="4" max="4" width="145.140625" style="71" customWidth="1"/>
    <col min="5" max="5" width="10.5703125" style="246" bestFit="1" customWidth="1"/>
    <col min="6" max="6" width="23.5703125" style="721" customWidth="1"/>
    <col min="7" max="7" width="29.7109375" style="246" customWidth="1"/>
    <col min="8" max="8" width="34" style="74" customWidth="1"/>
    <col min="9" max="9" width="33.42578125" style="71" customWidth="1"/>
    <col min="10" max="10" width="35.28515625" style="73" bestFit="1" customWidth="1"/>
    <col min="11" max="15" width="7.28515625" style="73" customWidth="1"/>
    <col min="16" max="16" width="31.28515625" style="73" customWidth="1"/>
    <col min="17" max="16384" width="9.140625" style="73"/>
  </cols>
  <sheetData>
    <row r="1" spans="1:16" ht="21.75" customHeight="1" thickBot="1">
      <c r="A1" s="74"/>
      <c r="C1" s="75" t="s">
        <v>4017</v>
      </c>
      <c r="D1" s="76"/>
      <c r="E1" s="77"/>
      <c r="F1" s="1612"/>
      <c r="G1" s="1612"/>
      <c r="H1" s="78"/>
      <c r="J1" s="79"/>
      <c r="K1" s="80"/>
      <c r="L1" s="80"/>
      <c r="M1" s="80"/>
      <c r="N1" s="80"/>
      <c r="O1" s="80"/>
      <c r="P1" s="81"/>
    </row>
    <row r="2" spans="1:16" s="82" customFormat="1" ht="30.75" thickBot="1">
      <c r="B2" s="1047" t="s">
        <v>5729</v>
      </c>
      <c r="C2" s="910" t="s">
        <v>2032</v>
      </c>
      <c r="D2" s="83" t="s">
        <v>633</v>
      </c>
      <c r="E2" s="84" t="s">
        <v>3997</v>
      </c>
      <c r="F2" s="770" t="s">
        <v>3999</v>
      </c>
      <c r="G2" s="84" t="s">
        <v>632</v>
      </c>
      <c r="H2" s="84" t="s">
        <v>3998</v>
      </c>
      <c r="I2" s="85" t="s">
        <v>4000</v>
      </c>
      <c r="J2" s="85"/>
      <c r="K2" s="86"/>
      <c r="L2" s="85"/>
      <c r="M2" s="85"/>
      <c r="N2" s="85"/>
      <c r="O2" s="85"/>
      <c r="P2" s="87"/>
    </row>
    <row r="3" spans="1:16" s="95" customFormat="1">
      <c r="A3" s="88"/>
      <c r="B3" s="1048"/>
      <c r="C3" s="431"/>
      <c r="D3" s="89" t="s">
        <v>896</v>
      </c>
      <c r="E3" s="90"/>
      <c r="F3" s="91"/>
      <c r="G3" s="91"/>
      <c r="H3" s="92"/>
      <c r="I3" s="93"/>
      <c r="J3" s="93"/>
      <c r="K3" s="93"/>
      <c r="L3" s="93"/>
      <c r="M3" s="93"/>
      <c r="N3" s="93"/>
      <c r="O3" s="93"/>
      <c r="P3" s="94"/>
    </row>
    <row r="4" spans="1:16" s="95" customFormat="1" ht="15.75" thickBot="1">
      <c r="A4" s="88"/>
      <c r="B4" s="1048"/>
      <c r="C4" s="911"/>
      <c r="D4" s="96" t="s">
        <v>897</v>
      </c>
      <c r="E4" s="97"/>
      <c r="F4" s="97"/>
      <c r="G4" s="97"/>
      <c r="H4" s="98"/>
      <c r="I4" s="99"/>
      <c r="J4" s="98"/>
      <c r="K4" s="98"/>
      <c r="L4" s="98"/>
      <c r="M4" s="98"/>
      <c r="N4" s="98"/>
      <c r="O4" s="98"/>
      <c r="P4" s="100"/>
    </row>
    <row r="5" spans="1:16" s="95" customFormat="1" ht="15.75" thickBot="1">
      <c r="A5" s="88"/>
      <c r="B5" s="164" t="s">
        <v>5454</v>
      </c>
      <c r="C5" s="876" t="s">
        <v>836</v>
      </c>
      <c r="D5" s="101" t="s">
        <v>837</v>
      </c>
      <c r="E5" s="102">
        <v>125000</v>
      </c>
      <c r="F5" s="103" t="s">
        <v>2056</v>
      </c>
      <c r="G5" s="102">
        <v>125000</v>
      </c>
      <c r="H5" s="104" t="s">
        <v>906</v>
      </c>
      <c r="I5" s="105" t="s">
        <v>897</v>
      </c>
      <c r="J5" s="105"/>
      <c r="K5" s="105"/>
      <c r="L5" s="105"/>
      <c r="M5" s="105"/>
      <c r="N5" s="105"/>
      <c r="O5" s="105"/>
      <c r="P5" s="105"/>
    </row>
    <row r="6" spans="1:16" s="95" customFormat="1">
      <c r="A6" s="88"/>
      <c r="B6" s="164" t="s">
        <v>5668</v>
      </c>
      <c r="C6" s="912" t="s">
        <v>838</v>
      </c>
      <c r="D6" s="874" t="s">
        <v>1456</v>
      </c>
      <c r="E6" s="28">
        <v>29625</v>
      </c>
      <c r="F6" s="107" t="s">
        <v>2056</v>
      </c>
      <c r="G6" s="28">
        <v>29625</v>
      </c>
      <c r="H6" s="107" t="s">
        <v>906</v>
      </c>
      <c r="I6" s="108" t="s">
        <v>1456</v>
      </c>
      <c r="J6" s="109"/>
      <c r="K6" s="109"/>
      <c r="L6" s="109"/>
      <c r="M6" s="109"/>
      <c r="N6" s="109"/>
      <c r="O6" s="109"/>
      <c r="P6" s="109"/>
    </row>
    <row r="7" spans="1:16" s="95" customFormat="1">
      <c r="A7" s="88"/>
      <c r="B7" s="164" t="s">
        <v>5669</v>
      </c>
      <c r="C7" s="912" t="s">
        <v>839</v>
      </c>
      <c r="D7" s="874" t="s">
        <v>1457</v>
      </c>
      <c r="E7" s="110">
        <v>50362.5</v>
      </c>
      <c r="F7" s="107" t="s">
        <v>2056</v>
      </c>
      <c r="G7" s="110">
        <v>50362.5</v>
      </c>
      <c r="H7" s="107" t="s">
        <v>906</v>
      </c>
      <c r="I7" s="108" t="s">
        <v>1457</v>
      </c>
      <c r="J7" s="109"/>
      <c r="K7" s="109"/>
      <c r="L7" s="109"/>
      <c r="M7" s="109"/>
      <c r="N7" s="109"/>
      <c r="O7" s="109"/>
      <c r="P7" s="109"/>
    </row>
    <row r="8" spans="1:16" s="95" customFormat="1">
      <c r="A8" s="88"/>
      <c r="B8" s="164" t="s">
        <v>5670</v>
      </c>
      <c r="C8" s="912" t="s">
        <v>840</v>
      </c>
      <c r="D8" s="874" t="s">
        <v>1458</v>
      </c>
      <c r="E8" s="110">
        <v>71100</v>
      </c>
      <c r="F8" s="107" t="s">
        <v>2056</v>
      </c>
      <c r="G8" s="110">
        <v>71100</v>
      </c>
      <c r="H8" s="107" t="s">
        <v>906</v>
      </c>
      <c r="I8" s="108" t="s">
        <v>1458</v>
      </c>
      <c r="J8" s="109"/>
      <c r="K8" s="109"/>
      <c r="L8" s="109"/>
      <c r="M8" s="109"/>
      <c r="N8" s="109"/>
      <c r="O8" s="109"/>
      <c r="P8" s="109"/>
    </row>
    <row r="9" spans="1:16" s="95" customFormat="1">
      <c r="A9" s="88"/>
      <c r="B9" s="164" t="s">
        <v>5671</v>
      </c>
      <c r="C9" s="912" t="s">
        <v>841</v>
      </c>
      <c r="D9" s="874" t="s">
        <v>1255</v>
      </c>
      <c r="E9" s="28">
        <v>18125</v>
      </c>
      <c r="F9" s="107" t="s">
        <v>2056</v>
      </c>
      <c r="G9" s="28">
        <v>18125</v>
      </c>
      <c r="H9" s="107" t="s">
        <v>906</v>
      </c>
      <c r="I9" s="108" t="s">
        <v>1255</v>
      </c>
      <c r="J9" s="109"/>
      <c r="K9" s="109"/>
      <c r="L9" s="109"/>
      <c r="M9" s="109"/>
      <c r="N9" s="109"/>
      <c r="O9" s="109"/>
      <c r="P9" s="109"/>
    </row>
    <row r="10" spans="1:16" s="95" customFormat="1">
      <c r="A10" s="88"/>
      <c r="B10" s="164" t="s">
        <v>5672</v>
      </c>
      <c r="C10" s="912" t="s">
        <v>842</v>
      </c>
      <c r="D10" s="874" t="s">
        <v>1256</v>
      </c>
      <c r="E10" s="110">
        <v>30812.5</v>
      </c>
      <c r="F10" s="107" t="s">
        <v>2056</v>
      </c>
      <c r="G10" s="110">
        <v>30812.5</v>
      </c>
      <c r="H10" s="107" t="s">
        <v>906</v>
      </c>
      <c r="I10" s="108" t="s">
        <v>1256</v>
      </c>
      <c r="J10" s="109"/>
      <c r="K10" s="109"/>
      <c r="L10" s="109"/>
      <c r="M10" s="109"/>
      <c r="N10" s="109"/>
      <c r="O10" s="109"/>
      <c r="P10" s="109"/>
    </row>
    <row r="11" spans="1:16" s="95" customFormat="1">
      <c r="A11" s="88"/>
      <c r="B11" s="164" t="s">
        <v>5673</v>
      </c>
      <c r="C11" s="912" t="s">
        <v>843</v>
      </c>
      <c r="D11" s="874" t="s">
        <v>1257</v>
      </c>
      <c r="E11" s="110">
        <v>43500</v>
      </c>
      <c r="F11" s="107" t="s">
        <v>2056</v>
      </c>
      <c r="G11" s="110">
        <v>43500</v>
      </c>
      <c r="H11" s="107" t="s">
        <v>906</v>
      </c>
      <c r="I11" s="108" t="s">
        <v>1257</v>
      </c>
      <c r="J11" s="109"/>
      <c r="K11" s="109"/>
      <c r="L11" s="109"/>
      <c r="M11" s="109"/>
      <c r="N11" s="109"/>
      <c r="O11" s="109"/>
      <c r="P11" s="109"/>
    </row>
    <row r="12" spans="1:16" s="95" customFormat="1">
      <c r="A12" s="88"/>
      <c r="B12" s="164" t="s">
        <v>5674</v>
      </c>
      <c r="C12" s="912" t="s">
        <v>844</v>
      </c>
      <c r="D12" s="874" t="s">
        <v>1258</v>
      </c>
      <c r="E12" s="110">
        <v>29625</v>
      </c>
      <c r="F12" s="107" t="s">
        <v>2056</v>
      </c>
      <c r="G12" s="110">
        <v>29625</v>
      </c>
      <c r="H12" s="107" t="s">
        <v>906</v>
      </c>
      <c r="I12" s="108" t="s">
        <v>1258</v>
      </c>
      <c r="J12" s="109"/>
      <c r="K12" s="109"/>
      <c r="L12" s="109"/>
      <c r="M12" s="109"/>
      <c r="N12" s="109"/>
      <c r="O12" s="109"/>
      <c r="P12" s="109"/>
    </row>
    <row r="13" spans="1:16" s="95" customFormat="1">
      <c r="A13" s="88"/>
      <c r="B13" s="164" t="s">
        <v>5675</v>
      </c>
      <c r="C13" s="912" t="s">
        <v>845</v>
      </c>
      <c r="D13" s="874" t="s">
        <v>1259</v>
      </c>
      <c r="E13" s="110">
        <v>50362.5</v>
      </c>
      <c r="F13" s="107" t="s">
        <v>2056</v>
      </c>
      <c r="G13" s="110">
        <v>50362.5</v>
      </c>
      <c r="H13" s="107" t="s">
        <v>906</v>
      </c>
      <c r="I13" s="108" t="s">
        <v>1259</v>
      </c>
      <c r="J13" s="109"/>
      <c r="K13" s="109"/>
      <c r="L13" s="109"/>
      <c r="M13" s="109"/>
      <c r="N13" s="109"/>
      <c r="O13" s="109"/>
      <c r="P13" s="109"/>
    </row>
    <row r="14" spans="1:16" s="95" customFormat="1">
      <c r="A14" s="88"/>
      <c r="B14" s="164" t="s">
        <v>5676</v>
      </c>
      <c r="C14" s="912" t="s">
        <v>846</v>
      </c>
      <c r="D14" s="874" t="s">
        <v>1260</v>
      </c>
      <c r="E14" s="110">
        <v>71100</v>
      </c>
      <c r="F14" s="107" t="s">
        <v>2056</v>
      </c>
      <c r="G14" s="110">
        <v>71100</v>
      </c>
      <c r="H14" s="107" t="s">
        <v>906</v>
      </c>
      <c r="I14" s="108" t="s">
        <v>1260</v>
      </c>
      <c r="J14" s="109"/>
      <c r="K14" s="109"/>
      <c r="L14" s="109"/>
      <c r="M14" s="109"/>
      <c r="N14" s="109"/>
      <c r="O14" s="109"/>
      <c r="P14" s="109"/>
    </row>
    <row r="15" spans="1:16" s="95" customFormat="1">
      <c r="A15" s="88"/>
      <c r="B15" s="164" t="s">
        <v>5677</v>
      </c>
      <c r="C15" s="912" t="s">
        <v>847</v>
      </c>
      <c r="D15" s="874" t="s">
        <v>1465</v>
      </c>
      <c r="E15" s="110">
        <v>39500</v>
      </c>
      <c r="F15" s="107" t="s">
        <v>2056</v>
      </c>
      <c r="G15" s="110">
        <v>39500</v>
      </c>
      <c r="H15" s="107" t="s">
        <v>906</v>
      </c>
      <c r="I15" s="108" t="s">
        <v>1465</v>
      </c>
      <c r="J15" s="109"/>
      <c r="K15" s="109"/>
      <c r="L15" s="109"/>
      <c r="M15" s="109"/>
      <c r="N15" s="109"/>
      <c r="O15" s="109"/>
      <c r="P15" s="109"/>
    </row>
    <row r="16" spans="1:16" s="95" customFormat="1">
      <c r="A16" s="88"/>
      <c r="B16" s="164" t="s">
        <v>5678</v>
      </c>
      <c r="C16" s="912" t="s">
        <v>848</v>
      </c>
      <c r="D16" s="874" t="s">
        <v>1466</v>
      </c>
      <c r="E16" s="110">
        <v>67150</v>
      </c>
      <c r="F16" s="107" t="s">
        <v>2056</v>
      </c>
      <c r="G16" s="110">
        <v>67150</v>
      </c>
      <c r="H16" s="107" t="s">
        <v>906</v>
      </c>
      <c r="I16" s="108" t="s">
        <v>1466</v>
      </c>
      <c r="J16" s="109"/>
      <c r="K16" s="109"/>
      <c r="L16" s="109"/>
      <c r="M16" s="109"/>
      <c r="N16" s="109"/>
      <c r="O16" s="109"/>
      <c r="P16" s="109"/>
    </row>
    <row r="17" spans="1:16" s="95" customFormat="1">
      <c r="A17" s="88"/>
      <c r="B17" s="164" t="s">
        <v>5679</v>
      </c>
      <c r="C17" s="912" t="s">
        <v>849</v>
      </c>
      <c r="D17" s="874" t="s">
        <v>1467</v>
      </c>
      <c r="E17" s="110">
        <v>94800</v>
      </c>
      <c r="F17" s="107" t="s">
        <v>2056</v>
      </c>
      <c r="G17" s="110">
        <v>94800</v>
      </c>
      <c r="H17" s="107" t="s">
        <v>906</v>
      </c>
      <c r="I17" s="108" t="s">
        <v>1467</v>
      </c>
      <c r="J17" s="109"/>
      <c r="K17" s="109"/>
      <c r="L17" s="109"/>
      <c r="M17" s="109"/>
      <c r="N17" s="109"/>
      <c r="O17" s="109"/>
      <c r="P17" s="109"/>
    </row>
    <row r="18" spans="1:16" s="95" customFormat="1">
      <c r="A18" s="88"/>
      <c r="B18" s="164" t="s">
        <v>5680</v>
      </c>
      <c r="C18" s="912" t="s">
        <v>850</v>
      </c>
      <c r="D18" s="874" t="s">
        <v>1261</v>
      </c>
      <c r="E18" s="110">
        <v>20000</v>
      </c>
      <c r="F18" s="107" t="s">
        <v>2056</v>
      </c>
      <c r="G18" s="110">
        <v>20000</v>
      </c>
      <c r="H18" s="107" t="s">
        <v>906</v>
      </c>
      <c r="I18" s="108" t="s">
        <v>1261</v>
      </c>
      <c r="J18" s="109"/>
      <c r="K18" s="109"/>
      <c r="L18" s="109"/>
      <c r="M18" s="109"/>
      <c r="N18" s="109"/>
      <c r="O18" s="109"/>
      <c r="P18" s="109"/>
    </row>
    <row r="19" spans="1:16" s="95" customFormat="1">
      <c r="A19" s="88"/>
      <c r="B19" s="164" t="s">
        <v>5681</v>
      </c>
      <c r="C19" s="912" t="s">
        <v>851</v>
      </c>
      <c r="D19" s="874" t="s">
        <v>1262</v>
      </c>
      <c r="E19" s="110">
        <v>36000</v>
      </c>
      <c r="F19" s="107" t="s">
        <v>2056</v>
      </c>
      <c r="G19" s="110">
        <v>36000</v>
      </c>
      <c r="H19" s="107" t="s">
        <v>906</v>
      </c>
      <c r="I19" s="108" t="s">
        <v>1262</v>
      </c>
      <c r="J19" s="109"/>
      <c r="K19" s="109"/>
      <c r="L19" s="109"/>
      <c r="M19" s="109"/>
      <c r="N19" s="109"/>
      <c r="O19" s="109"/>
      <c r="P19" s="109"/>
    </row>
    <row r="20" spans="1:16" s="95" customFormat="1">
      <c r="A20" s="88"/>
      <c r="B20" s="164" t="s">
        <v>5682</v>
      </c>
      <c r="C20" s="912" t="s">
        <v>852</v>
      </c>
      <c r="D20" s="874" t="s">
        <v>1263</v>
      </c>
      <c r="E20" s="110">
        <v>51000</v>
      </c>
      <c r="F20" s="107" t="s">
        <v>2056</v>
      </c>
      <c r="G20" s="110">
        <v>51000</v>
      </c>
      <c r="H20" s="107" t="s">
        <v>906</v>
      </c>
      <c r="I20" s="108" t="s">
        <v>1263</v>
      </c>
      <c r="J20" s="109"/>
      <c r="K20" s="109"/>
      <c r="L20" s="109"/>
      <c r="M20" s="109"/>
      <c r="N20" s="109"/>
      <c r="O20" s="109"/>
      <c r="P20" s="109"/>
    </row>
    <row r="21" spans="1:16" s="95" customFormat="1">
      <c r="A21" s="88"/>
      <c r="B21" s="164" t="s">
        <v>5683</v>
      </c>
      <c r="C21" s="912" t="s">
        <v>853</v>
      </c>
      <c r="D21" s="874" t="s">
        <v>1080</v>
      </c>
      <c r="E21" s="110">
        <v>69862.5</v>
      </c>
      <c r="F21" s="107" t="s">
        <v>2056</v>
      </c>
      <c r="G21" s="110">
        <v>69862.5</v>
      </c>
      <c r="H21" s="107" t="s">
        <v>906</v>
      </c>
      <c r="I21" s="108" t="s">
        <v>1080</v>
      </c>
      <c r="J21" s="109"/>
      <c r="K21" s="109"/>
      <c r="L21" s="109"/>
      <c r="M21" s="109"/>
      <c r="N21" s="109"/>
      <c r="O21" s="109"/>
      <c r="P21" s="109"/>
    </row>
    <row r="22" spans="1:16" s="95" customFormat="1">
      <c r="A22" s="88"/>
      <c r="B22" s="164" t="s">
        <v>5684</v>
      </c>
      <c r="C22" s="912" t="s">
        <v>854</v>
      </c>
      <c r="D22" s="874" t="s">
        <v>1081</v>
      </c>
      <c r="E22" s="110">
        <v>118766.25</v>
      </c>
      <c r="F22" s="107" t="s">
        <v>2056</v>
      </c>
      <c r="G22" s="110">
        <v>118766.25</v>
      </c>
      <c r="H22" s="107" t="s">
        <v>906</v>
      </c>
      <c r="I22" s="108" t="s">
        <v>1081</v>
      </c>
      <c r="J22" s="109"/>
      <c r="K22" s="109"/>
      <c r="L22" s="109"/>
      <c r="M22" s="109"/>
      <c r="N22" s="109"/>
      <c r="O22" s="109"/>
      <c r="P22" s="109"/>
    </row>
    <row r="23" spans="1:16" s="95" customFormat="1">
      <c r="A23" s="88"/>
      <c r="B23" s="164" t="s">
        <v>5685</v>
      </c>
      <c r="C23" s="912" t="s">
        <v>855</v>
      </c>
      <c r="D23" s="874" t="s">
        <v>1082</v>
      </c>
      <c r="E23" s="110">
        <v>167670</v>
      </c>
      <c r="F23" s="107" t="s">
        <v>2056</v>
      </c>
      <c r="G23" s="110">
        <v>167670</v>
      </c>
      <c r="H23" s="107" t="s">
        <v>906</v>
      </c>
      <c r="I23" s="108" t="s">
        <v>1082</v>
      </c>
      <c r="J23" s="109"/>
      <c r="K23" s="109"/>
      <c r="L23" s="109"/>
      <c r="M23" s="109"/>
      <c r="N23" s="109"/>
      <c r="O23" s="109"/>
      <c r="P23" s="109"/>
    </row>
    <row r="24" spans="1:16" s="95" customFormat="1" ht="14.25" customHeight="1">
      <c r="A24" s="88"/>
      <c r="B24" s="164" t="s">
        <v>4161</v>
      </c>
      <c r="C24" s="489" t="s">
        <v>924</v>
      </c>
      <c r="D24" s="112" t="s">
        <v>2945</v>
      </c>
      <c r="E24" s="113">
        <v>1250</v>
      </c>
      <c r="F24" s="114" t="s">
        <v>2056</v>
      </c>
      <c r="G24" s="113">
        <v>1250</v>
      </c>
      <c r="H24" s="106"/>
      <c r="I24" s="1613" t="s">
        <v>1469</v>
      </c>
      <c r="J24" s="1613" t="s">
        <v>925</v>
      </c>
      <c r="K24" s="1613" t="s">
        <v>925</v>
      </c>
      <c r="L24" s="1613" t="s">
        <v>925</v>
      </c>
      <c r="M24" s="1613" t="s">
        <v>925</v>
      </c>
      <c r="N24" s="1613" t="s">
        <v>925</v>
      </c>
      <c r="O24" s="1613" t="s">
        <v>925</v>
      </c>
      <c r="P24" s="1613" t="s">
        <v>925</v>
      </c>
    </row>
    <row r="25" spans="1:16" s="95" customFormat="1" ht="14.25" customHeight="1">
      <c r="A25" s="88"/>
      <c r="B25" s="164"/>
      <c r="C25" s="489"/>
      <c r="D25" s="68" t="s">
        <v>260</v>
      </c>
      <c r="E25" s="116"/>
      <c r="F25" s="117"/>
      <c r="G25" s="116"/>
      <c r="H25" s="74"/>
      <c r="I25" s="807"/>
      <c r="J25" s="808"/>
      <c r="K25" s="808"/>
      <c r="L25" s="808"/>
      <c r="M25" s="808"/>
      <c r="N25" s="808"/>
      <c r="O25" s="808"/>
      <c r="P25" s="809"/>
    </row>
    <row r="26" spans="1:16" s="95" customFormat="1">
      <c r="A26" s="88"/>
      <c r="B26" s="164"/>
      <c r="C26" s="489"/>
      <c r="D26" s="115" t="s">
        <v>1264</v>
      </c>
      <c r="E26" s="116"/>
      <c r="F26" s="117"/>
      <c r="G26" s="116"/>
      <c r="H26" s="74"/>
      <c r="I26" s="1499" t="s">
        <v>2941</v>
      </c>
      <c r="J26" s="1512"/>
      <c r="K26" s="1512"/>
      <c r="L26" s="1512"/>
      <c r="M26" s="1512"/>
      <c r="N26" s="1512"/>
      <c r="O26" s="1512"/>
      <c r="P26" s="1513"/>
    </row>
    <row r="27" spans="1:16" s="95" customFormat="1">
      <c r="A27" s="88"/>
      <c r="B27" s="164"/>
      <c r="C27" s="913"/>
      <c r="D27" s="67" t="s">
        <v>3318</v>
      </c>
      <c r="E27" s="116"/>
      <c r="F27" s="117"/>
      <c r="G27" s="116"/>
      <c r="H27" s="74"/>
      <c r="I27" s="828"/>
      <c r="J27" s="834"/>
      <c r="K27" s="834"/>
      <c r="L27" s="834"/>
      <c r="M27" s="834"/>
      <c r="N27" s="834"/>
      <c r="O27" s="834"/>
      <c r="P27" s="835"/>
    </row>
    <row r="28" spans="1:16" s="95" customFormat="1" ht="15.75" thickBot="1">
      <c r="A28" s="88"/>
      <c r="B28" s="164"/>
      <c r="C28" s="914" t="s">
        <v>1046</v>
      </c>
      <c r="D28" s="118"/>
      <c r="E28" s="119"/>
      <c r="F28" s="119"/>
      <c r="G28" s="119"/>
      <c r="H28" s="119"/>
      <c r="I28" s="120"/>
      <c r="J28" s="120"/>
      <c r="K28" s="120"/>
      <c r="L28" s="120"/>
      <c r="M28" s="120"/>
      <c r="N28" s="120"/>
      <c r="O28" s="120"/>
      <c r="P28" s="120"/>
    </row>
    <row r="29" spans="1:16" s="95" customFormat="1">
      <c r="A29" s="88"/>
      <c r="B29" s="164"/>
      <c r="C29" s="431"/>
      <c r="D29" s="89" t="s">
        <v>907</v>
      </c>
      <c r="E29" s="90"/>
      <c r="F29" s="91"/>
      <c r="G29" s="91"/>
      <c r="H29" s="91"/>
      <c r="I29" s="93"/>
      <c r="J29" s="93"/>
      <c r="K29" s="93"/>
      <c r="L29" s="93"/>
      <c r="M29" s="93"/>
      <c r="N29" s="93"/>
      <c r="O29" s="93"/>
      <c r="P29" s="94"/>
    </row>
    <row r="30" spans="1:16" s="95" customFormat="1" ht="21.75" customHeight="1" thickBot="1">
      <c r="A30" s="88"/>
      <c r="B30" s="164"/>
      <c r="C30" s="911"/>
      <c r="D30" s="96" t="s">
        <v>908</v>
      </c>
      <c r="E30" s="97"/>
      <c r="F30" s="97"/>
      <c r="G30" s="97"/>
      <c r="H30" s="98"/>
      <c r="I30" s="99"/>
      <c r="J30" s="98"/>
      <c r="K30" s="98"/>
      <c r="L30" s="98"/>
      <c r="M30" s="98"/>
      <c r="N30" s="98"/>
      <c r="O30" s="98"/>
      <c r="P30" s="100"/>
    </row>
    <row r="31" spans="1:16" s="95" customFormat="1" ht="15.75" thickBot="1">
      <c r="A31" s="88"/>
      <c r="B31" s="164" t="s">
        <v>5462</v>
      </c>
      <c r="C31" s="876" t="s">
        <v>856</v>
      </c>
      <c r="D31" s="101" t="s">
        <v>857</v>
      </c>
      <c r="E31" s="102">
        <v>90000</v>
      </c>
      <c r="F31" s="103" t="s">
        <v>2056</v>
      </c>
      <c r="G31" s="102">
        <v>90000</v>
      </c>
      <c r="H31" s="121" t="s">
        <v>906</v>
      </c>
      <c r="I31" s="105" t="s">
        <v>908</v>
      </c>
      <c r="J31" s="105"/>
      <c r="K31" s="105"/>
      <c r="L31" s="105"/>
      <c r="M31" s="105"/>
      <c r="N31" s="105"/>
      <c r="O31" s="105"/>
      <c r="P31" s="105"/>
    </row>
    <row r="32" spans="1:16" s="95" customFormat="1">
      <c r="A32" s="88"/>
      <c r="B32" s="164" t="s">
        <v>5650</v>
      </c>
      <c r="C32" s="915" t="s">
        <v>858</v>
      </c>
      <c r="D32" s="874" t="s">
        <v>1453</v>
      </c>
      <c r="E32" s="110">
        <v>21750</v>
      </c>
      <c r="F32" s="123" t="s">
        <v>2056</v>
      </c>
      <c r="G32" s="110">
        <v>21750</v>
      </c>
      <c r="H32" s="107" t="s">
        <v>906</v>
      </c>
      <c r="I32" s="108" t="s">
        <v>1453</v>
      </c>
      <c r="J32" s="109"/>
      <c r="K32" s="109"/>
      <c r="L32" s="109"/>
      <c r="M32" s="109"/>
      <c r="N32" s="109"/>
      <c r="O32" s="109"/>
      <c r="P32" s="109"/>
    </row>
    <row r="33" spans="1:16" s="95" customFormat="1">
      <c r="A33" s="88"/>
      <c r="B33" s="164" t="s">
        <v>5651</v>
      </c>
      <c r="C33" s="915" t="s">
        <v>859</v>
      </c>
      <c r="D33" s="874" t="s">
        <v>1454</v>
      </c>
      <c r="E33" s="110">
        <v>36975</v>
      </c>
      <c r="F33" s="123" t="s">
        <v>2056</v>
      </c>
      <c r="G33" s="110">
        <v>36975</v>
      </c>
      <c r="H33" s="107" t="s">
        <v>906</v>
      </c>
      <c r="I33" s="108" t="s">
        <v>1454</v>
      </c>
      <c r="J33" s="109"/>
      <c r="K33" s="109"/>
      <c r="L33" s="109"/>
      <c r="M33" s="109"/>
      <c r="N33" s="109"/>
      <c r="O33" s="109"/>
      <c r="P33" s="109"/>
    </row>
    <row r="34" spans="1:16" s="95" customFormat="1">
      <c r="A34" s="88"/>
      <c r="B34" s="164" t="s">
        <v>5652</v>
      </c>
      <c r="C34" s="915" t="s">
        <v>860</v>
      </c>
      <c r="D34" s="874" t="s">
        <v>1455</v>
      </c>
      <c r="E34" s="110">
        <v>52200</v>
      </c>
      <c r="F34" s="123" t="s">
        <v>2056</v>
      </c>
      <c r="G34" s="110">
        <v>52200</v>
      </c>
      <c r="H34" s="107" t="s">
        <v>906</v>
      </c>
      <c r="I34" s="108" t="s">
        <v>1455</v>
      </c>
      <c r="J34" s="109"/>
      <c r="K34" s="109"/>
      <c r="L34" s="109"/>
      <c r="M34" s="109"/>
      <c r="N34" s="109"/>
      <c r="O34" s="109"/>
      <c r="P34" s="109"/>
    </row>
    <row r="35" spans="1:16" s="95" customFormat="1">
      <c r="A35" s="88"/>
      <c r="B35" s="164" t="s">
        <v>5653</v>
      </c>
      <c r="C35" s="915" t="s">
        <v>861</v>
      </c>
      <c r="D35" s="874" t="s">
        <v>1265</v>
      </c>
      <c r="E35" s="110">
        <v>13571.999999999998</v>
      </c>
      <c r="F35" s="123" t="s">
        <v>2056</v>
      </c>
      <c r="G35" s="110">
        <v>13571.999999999998</v>
      </c>
      <c r="H35" s="107" t="s">
        <v>906</v>
      </c>
      <c r="I35" s="108" t="s">
        <v>1265</v>
      </c>
      <c r="J35" s="109"/>
      <c r="K35" s="109"/>
      <c r="L35" s="109"/>
      <c r="M35" s="109"/>
      <c r="N35" s="109"/>
      <c r="O35" s="109"/>
      <c r="P35" s="109"/>
    </row>
    <row r="36" spans="1:16" s="95" customFormat="1">
      <c r="A36" s="88"/>
      <c r="B36" s="164" t="s">
        <v>5654</v>
      </c>
      <c r="C36" s="915" t="s">
        <v>862</v>
      </c>
      <c r="D36" s="874" t="s">
        <v>1266</v>
      </c>
      <c r="E36" s="110">
        <v>23072.399999999998</v>
      </c>
      <c r="F36" s="123" t="s">
        <v>2056</v>
      </c>
      <c r="G36" s="110">
        <v>23072.399999999998</v>
      </c>
      <c r="H36" s="107" t="s">
        <v>906</v>
      </c>
      <c r="I36" s="108" t="s">
        <v>1266</v>
      </c>
      <c r="J36" s="109"/>
      <c r="K36" s="109"/>
      <c r="L36" s="109"/>
      <c r="M36" s="109"/>
      <c r="N36" s="109"/>
      <c r="O36" s="109"/>
      <c r="P36" s="109"/>
    </row>
    <row r="37" spans="1:16" s="95" customFormat="1">
      <c r="A37" s="88"/>
      <c r="B37" s="164" t="s">
        <v>5655</v>
      </c>
      <c r="C37" s="915" t="s">
        <v>863</v>
      </c>
      <c r="D37" s="874" t="s">
        <v>1267</v>
      </c>
      <c r="E37" s="110">
        <v>32572.799999999996</v>
      </c>
      <c r="F37" s="123" t="s">
        <v>2056</v>
      </c>
      <c r="G37" s="110">
        <v>32572.799999999996</v>
      </c>
      <c r="H37" s="107" t="s">
        <v>906</v>
      </c>
      <c r="I37" s="108" t="s">
        <v>1267</v>
      </c>
      <c r="J37" s="109"/>
      <c r="K37" s="109"/>
      <c r="L37" s="109"/>
      <c r="M37" s="109"/>
      <c r="N37" s="109"/>
      <c r="O37" s="109"/>
      <c r="P37" s="109"/>
    </row>
    <row r="38" spans="1:16" s="95" customFormat="1">
      <c r="A38" s="88"/>
      <c r="B38" s="164" t="s">
        <v>5656</v>
      </c>
      <c r="C38" s="915" t="s">
        <v>864</v>
      </c>
      <c r="D38" s="874" t="s">
        <v>1268</v>
      </c>
      <c r="E38" s="110">
        <v>21750</v>
      </c>
      <c r="F38" s="123" t="s">
        <v>2056</v>
      </c>
      <c r="G38" s="110">
        <v>21750</v>
      </c>
      <c r="H38" s="107" t="s">
        <v>906</v>
      </c>
      <c r="I38" s="108" t="s">
        <v>1268</v>
      </c>
      <c r="J38" s="109"/>
      <c r="K38" s="109"/>
      <c r="L38" s="109"/>
      <c r="M38" s="109"/>
      <c r="N38" s="109"/>
      <c r="O38" s="109"/>
      <c r="P38" s="109"/>
    </row>
    <row r="39" spans="1:16" s="95" customFormat="1">
      <c r="A39" s="88"/>
      <c r="B39" s="164" t="s">
        <v>5657</v>
      </c>
      <c r="C39" s="915" t="s">
        <v>865</v>
      </c>
      <c r="D39" s="874" t="s">
        <v>1269</v>
      </c>
      <c r="E39" s="110">
        <v>36975</v>
      </c>
      <c r="F39" s="123" t="s">
        <v>2056</v>
      </c>
      <c r="G39" s="110">
        <v>36975</v>
      </c>
      <c r="H39" s="107" t="s">
        <v>906</v>
      </c>
      <c r="I39" s="108" t="s">
        <v>1269</v>
      </c>
      <c r="J39" s="109"/>
      <c r="K39" s="109"/>
      <c r="L39" s="109"/>
      <c r="M39" s="109"/>
      <c r="N39" s="109"/>
      <c r="O39" s="109"/>
      <c r="P39" s="109"/>
    </row>
    <row r="40" spans="1:16" s="95" customFormat="1">
      <c r="A40" s="88"/>
      <c r="B40" s="164" t="s">
        <v>5658</v>
      </c>
      <c r="C40" s="915" t="s">
        <v>866</v>
      </c>
      <c r="D40" s="874" t="s">
        <v>1270</v>
      </c>
      <c r="E40" s="110">
        <v>52200</v>
      </c>
      <c r="F40" s="123" t="s">
        <v>2056</v>
      </c>
      <c r="G40" s="110">
        <v>52200</v>
      </c>
      <c r="H40" s="107" t="s">
        <v>906</v>
      </c>
      <c r="I40" s="108" t="s">
        <v>1270</v>
      </c>
      <c r="J40" s="109"/>
      <c r="K40" s="109"/>
      <c r="L40" s="109"/>
      <c r="M40" s="109"/>
      <c r="N40" s="109"/>
      <c r="O40" s="109"/>
      <c r="P40" s="109"/>
    </row>
    <row r="41" spans="1:16" s="95" customFormat="1">
      <c r="A41" s="88"/>
      <c r="B41" s="164" t="s">
        <v>5659</v>
      </c>
      <c r="C41" s="912" t="s">
        <v>867</v>
      </c>
      <c r="D41" s="874" t="s">
        <v>1462</v>
      </c>
      <c r="E41" s="110">
        <v>29000</v>
      </c>
      <c r="F41" s="107" t="s">
        <v>2056</v>
      </c>
      <c r="G41" s="110">
        <v>29000</v>
      </c>
      <c r="H41" s="107" t="s">
        <v>906</v>
      </c>
      <c r="I41" s="108" t="s">
        <v>1462</v>
      </c>
      <c r="J41" s="109"/>
      <c r="K41" s="109"/>
      <c r="L41" s="109"/>
      <c r="M41" s="109"/>
      <c r="N41" s="109"/>
      <c r="O41" s="109"/>
      <c r="P41" s="109"/>
    </row>
    <row r="42" spans="1:16" s="95" customFormat="1">
      <c r="A42" s="88"/>
      <c r="B42" s="164" t="s">
        <v>5660</v>
      </c>
      <c r="C42" s="912" t="s">
        <v>868</v>
      </c>
      <c r="D42" s="874" t="s">
        <v>1463</v>
      </c>
      <c r="E42" s="110">
        <v>49300</v>
      </c>
      <c r="F42" s="107" t="s">
        <v>2056</v>
      </c>
      <c r="G42" s="110">
        <v>49300</v>
      </c>
      <c r="H42" s="107" t="s">
        <v>906</v>
      </c>
      <c r="I42" s="108" t="s">
        <v>1463</v>
      </c>
      <c r="J42" s="109"/>
      <c r="K42" s="109"/>
      <c r="L42" s="109"/>
      <c r="M42" s="109"/>
      <c r="N42" s="109"/>
      <c r="O42" s="109"/>
      <c r="P42" s="109"/>
    </row>
    <row r="43" spans="1:16" s="95" customFormat="1">
      <c r="A43" s="88"/>
      <c r="B43" s="164" t="s">
        <v>5661</v>
      </c>
      <c r="C43" s="912" t="s">
        <v>869</v>
      </c>
      <c r="D43" s="874" t="s">
        <v>1464</v>
      </c>
      <c r="E43" s="110">
        <v>69600</v>
      </c>
      <c r="F43" s="107" t="s">
        <v>2056</v>
      </c>
      <c r="G43" s="110">
        <v>69600</v>
      </c>
      <c r="H43" s="107" t="s">
        <v>906</v>
      </c>
      <c r="I43" s="108" t="s">
        <v>1464</v>
      </c>
      <c r="J43" s="109"/>
      <c r="K43" s="109"/>
      <c r="L43" s="109"/>
      <c r="M43" s="109"/>
      <c r="N43" s="109"/>
      <c r="O43" s="109"/>
      <c r="P43" s="109"/>
    </row>
    <row r="44" spans="1:16" s="95" customFormat="1">
      <c r="A44" s="88"/>
      <c r="B44" s="164" t="s">
        <v>5662</v>
      </c>
      <c r="C44" s="912" t="s">
        <v>870</v>
      </c>
      <c r="D44" s="874" t="s">
        <v>1419</v>
      </c>
      <c r="E44" s="110">
        <v>14400</v>
      </c>
      <c r="F44" s="107" t="s">
        <v>2056</v>
      </c>
      <c r="G44" s="110">
        <v>14400</v>
      </c>
      <c r="H44" s="107" t="s">
        <v>906</v>
      </c>
      <c r="I44" s="108" t="s">
        <v>1419</v>
      </c>
      <c r="J44" s="109"/>
      <c r="K44" s="109"/>
      <c r="L44" s="109"/>
      <c r="M44" s="109"/>
      <c r="N44" s="109"/>
      <c r="O44" s="109"/>
      <c r="P44" s="109"/>
    </row>
    <row r="45" spans="1:16" s="95" customFormat="1">
      <c r="A45" s="88"/>
      <c r="B45" s="164" t="s">
        <v>5663</v>
      </c>
      <c r="C45" s="912" t="s">
        <v>871</v>
      </c>
      <c r="D45" s="874" t="s">
        <v>1420</v>
      </c>
      <c r="E45" s="110">
        <v>25920</v>
      </c>
      <c r="F45" s="107" t="s">
        <v>2056</v>
      </c>
      <c r="G45" s="110">
        <v>25920</v>
      </c>
      <c r="H45" s="107" t="s">
        <v>906</v>
      </c>
      <c r="I45" s="108" t="s">
        <v>1420</v>
      </c>
      <c r="J45" s="109"/>
      <c r="K45" s="109"/>
      <c r="L45" s="109"/>
      <c r="M45" s="109"/>
      <c r="N45" s="109"/>
      <c r="O45" s="109"/>
      <c r="P45" s="109"/>
    </row>
    <row r="46" spans="1:16" s="95" customFormat="1">
      <c r="A46" s="88"/>
      <c r="B46" s="164" t="s">
        <v>5664</v>
      </c>
      <c r="C46" s="912" t="s">
        <v>872</v>
      </c>
      <c r="D46" s="874" t="s">
        <v>1421</v>
      </c>
      <c r="E46" s="110">
        <v>36720</v>
      </c>
      <c r="F46" s="107" t="s">
        <v>2056</v>
      </c>
      <c r="G46" s="110">
        <v>36720</v>
      </c>
      <c r="H46" s="107" t="s">
        <v>906</v>
      </c>
      <c r="I46" s="108" t="s">
        <v>1421</v>
      </c>
      <c r="J46" s="109"/>
      <c r="K46" s="109"/>
      <c r="L46" s="109"/>
      <c r="M46" s="109"/>
      <c r="N46" s="109"/>
      <c r="O46" s="109"/>
      <c r="P46" s="109"/>
    </row>
    <row r="47" spans="1:16" s="95" customFormat="1">
      <c r="A47" s="88"/>
      <c r="B47" s="164" t="s">
        <v>5665</v>
      </c>
      <c r="C47" s="912" t="s">
        <v>873</v>
      </c>
      <c r="D47" s="874" t="s">
        <v>1083</v>
      </c>
      <c r="E47" s="110">
        <v>51274.8</v>
      </c>
      <c r="F47" s="107" t="s">
        <v>2056</v>
      </c>
      <c r="G47" s="110">
        <v>51274.8</v>
      </c>
      <c r="H47" s="107" t="s">
        <v>906</v>
      </c>
      <c r="I47" s="108" t="s">
        <v>1083</v>
      </c>
      <c r="J47" s="109"/>
      <c r="K47" s="109"/>
      <c r="L47" s="109"/>
      <c r="M47" s="109"/>
      <c r="N47" s="109"/>
      <c r="O47" s="109"/>
      <c r="P47" s="109"/>
    </row>
    <row r="48" spans="1:16" s="95" customFormat="1">
      <c r="A48" s="88"/>
      <c r="B48" s="164" t="s">
        <v>5666</v>
      </c>
      <c r="C48" s="912" t="s">
        <v>874</v>
      </c>
      <c r="D48" s="874" t="s">
        <v>1084</v>
      </c>
      <c r="E48" s="110">
        <v>87167.16</v>
      </c>
      <c r="F48" s="107" t="s">
        <v>2056</v>
      </c>
      <c r="G48" s="110">
        <v>87167.16</v>
      </c>
      <c r="H48" s="107" t="s">
        <v>906</v>
      </c>
      <c r="I48" s="108" t="s">
        <v>1084</v>
      </c>
      <c r="J48" s="109"/>
      <c r="K48" s="109"/>
      <c r="L48" s="109"/>
      <c r="M48" s="109"/>
      <c r="N48" s="109"/>
      <c r="O48" s="109"/>
      <c r="P48" s="109"/>
    </row>
    <row r="49" spans="1:16" s="95" customFormat="1">
      <c r="A49" s="88"/>
      <c r="B49" s="164" t="s">
        <v>5667</v>
      </c>
      <c r="C49" s="912" t="s">
        <v>875</v>
      </c>
      <c r="D49" s="874" t="s">
        <v>1085</v>
      </c>
      <c r="E49" s="110">
        <v>123059.52000000002</v>
      </c>
      <c r="F49" s="107" t="s">
        <v>2056</v>
      </c>
      <c r="G49" s="110">
        <v>123059.52000000002</v>
      </c>
      <c r="H49" s="107" t="s">
        <v>906</v>
      </c>
      <c r="I49" s="108" t="s">
        <v>1085</v>
      </c>
      <c r="J49" s="109"/>
      <c r="K49" s="109"/>
      <c r="L49" s="109"/>
      <c r="M49" s="109"/>
      <c r="N49" s="109"/>
      <c r="O49" s="109"/>
      <c r="P49" s="109"/>
    </row>
    <row r="50" spans="1:16" s="95" customFormat="1" ht="15.75" customHeight="1">
      <c r="A50" s="88"/>
      <c r="B50" s="164" t="s">
        <v>4161</v>
      </c>
      <c r="C50" s="489" t="s">
        <v>924</v>
      </c>
      <c r="D50" s="112" t="s">
        <v>2945</v>
      </c>
      <c r="E50" s="113">
        <v>1250</v>
      </c>
      <c r="F50" s="114" t="s">
        <v>2056</v>
      </c>
      <c r="G50" s="113">
        <v>1250</v>
      </c>
      <c r="H50" s="106"/>
      <c r="I50" s="865" t="s">
        <v>1469</v>
      </c>
      <c r="J50" s="808"/>
      <c r="K50" s="808"/>
      <c r="L50" s="808"/>
      <c r="M50" s="808"/>
      <c r="N50" s="808"/>
      <c r="O50" s="808"/>
      <c r="P50" s="809"/>
    </row>
    <row r="51" spans="1:16" s="95" customFormat="1" ht="14.25" customHeight="1">
      <c r="A51" s="88"/>
      <c r="B51" s="164"/>
      <c r="C51" s="489"/>
      <c r="D51" s="68" t="s">
        <v>260</v>
      </c>
      <c r="E51" s="116"/>
      <c r="F51" s="117"/>
      <c r="G51" s="116"/>
      <c r="H51" s="74"/>
      <c r="I51" s="807"/>
      <c r="J51" s="808"/>
      <c r="K51" s="808"/>
      <c r="L51" s="808"/>
      <c r="M51" s="808"/>
      <c r="N51" s="808"/>
      <c r="O51" s="808"/>
      <c r="P51" s="809"/>
    </row>
    <row r="52" spans="1:16" s="95" customFormat="1" ht="16.5" customHeight="1">
      <c r="A52" s="88"/>
      <c r="B52" s="164"/>
      <c r="C52" s="489"/>
      <c r="D52" s="115" t="s">
        <v>1264</v>
      </c>
      <c r="E52" s="116"/>
      <c r="F52" s="117"/>
      <c r="G52" s="116"/>
      <c r="H52" s="74"/>
      <c r="I52" s="1499" t="s">
        <v>2941</v>
      </c>
      <c r="J52" s="1512"/>
      <c r="K52" s="1512"/>
      <c r="L52" s="1512"/>
      <c r="M52" s="1512"/>
      <c r="N52" s="1512"/>
      <c r="O52" s="1512"/>
      <c r="P52" s="1513"/>
    </row>
    <row r="53" spans="1:16" s="95" customFormat="1">
      <c r="A53" s="88"/>
      <c r="B53" s="164"/>
      <c r="C53" s="913"/>
      <c r="D53" s="67" t="s">
        <v>3318</v>
      </c>
      <c r="E53" s="116"/>
      <c r="F53" s="117"/>
      <c r="G53" s="116"/>
      <c r="H53" s="74"/>
      <c r="I53" s="828"/>
      <c r="J53" s="834"/>
      <c r="K53" s="834"/>
      <c r="L53" s="834"/>
      <c r="M53" s="834"/>
      <c r="N53" s="834"/>
      <c r="O53" s="834"/>
      <c r="P53" s="835"/>
    </row>
    <row r="54" spans="1:16" s="95" customFormat="1" ht="15.75" thickBot="1">
      <c r="A54" s="88"/>
      <c r="B54" s="164"/>
      <c r="C54" s="490" t="s">
        <v>1046</v>
      </c>
      <c r="D54" s="118"/>
      <c r="E54" s="119"/>
      <c r="F54" s="119"/>
      <c r="G54" s="119"/>
      <c r="H54" s="119"/>
      <c r="I54" s="120"/>
      <c r="J54" s="120"/>
      <c r="K54" s="120"/>
      <c r="L54" s="120"/>
      <c r="M54" s="120"/>
      <c r="N54" s="120"/>
      <c r="O54" s="120"/>
      <c r="P54" s="120"/>
    </row>
    <row r="55" spans="1:16" s="95" customFormat="1">
      <c r="A55" s="88"/>
      <c r="B55" s="164"/>
      <c r="C55" s="431"/>
      <c r="D55" s="89" t="s">
        <v>909</v>
      </c>
      <c r="E55" s="90"/>
      <c r="F55" s="91"/>
      <c r="G55" s="91"/>
      <c r="H55" s="91"/>
      <c r="I55" s="93"/>
      <c r="J55" s="93"/>
      <c r="K55" s="93"/>
      <c r="L55" s="93"/>
      <c r="M55" s="93"/>
      <c r="N55" s="93"/>
      <c r="O55" s="93"/>
      <c r="P55" s="94"/>
    </row>
    <row r="56" spans="1:16" s="95" customFormat="1" ht="21.75" customHeight="1" thickBot="1">
      <c r="A56" s="88"/>
      <c r="B56" s="164"/>
      <c r="C56" s="911"/>
      <c r="D56" s="96" t="s">
        <v>910</v>
      </c>
      <c r="E56" s="97"/>
      <c r="F56" s="97"/>
      <c r="G56" s="97"/>
      <c r="H56" s="98"/>
      <c r="I56" s="99"/>
      <c r="J56" s="98"/>
      <c r="K56" s="98"/>
      <c r="L56" s="98"/>
      <c r="M56" s="98"/>
      <c r="N56" s="98"/>
      <c r="O56" s="98"/>
      <c r="P56" s="100"/>
    </row>
    <row r="57" spans="1:16" s="95" customFormat="1" ht="15.75" thickBot="1">
      <c r="A57" s="88"/>
      <c r="B57" s="164" t="s">
        <v>5463</v>
      </c>
      <c r="C57" s="876" t="s">
        <v>876</v>
      </c>
      <c r="D57" s="101" t="s">
        <v>877</v>
      </c>
      <c r="E57" s="102">
        <v>85000</v>
      </c>
      <c r="F57" s="103" t="s">
        <v>2056</v>
      </c>
      <c r="G57" s="102">
        <v>85000</v>
      </c>
      <c r="H57" s="121" t="s">
        <v>906</v>
      </c>
      <c r="I57" s="105" t="s">
        <v>910</v>
      </c>
      <c r="J57" s="105"/>
      <c r="K57" s="105"/>
      <c r="L57" s="105"/>
      <c r="M57" s="105"/>
      <c r="N57" s="105"/>
      <c r="O57" s="105"/>
      <c r="P57" s="105"/>
    </row>
    <row r="58" spans="1:16" s="95" customFormat="1">
      <c r="A58" s="88"/>
      <c r="B58" s="164" t="s">
        <v>5632</v>
      </c>
      <c r="C58" s="912" t="s">
        <v>878</v>
      </c>
      <c r="D58" s="874" t="s">
        <v>1450</v>
      </c>
      <c r="E58" s="110">
        <v>21750</v>
      </c>
      <c r="F58" s="107" t="s">
        <v>2056</v>
      </c>
      <c r="G58" s="110">
        <v>21750</v>
      </c>
      <c r="H58" s="107" t="s">
        <v>906</v>
      </c>
      <c r="I58" s="108" t="s">
        <v>1450</v>
      </c>
      <c r="J58" s="109"/>
      <c r="K58" s="109"/>
      <c r="L58" s="109"/>
      <c r="M58" s="109"/>
      <c r="N58" s="109"/>
      <c r="O58" s="109"/>
      <c r="P58" s="109"/>
    </row>
    <row r="59" spans="1:16" s="95" customFormat="1">
      <c r="A59" s="88"/>
      <c r="B59" s="164" t="s">
        <v>5633</v>
      </c>
      <c r="C59" s="912" t="s">
        <v>879</v>
      </c>
      <c r="D59" s="874" t="s">
        <v>1451</v>
      </c>
      <c r="E59" s="110">
        <v>36975</v>
      </c>
      <c r="F59" s="107" t="s">
        <v>2056</v>
      </c>
      <c r="G59" s="110">
        <v>36975</v>
      </c>
      <c r="H59" s="107" t="s">
        <v>906</v>
      </c>
      <c r="I59" s="108" t="s">
        <v>1451</v>
      </c>
      <c r="J59" s="109"/>
      <c r="K59" s="109"/>
      <c r="L59" s="109"/>
      <c r="M59" s="109"/>
      <c r="N59" s="109"/>
      <c r="O59" s="109"/>
      <c r="P59" s="109"/>
    </row>
    <row r="60" spans="1:16" s="95" customFormat="1">
      <c r="A60" s="88"/>
      <c r="B60" s="164" t="s">
        <v>5634</v>
      </c>
      <c r="C60" s="912" t="s">
        <v>880</v>
      </c>
      <c r="D60" s="874" t="s">
        <v>1452</v>
      </c>
      <c r="E60" s="110">
        <v>52200</v>
      </c>
      <c r="F60" s="107" t="s">
        <v>2056</v>
      </c>
      <c r="G60" s="110">
        <v>52200</v>
      </c>
      <c r="H60" s="107" t="s">
        <v>906</v>
      </c>
      <c r="I60" s="108" t="s">
        <v>1452</v>
      </c>
      <c r="J60" s="109"/>
      <c r="K60" s="109"/>
      <c r="L60" s="109"/>
      <c r="M60" s="109"/>
      <c r="N60" s="109"/>
      <c r="O60" s="109"/>
      <c r="P60" s="109"/>
    </row>
    <row r="61" spans="1:16" s="95" customFormat="1">
      <c r="A61" s="88"/>
      <c r="B61" s="164" t="s">
        <v>5635</v>
      </c>
      <c r="C61" s="912" t="s">
        <v>881</v>
      </c>
      <c r="D61" s="874" t="s">
        <v>1271</v>
      </c>
      <c r="E61" s="110">
        <v>13571.999999999998</v>
      </c>
      <c r="F61" s="107" t="s">
        <v>2056</v>
      </c>
      <c r="G61" s="110">
        <v>13571.999999999998</v>
      </c>
      <c r="H61" s="107" t="s">
        <v>906</v>
      </c>
      <c r="I61" s="108" t="s">
        <v>1271</v>
      </c>
      <c r="J61" s="109"/>
      <c r="K61" s="109"/>
      <c r="L61" s="109"/>
      <c r="M61" s="109"/>
      <c r="N61" s="109"/>
      <c r="O61" s="109"/>
      <c r="P61" s="109"/>
    </row>
    <row r="62" spans="1:16" s="95" customFormat="1">
      <c r="A62" s="88"/>
      <c r="B62" s="164" t="s">
        <v>5636</v>
      </c>
      <c r="C62" s="912" t="s">
        <v>882</v>
      </c>
      <c r="D62" s="874" t="s">
        <v>1272</v>
      </c>
      <c r="E62" s="110">
        <v>23072.399999999998</v>
      </c>
      <c r="F62" s="107" t="s">
        <v>2056</v>
      </c>
      <c r="G62" s="110">
        <v>23072.399999999998</v>
      </c>
      <c r="H62" s="107" t="s">
        <v>906</v>
      </c>
      <c r="I62" s="108" t="s">
        <v>1272</v>
      </c>
      <c r="J62" s="109"/>
      <c r="K62" s="109"/>
      <c r="L62" s="109"/>
      <c r="M62" s="109"/>
      <c r="N62" s="109"/>
      <c r="O62" s="109"/>
      <c r="P62" s="109"/>
    </row>
    <row r="63" spans="1:16" s="95" customFormat="1">
      <c r="A63" s="88"/>
      <c r="B63" s="164" t="s">
        <v>5637</v>
      </c>
      <c r="C63" s="912" t="s">
        <v>883</v>
      </c>
      <c r="D63" s="874" t="s">
        <v>1273</v>
      </c>
      <c r="E63" s="110">
        <v>32572.799999999996</v>
      </c>
      <c r="F63" s="107" t="s">
        <v>2056</v>
      </c>
      <c r="G63" s="110">
        <v>32572.799999999996</v>
      </c>
      <c r="H63" s="107" t="s">
        <v>906</v>
      </c>
      <c r="I63" s="108" t="s">
        <v>1273</v>
      </c>
      <c r="J63" s="109"/>
      <c r="K63" s="109"/>
      <c r="L63" s="109"/>
      <c r="M63" s="109"/>
      <c r="N63" s="109"/>
      <c r="O63" s="109"/>
      <c r="P63" s="109"/>
    </row>
    <row r="64" spans="1:16" s="95" customFormat="1">
      <c r="A64" s="88"/>
      <c r="B64" s="164" t="s">
        <v>5638</v>
      </c>
      <c r="C64" s="912" t="s">
        <v>884</v>
      </c>
      <c r="D64" s="874" t="s">
        <v>1274</v>
      </c>
      <c r="E64" s="110">
        <v>21750</v>
      </c>
      <c r="F64" s="107" t="s">
        <v>2056</v>
      </c>
      <c r="G64" s="110">
        <v>21750</v>
      </c>
      <c r="H64" s="107" t="s">
        <v>906</v>
      </c>
      <c r="I64" s="108" t="s">
        <v>1274</v>
      </c>
      <c r="J64" s="109"/>
      <c r="K64" s="109"/>
      <c r="L64" s="109"/>
      <c r="M64" s="109"/>
      <c r="N64" s="109"/>
      <c r="O64" s="109"/>
      <c r="P64" s="109"/>
    </row>
    <row r="65" spans="1:16" s="95" customFormat="1">
      <c r="A65" s="88"/>
      <c r="B65" s="164" t="s">
        <v>5639</v>
      </c>
      <c r="C65" s="912" t="s">
        <v>885</v>
      </c>
      <c r="D65" s="874" t="s">
        <v>1275</v>
      </c>
      <c r="E65" s="110">
        <v>36975</v>
      </c>
      <c r="F65" s="107" t="s">
        <v>2056</v>
      </c>
      <c r="G65" s="110">
        <v>36975</v>
      </c>
      <c r="H65" s="107" t="s">
        <v>906</v>
      </c>
      <c r="I65" s="108" t="s">
        <v>1275</v>
      </c>
      <c r="J65" s="109"/>
      <c r="K65" s="109"/>
      <c r="L65" s="109"/>
      <c r="M65" s="109"/>
      <c r="N65" s="109"/>
      <c r="O65" s="109"/>
      <c r="P65" s="109"/>
    </row>
    <row r="66" spans="1:16" s="95" customFormat="1">
      <c r="A66" s="88"/>
      <c r="B66" s="164" t="s">
        <v>5640</v>
      </c>
      <c r="C66" s="912" t="s">
        <v>886</v>
      </c>
      <c r="D66" s="874" t="s">
        <v>1276</v>
      </c>
      <c r="E66" s="110">
        <v>52200</v>
      </c>
      <c r="F66" s="107" t="s">
        <v>2056</v>
      </c>
      <c r="G66" s="110">
        <v>52200</v>
      </c>
      <c r="H66" s="107" t="s">
        <v>906</v>
      </c>
      <c r="I66" s="108" t="s">
        <v>1276</v>
      </c>
      <c r="J66" s="109"/>
      <c r="K66" s="109"/>
      <c r="L66" s="109"/>
      <c r="M66" s="109"/>
      <c r="N66" s="109"/>
      <c r="O66" s="109"/>
      <c r="P66" s="109"/>
    </row>
    <row r="67" spans="1:16" s="95" customFormat="1">
      <c r="A67" s="88"/>
      <c r="B67" s="164" t="s">
        <v>5641</v>
      </c>
      <c r="C67" s="912" t="s">
        <v>887</v>
      </c>
      <c r="D67" s="874" t="s">
        <v>1459</v>
      </c>
      <c r="E67" s="110">
        <v>29000</v>
      </c>
      <c r="F67" s="107" t="s">
        <v>2056</v>
      </c>
      <c r="G67" s="110">
        <v>29000</v>
      </c>
      <c r="H67" s="107" t="s">
        <v>906</v>
      </c>
      <c r="I67" s="108" t="s">
        <v>1459</v>
      </c>
      <c r="J67" s="109"/>
      <c r="K67" s="109"/>
      <c r="L67" s="109"/>
      <c r="M67" s="109"/>
      <c r="N67" s="109"/>
      <c r="O67" s="109"/>
      <c r="P67" s="109"/>
    </row>
    <row r="68" spans="1:16" s="95" customFormat="1">
      <c r="A68" s="88"/>
      <c r="B68" s="164" t="s">
        <v>5642</v>
      </c>
      <c r="C68" s="912" t="s">
        <v>888</v>
      </c>
      <c r="D68" s="874" t="s">
        <v>1460</v>
      </c>
      <c r="E68" s="110">
        <v>49300</v>
      </c>
      <c r="F68" s="107" t="s">
        <v>2056</v>
      </c>
      <c r="G68" s="110">
        <v>49300</v>
      </c>
      <c r="H68" s="107" t="s">
        <v>906</v>
      </c>
      <c r="I68" s="108" t="s">
        <v>1460</v>
      </c>
      <c r="J68" s="109"/>
      <c r="K68" s="109"/>
      <c r="L68" s="109"/>
      <c r="M68" s="109"/>
      <c r="N68" s="109"/>
      <c r="O68" s="109"/>
      <c r="P68" s="109"/>
    </row>
    <row r="69" spans="1:16" s="95" customFormat="1">
      <c r="A69" s="88"/>
      <c r="B69" s="164" t="s">
        <v>5643</v>
      </c>
      <c r="C69" s="912" t="s">
        <v>889</v>
      </c>
      <c r="D69" s="874" t="s">
        <v>1461</v>
      </c>
      <c r="E69" s="110">
        <v>69600</v>
      </c>
      <c r="F69" s="107" t="s">
        <v>2056</v>
      </c>
      <c r="G69" s="110">
        <v>69600</v>
      </c>
      <c r="H69" s="107" t="s">
        <v>906</v>
      </c>
      <c r="I69" s="108" t="s">
        <v>1461</v>
      </c>
      <c r="J69" s="109"/>
      <c r="K69" s="109"/>
      <c r="L69" s="109"/>
      <c r="M69" s="109"/>
      <c r="N69" s="109"/>
      <c r="O69" s="109"/>
      <c r="P69" s="109"/>
    </row>
    <row r="70" spans="1:16" s="95" customFormat="1">
      <c r="A70" s="88"/>
      <c r="B70" s="164" t="s">
        <v>5644</v>
      </c>
      <c r="C70" s="912" t="s">
        <v>890</v>
      </c>
      <c r="D70" s="874" t="s">
        <v>1277</v>
      </c>
      <c r="E70" s="110">
        <v>14400</v>
      </c>
      <c r="F70" s="107" t="s">
        <v>2056</v>
      </c>
      <c r="G70" s="110">
        <v>14400</v>
      </c>
      <c r="H70" s="107" t="s">
        <v>906</v>
      </c>
      <c r="I70" s="108" t="s">
        <v>1277</v>
      </c>
      <c r="J70" s="109"/>
      <c r="K70" s="109"/>
      <c r="L70" s="109"/>
      <c r="M70" s="109"/>
      <c r="N70" s="109"/>
      <c r="O70" s="109"/>
      <c r="P70" s="109"/>
    </row>
    <row r="71" spans="1:16" s="95" customFormat="1">
      <c r="A71" s="88"/>
      <c r="B71" s="164" t="s">
        <v>5645</v>
      </c>
      <c r="C71" s="912" t="s">
        <v>891</v>
      </c>
      <c r="D71" s="874" t="s">
        <v>1278</v>
      </c>
      <c r="E71" s="110">
        <v>25920</v>
      </c>
      <c r="F71" s="107" t="s">
        <v>2056</v>
      </c>
      <c r="G71" s="110">
        <v>25920</v>
      </c>
      <c r="H71" s="107" t="s">
        <v>906</v>
      </c>
      <c r="I71" s="108" t="s">
        <v>1278</v>
      </c>
      <c r="J71" s="109"/>
      <c r="K71" s="109"/>
      <c r="L71" s="109"/>
      <c r="M71" s="109"/>
      <c r="N71" s="109"/>
      <c r="O71" s="109"/>
      <c r="P71" s="109"/>
    </row>
    <row r="72" spans="1:16" s="95" customFormat="1">
      <c r="A72" s="88"/>
      <c r="B72" s="164" t="s">
        <v>5646</v>
      </c>
      <c r="C72" s="912" t="s">
        <v>892</v>
      </c>
      <c r="D72" s="874" t="s">
        <v>1279</v>
      </c>
      <c r="E72" s="110">
        <v>36720</v>
      </c>
      <c r="F72" s="107" t="s">
        <v>2056</v>
      </c>
      <c r="G72" s="110">
        <v>36720</v>
      </c>
      <c r="H72" s="107" t="s">
        <v>906</v>
      </c>
      <c r="I72" s="108" t="s">
        <v>1279</v>
      </c>
      <c r="J72" s="109"/>
      <c r="K72" s="109"/>
      <c r="L72" s="109"/>
      <c r="M72" s="109"/>
      <c r="N72" s="109"/>
      <c r="O72" s="109"/>
      <c r="P72" s="109"/>
    </row>
    <row r="73" spans="1:16" s="95" customFormat="1">
      <c r="A73" s="88"/>
      <c r="B73" s="164" t="s">
        <v>5647</v>
      </c>
      <c r="C73" s="915" t="s">
        <v>893</v>
      </c>
      <c r="D73" s="874" t="s">
        <v>1086</v>
      </c>
      <c r="E73" s="110">
        <v>51274.8</v>
      </c>
      <c r="F73" s="123" t="s">
        <v>2056</v>
      </c>
      <c r="G73" s="110">
        <v>51274.8</v>
      </c>
      <c r="H73" s="107" t="s">
        <v>906</v>
      </c>
      <c r="I73" s="108" t="s">
        <v>1086</v>
      </c>
      <c r="J73" s="109"/>
      <c r="K73" s="109"/>
      <c r="L73" s="109"/>
      <c r="M73" s="109"/>
      <c r="N73" s="109"/>
      <c r="O73" s="109"/>
      <c r="P73" s="109"/>
    </row>
    <row r="74" spans="1:16" s="95" customFormat="1">
      <c r="A74" s="88"/>
      <c r="B74" s="164" t="s">
        <v>5648</v>
      </c>
      <c r="C74" s="915" t="s">
        <v>894</v>
      </c>
      <c r="D74" s="874" t="s">
        <v>1087</v>
      </c>
      <c r="E74" s="110">
        <v>87167.16</v>
      </c>
      <c r="F74" s="123" t="s">
        <v>2056</v>
      </c>
      <c r="G74" s="110">
        <v>87167.16</v>
      </c>
      <c r="H74" s="107" t="s">
        <v>906</v>
      </c>
      <c r="I74" s="108" t="s">
        <v>1087</v>
      </c>
      <c r="J74" s="109"/>
      <c r="K74" s="109"/>
      <c r="L74" s="109"/>
      <c r="M74" s="109"/>
      <c r="N74" s="109"/>
      <c r="O74" s="109"/>
      <c r="P74" s="109"/>
    </row>
    <row r="75" spans="1:16" s="95" customFormat="1">
      <c r="A75" s="88"/>
      <c r="B75" s="164" t="s">
        <v>5649</v>
      </c>
      <c r="C75" s="915" t="s">
        <v>895</v>
      </c>
      <c r="D75" s="874" t="s">
        <v>1088</v>
      </c>
      <c r="E75" s="110">
        <v>123059.52000000002</v>
      </c>
      <c r="F75" s="123" t="s">
        <v>2056</v>
      </c>
      <c r="G75" s="110">
        <v>123059.52000000002</v>
      </c>
      <c r="H75" s="107" t="s">
        <v>906</v>
      </c>
      <c r="I75" s="108" t="s">
        <v>1088</v>
      </c>
      <c r="J75" s="109"/>
      <c r="K75" s="109"/>
      <c r="L75" s="109"/>
      <c r="M75" s="109"/>
      <c r="N75" s="109"/>
      <c r="O75" s="109"/>
      <c r="P75" s="109"/>
    </row>
    <row r="76" spans="1:16" s="95" customFormat="1">
      <c r="A76" s="88"/>
      <c r="B76" s="164" t="s">
        <v>4161</v>
      </c>
      <c r="C76" s="916" t="s">
        <v>924</v>
      </c>
      <c r="D76" s="112" t="s">
        <v>2945</v>
      </c>
      <c r="E76" s="113">
        <v>1250</v>
      </c>
      <c r="F76" s="114" t="s">
        <v>2056</v>
      </c>
      <c r="G76" s="113">
        <v>1250</v>
      </c>
      <c r="H76" s="107" t="s">
        <v>906</v>
      </c>
      <c r="I76" s="1579" t="s">
        <v>1469</v>
      </c>
      <c r="J76" s="1580" t="s">
        <v>925</v>
      </c>
      <c r="K76" s="1580" t="s">
        <v>925</v>
      </c>
      <c r="L76" s="1580" t="s">
        <v>925</v>
      </c>
      <c r="M76" s="1580" t="s">
        <v>925</v>
      </c>
      <c r="N76" s="1580" t="s">
        <v>925</v>
      </c>
      <c r="O76" s="1580" t="s">
        <v>925</v>
      </c>
      <c r="P76" s="1581" t="s">
        <v>925</v>
      </c>
    </row>
    <row r="77" spans="1:16" s="95" customFormat="1" ht="14.25" customHeight="1">
      <c r="A77" s="88"/>
      <c r="B77" s="164"/>
      <c r="C77" s="489"/>
      <c r="D77" s="68" t="s">
        <v>260</v>
      </c>
      <c r="E77" s="116"/>
      <c r="F77" s="117"/>
      <c r="G77" s="116"/>
      <c r="H77" s="74"/>
      <c r="I77" s="807"/>
      <c r="J77" s="808"/>
      <c r="K77" s="808"/>
      <c r="L77" s="808"/>
      <c r="M77" s="808"/>
      <c r="N77" s="808"/>
      <c r="O77" s="808"/>
      <c r="P77" s="809"/>
    </row>
    <row r="78" spans="1:16" s="95" customFormat="1" ht="16.5" customHeight="1">
      <c r="A78" s="88"/>
      <c r="B78" s="164"/>
      <c r="C78" s="489"/>
      <c r="D78" s="125" t="s">
        <v>1264</v>
      </c>
      <c r="E78" s="113"/>
      <c r="F78" s="114"/>
      <c r="G78" s="113"/>
      <c r="H78" s="106"/>
      <c r="I78" s="1499" t="s">
        <v>2941</v>
      </c>
      <c r="J78" s="1512"/>
      <c r="K78" s="1512"/>
      <c r="L78" s="1512"/>
      <c r="M78" s="1512"/>
      <c r="N78" s="1512"/>
      <c r="O78" s="1512"/>
      <c r="P78" s="1513"/>
    </row>
    <row r="79" spans="1:16" s="95" customFormat="1">
      <c r="A79" s="88"/>
      <c r="B79" s="164"/>
      <c r="C79" s="913"/>
      <c r="D79" s="67" t="s">
        <v>3318</v>
      </c>
      <c r="E79" s="116"/>
      <c r="F79" s="117"/>
      <c r="G79" s="116"/>
      <c r="H79" s="74"/>
      <c r="I79" s="828"/>
      <c r="J79" s="834"/>
      <c r="K79" s="834"/>
      <c r="L79" s="834"/>
      <c r="M79" s="834"/>
      <c r="N79" s="834"/>
      <c r="O79" s="834"/>
      <c r="P79" s="835"/>
    </row>
    <row r="80" spans="1:16" s="95" customFormat="1" ht="16.5" customHeight="1" thickBot="1">
      <c r="A80" s="88"/>
      <c r="B80" s="164"/>
      <c r="C80" s="490" t="s">
        <v>1046</v>
      </c>
      <c r="D80" s="126"/>
      <c r="E80" s="127"/>
      <c r="F80" s="128"/>
      <c r="G80" s="127"/>
      <c r="H80" s="129"/>
      <c r="I80" s="130"/>
      <c r="J80" s="130"/>
      <c r="K80" s="130"/>
      <c r="L80" s="130"/>
      <c r="M80" s="130"/>
      <c r="N80" s="130"/>
      <c r="O80" s="130"/>
      <c r="P80" s="130"/>
    </row>
    <row r="81" spans="1:16" s="95" customFormat="1">
      <c r="A81" s="88"/>
      <c r="B81" s="164"/>
      <c r="C81" s="431"/>
      <c r="D81" s="89" t="s">
        <v>2724</v>
      </c>
      <c r="E81" s="90"/>
      <c r="F81" s="91"/>
      <c r="G81" s="91"/>
      <c r="H81" s="91"/>
      <c r="I81" s="93"/>
      <c r="J81" s="93"/>
      <c r="K81" s="93"/>
      <c r="L81" s="93"/>
      <c r="M81" s="93"/>
      <c r="N81" s="93"/>
      <c r="O81" s="93"/>
      <c r="P81" s="94"/>
    </row>
    <row r="82" spans="1:16" s="95" customFormat="1" ht="16.5" customHeight="1" thickBot="1">
      <c r="A82" s="88"/>
      <c r="B82" s="164" t="s">
        <v>4239</v>
      </c>
      <c r="C82" s="876" t="s">
        <v>2678</v>
      </c>
      <c r="D82" s="131" t="s">
        <v>2679</v>
      </c>
      <c r="E82" s="132">
        <v>64995</v>
      </c>
      <c r="F82" s="103" t="s">
        <v>2056</v>
      </c>
      <c r="G82" s="132">
        <v>64995</v>
      </c>
      <c r="H82" s="121" t="s">
        <v>906</v>
      </c>
      <c r="I82" s="105" t="s">
        <v>2679</v>
      </c>
      <c r="J82" s="105"/>
      <c r="K82" s="105"/>
      <c r="L82" s="105"/>
      <c r="M82" s="105"/>
      <c r="N82" s="105"/>
      <c r="O82" s="105"/>
      <c r="P82" s="133"/>
    </row>
    <row r="83" spans="1:16" s="95" customFormat="1" ht="16.5" customHeight="1" thickBot="1">
      <c r="A83" s="88"/>
      <c r="B83" s="164" t="s">
        <v>4240</v>
      </c>
      <c r="C83" s="876" t="s">
        <v>2680</v>
      </c>
      <c r="D83" s="131" t="s">
        <v>2681</v>
      </c>
      <c r="E83" s="132">
        <v>45496.5</v>
      </c>
      <c r="F83" s="103" t="s">
        <v>2056</v>
      </c>
      <c r="G83" s="132">
        <v>45496.5</v>
      </c>
      <c r="H83" s="121" t="s">
        <v>906</v>
      </c>
      <c r="I83" s="105" t="s">
        <v>2681</v>
      </c>
      <c r="J83" s="105"/>
      <c r="K83" s="105"/>
      <c r="L83" s="105"/>
      <c r="M83" s="105"/>
      <c r="N83" s="105"/>
      <c r="O83" s="105"/>
      <c r="P83" s="133"/>
    </row>
    <row r="84" spans="1:16" s="95" customFormat="1" ht="16.5" customHeight="1" thickBot="1">
      <c r="A84" s="88"/>
      <c r="B84" s="164" t="s">
        <v>4241</v>
      </c>
      <c r="C84" s="876" t="s">
        <v>2682</v>
      </c>
      <c r="D84" s="131" t="s">
        <v>2683</v>
      </c>
      <c r="E84" s="132">
        <v>96192.6</v>
      </c>
      <c r="F84" s="103" t="s">
        <v>2056</v>
      </c>
      <c r="G84" s="132">
        <v>96192.6</v>
      </c>
      <c r="H84" s="121" t="s">
        <v>906</v>
      </c>
      <c r="I84" s="134" t="s">
        <v>2683</v>
      </c>
      <c r="J84" s="105"/>
      <c r="K84" s="105"/>
      <c r="L84" s="105"/>
      <c r="M84" s="105"/>
      <c r="N84" s="105"/>
      <c r="O84" s="105"/>
      <c r="P84" s="133"/>
    </row>
    <row r="85" spans="1:16" s="95" customFormat="1" ht="16.5" customHeight="1">
      <c r="A85" s="88"/>
      <c r="B85" s="164" t="s">
        <v>4316</v>
      </c>
      <c r="C85" s="917" t="s">
        <v>2688</v>
      </c>
      <c r="D85" s="848" t="s">
        <v>2689</v>
      </c>
      <c r="E85" s="136">
        <v>31197.599999999999</v>
      </c>
      <c r="F85" s="114" t="s">
        <v>2056</v>
      </c>
      <c r="G85" s="136">
        <v>31197.599999999999</v>
      </c>
      <c r="H85" s="107" t="s">
        <v>906</v>
      </c>
      <c r="I85" s="848" t="s">
        <v>2689</v>
      </c>
      <c r="J85" s="109"/>
      <c r="K85" s="109"/>
      <c r="L85" s="109"/>
      <c r="M85" s="109"/>
      <c r="N85" s="109"/>
      <c r="O85" s="109"/>
      <c r="P85" s="137"/>
    </row>
    <row r="86" spans="1:16" s="95" customFormat="1" ht="16.5" customHeight="1">
      <c r="A86" s="88"/>
      <c r="B86" s="164" t="s">
        <v>4317</v>
      </c>
      <c r="C86" s="917" t="s">
        <v>2690</v>
      </c>
      <c r="D86" s="848" t="s">
        <v>2691</v>
      </c>
      <c r="E86" s="136">
        <v>53035.92</v>
      </c>
      <c r="F86" s="114" t="s">
        <v>2056</v>
      </c>
      <c r="G86" s="136">
        <v>53035.92</v>
      </c>
      <c r="H86" s="107" t="s">
        <v>906</v>
      </c>
      <c r="I86" s="848" t="s">
        <v>2691</v>
      </c>
      <c r="J86" s="109"/>
      <c r="K86" s="109"/>
      <c r="L86" s="109"/>
      <c r="M86" s="109"/>
      <c r="N86" s="109"/>
      <c r="O86" s="109"/>
      <c r="P86" s="137"/>
    </row>
    <row r="87" spans="1:16" s="95" customFormat="1" ht="16.5" customHeight="1">
      <c r="A87" s="88"/>
      <c r="B87" s="164" t="s">
        <v>4318</v>
      </c>
      <c r="C87" s="917" t="s">
        <v>2692</v>
      </c>
      <c r="D87" s="848" t="s">
        <v>2693</v>
      </c>
      <c r="E87" s="136">
        <v>74874.239999999991</v>
      </c>
      <c r="F87" s="114" t="s">
        <v>2056</v>
      </c>
      <c r="G87" s="136">
        <v>74874.239999999991</v>
      </c>
      <c r="H87" s="107" t="s">
        <v>906</v>
      </c>
      <c r="I87" s="848" t="s">
        <v>2693</v>
      </c>
      <c r="J87" s="109"/>
      <c r="K87" s="109"/>
      <c r="L87" s="109"/>
      <c r="M87" s="109"/>
      <c r="N87" s="109"/>
      <c r="O87" s="109"/>
      <c r="P87" s="137"/>
    </row>
    <row r="88" spans="1:16" s="95" customFormat="1" ht="16.5" customHeight="1">
      <c r="A88" s="88"/>
      <c r="B88" s="164" t="s">
        <v>4319</v>
      </c>
      <c r="C88" s="918" t="s">
        <v>3821</v>
      </c>
      <c r="D88" s="140" t="s">
        <v>3822</v>
      </c>
      <c r="E88" s="136">
        <v>99832.320000000007</v>
      </c>
      <c r="F88" s="114" t="s">
        <v>2056</v>
      </c>
      <c r="G88" s="136">
        <v>99832.320000000007</v>
      </c>
      <c r="H88" s="107" t="s">
        <v>906</v>
      </c>
      <c r="I88" s="848"/>
      <c r="J88" s="109"/>
      <c r="K88" s="109"/>
      <c r="L88" s="109"/>
      <c r="M88" s="109"/>
      <c r="N88" s="109"/>
      <c r="O88" s="109"/>
      <c r="P88" s="137"/>
    </row>
    <row r="89" spans="1:16" s="95" customFormat="1" ht="16.5" customHeight="1">
      <c r="A89" s="88"/>
      <c r="B89" s="164" t="s">
        <v>4320</v>
      </c>
      <c r="C89" s="918" t="s">
        <v>3823</v>
      </c>
      <c r="D89" s="140" t="s">
        <v>3824</v>
      </c>
      <c r="E89" s="136">
        <v>124790.40000000001</v>
      </c>
      <c r="F89" s="114" t="s">
        <v>2056</v>
      </c>
      <c r="G89" s="136">
        <v>124790.40000000001</v>
      </c>
      <c r="H89" s="107" t="s">
        <v>906</v>
      </c>
      <c r="I89" s="848"/>
      <c r="J89" s="109"/>
      <c r="K89" s="109"/>
      <c r="L89" s="109"/>
      <c r="M89" s="109"/>
      <c r="N89" s="109"/>
      <c r="O89" s="109"/>
      <c r="P89" s="137"/>
    </row>
    <row r="90" spans="1:16" s="95" customFormat="1" ht="16.5" customHeight="1">
      <c r="A90" s="88"/>
      <c r="B90" s="164" t="s">
        <v>4321</v>
      </c>
      <c r="C90" s="917" t="s">
        <v>2694</v>
      </c>
      <c r="D90" s="848" t="s">
        <v>2695</v>
      </c>
      <c r="E90" s="136">
        <v>14948.85</v>
      </c>
      <c r="F90" s="114" t="s">
        <v>2056</v>
      </c>
      <c r="G90" s="136">
        <v>14948.85</v>
      </c>
      <c r="H90" s="107" t="s">
        <v>906</v>
      </c>
      <c r="I90" s="848" t="s">
        <v>2695</v>
      </c>
      <c r="J90" s="109"/>
      <c r="K90" s="109"/>
      <c r="L90" s="109"/>
      <c r="M90" s="109"/>
      <c r="N90" s="109"/>
      <c r="O90" s="109"/>
      <c r="P90" s="137"/>
    </row>
    <row r="91" spans="1:16" s="95" customFormat="1" ht="16.5" customHeight="1">
      <c r="A91" s="88"/>
      <c r="B91" s="164" t="s">
        <v>4322</v>
      </c>
      <c r="C91" s="917" t="s">
        <v>2696</v>
      </c>
      <c r="D91" s="848" t="s">
        <v>2697</v>
      </c>
      <c r="E91" s="136">
        <v>25413.044999999998</v>
      </c>
      <c r="F91" s="114" t="s">
        <v>2056</v>
      </c>
      <c r="G91" s="136">
        <v>25413.044999999998</v>
      </c>
      <c r="H91" s="107" t="s">
        <v>906</v>
      </c>
      <c r="I91" s="848" t="s">
        <v>2697</v>
      </c>
      <c r="J91" s="109"/>
      <c r="K91" s="109"/>
      <c r="L91" s="109"/>
      <c r="M91" s="109"/>
      <c r="N91" s="109"/>
      <c r="O91" s="109"/>
      <c r="P91" s="137"/>
    </row>
    <row r="92" spans="1:16" s="95" customFormat="1" ht="16.5" customHeight="1">
      <c r="A92" s="88"/>
      <c r="B92" s="164" t="s">
        <v>4323</v>
      </c>
      <c r="C92" s="917" t="s">
        <v>2698</v>
      </c>
      <c r="D92" s="138" t="s">
        <v>2699</v>
      </c>
      <c r="E92" s="136">
        <v>35877.240000000005</v>
      </c>
      <c r="F92" s="114" t="s">
        <v>2056</v>
      </c>
      <c r="G92" s="136">
        <v>35877.240000000005</v>
      </c>
      <c r="H92" s="107" t="s">
        <v>906</v>
      </c>
      <c r="I92" s="138" t="s">
        <v>2699</v>
      </c>
      <c r="J92" s="109"/>
      <c r="K92" s="109"/>
      <c r="L92" s="109"/>
      <c r="M92" s="109"/>
      <c r="N92" s="109"/>
      <c r="O92" s="109"/>
      <c r="P92" s="137"/>
    </row>
    <row r="93" spans="1:16" s="95" customFormat="1" ht="16.5" customHeight="1">
      <c r="A93" s="88"/>
      <c r="B93" s="164" t="s">
        <v>4324</v>
      </c>
      <c r="C93" s="919" t="s">
        <v>3825</v>
      </c>
      <c r="D93" s="848" t="s">
        <v>3826</v>
      </c>
      <c r="E93" s="136">
        <v>47836.320000000007</v>
      </c>
      <c r="F93" s="114" t="s">
        <v>2056</v>
      </c>
      <c r="G93" s="136">
        <v>47836.320000000007</v>
      </c>
      <c r="H93" s="107" t="s">
        <v>906</v>
      </c>
      <c r="I93" s="138"/>
      <c r="J93" s="109"/>
      <c r="K93" s="109"/>
      <c r="L93" s="109"/>
      <c r="M93" s="109"/>
      <c r="N93" s="109"/>
      <c r="O93" s="109"/>
      <c r="P93" s="137"/>
    </row>
    <row r="94" spans="1:16" s="95" customFormat="1" ht="16.5" customHeight="1">
      <c r="A94" s="88"/>
      <c r="B94" s="164" t="s">
        <v>4325</v>
      </c>
      <c r="C94" s="919" t="s">
        <v>3827</v>
      </c>
      <c r="D94" s="848" t="s">
        <v>3828</v>
      </c>
      <c r="E94" s="136">
        <v>59795.4</v>
      </c>
      <c r="F94" s="114" t="s">
        <v>2056</v>
      </c>
      <c r="G94" s="136">
        <v>59795.4</v>
      </c>
      <c r="H94" s="107" t="s">
        <v>906</v>
      </c>
      <c r="I94" s="138"/>
      <c r="J94" s="109"/>
      <c r="K94" s="109"/>
      <c r="L94" s="109"/>
      <c r="M94" s="109"/>
      <c r="N94" s="109"/>
      <c r="O94" s="109"/>
      <c r="P94" s="137"/>
    </row>
    <row r="95" spans="1:16" s="95" customFormat="1" ht="16.5" customHeight="1">
      <c r="A95" s="88"/>
      <c r="B95" s="164" t="s">
        <v>4326</v>
      </c>
      <c r="C95" s="917" t="s">
        <v>2700</v>
      </c>
      <c r="D95" s="138" t="s">
        <v>2701</v>
      </c>
      <c r="E95" s="136">
        <v>15598.8</v>
      </c>
      <c r="F95" s="114" t="s">
        <v>2056</v>
      </c>
      <c r="G95" s="136">
        <v>15598.8</v>
      </c>
      <c r="H95" s="107" t="s">
        <v>906</v>
      </c>
      <c r="I95" s="138" t="s">
        <v>2701</v>
      </c>
      <c r="J95" s="109"/>
      <c r="K95" s="109"/>
      <c r="L95" s="109"/>
      <c r="M95" s="109"/>
      <c r="N95" s="109"/>
      <c r="O95" s="109"/>
      <c r="P95" s="137"/>
    </row>
    <row r="96" spans="1:16" s="95" customFormat="1" ht="16.5" customHeight="1">
      <c r="A96" s="88"/>
      <c r="B96" s="164" t="s">
        <v>4327</v>
      </c>
      <c r="C96" s="917" t="s">
        <v>2702</v>
      </c>
      <c r="D96" s="139" t="s">
        <v>2703</v>
      </c>
      <c r="E96" s="136">
        <v>26517.96</v>
      </c>
      <c r="F96" s="114" t="s">
        <v>2056</v>
      </c>
      <c r="G96" s="136">
        <v>26517.96</v>
      </c>
      <c r="H96" s="107" t="s">
        <v>906</v>
      </c>
      <c r="I96" s="139" t="s">
        <v>2703</v>
      </c>
      <c r="J96" s="109"/>
      <c r="K96" s="109"/>
      <c r="L96" s="109"/>
      <c r="M96" s="109"/>
      <c r="N96" s="109"/>
      <c r="O96" s="109"/>
      <c r="P96" s="137"/>
    </row>
    <row r="97" spans="1:16" s="95" customFormat="1" ht="16.5" customHeight="1">
      <c r="A97" s="88"/>
      <c r="B97" s="164" t="s">
        <v>4328</v>
      </c>
      <c r="C97" s="920" t="s">
        <v>2704</v>
      </c>
      <c r="D97" s="140" t="s">
        <v>2705</v>
      </c>
      <c r="E97" s="136">
        <v>37437.119999999995</v>
      </c>
      <c r="F97" s="114" t="s">
        <v>2056</v>
      </c>
      <c r="G97" s="136">
        <v>37437.119999999995</v>
      </c>
      <c r="H97" s="107" t="s">
        <v>906</v>
      </c>
      <c r="I97" s="140" t="s">
        <v>2705</v>
      </c>
      <c r="J97" s="109"/>
      <c r="K97" s="109"/>
      <c r="L97" s="109"/>
      <c r="M97" s="109"/>
      <c r="N97" s="109"/>
      <c r="O97" s="109"/>
      <c r="P97" s="137"/>
    </row>
    <row r="98" spans="1:16" s="95" customFormat="1" ht="16.5" customHeight="1">
      <c r="A98" s="88"/>
      <c r="B98" s="164" t="s">
        <v>4329</v>
      </c>
      <c r="C98" s="921" t="s">
        <v>3829</v>
      </c>
      <c r="D98" s="189" t="s">
        <v>3830</v>
      </c>
      <c r="E98" s="110">
        <v>49916.160000000003</v>
      </c>
      <c r="F98" s="114" t="s">
        <v>2056</v>
      </c>
      <c r="G98" s="110">
        <v>49916.160000000003</v>
      </c>
      <c r="H98" s="107" t="s">
        <v>906</v>
      </c>
      <c r="I98" s="140"/>
      <c r="J98" s="109"/>
      <c r="K98" s="109"/>
      <c r="L98" s="109"/>
      <c r="M98" s="109"/>
      <c r="N98" s="109"/>
      <c r="O98" s="109"/>
      <c r="P98" s="137"/>
    </row>
    <row r="99" spans="1:16" s="95" customFormat="1" ht="16.5" customHeight="1">
      <c r="A99" s="88"/>
      <c r="B99" s="164" t="s">
        <v>4330</v>
      </c>
      <c r="C99" s="922" t="s">
        <v>3831</v>
      </c>
      <c r="D99" s="161" t="s">
        <v>3832</v>
      </c>
      <c r="E99" s="110">
        <v>62395.200000000004</v>
      </c>
      <c r="F99" s="114" t="s">
        <v>2056</v>
      </c>
      <c r="G99" s="110">
        <v>62395.200000000004</v>
      </c>
      <c r="H99" s="107" t="s">
        <v>906</v>
      </c>
      <c r="I99" s="140"/>
      <c r="J99" s="109"/>
      <c r="K99" s="109"/>
      <c r="L99" s="109"/>
      <c r="M99" s="109"/>
      <c r="N99" s="109"/>
      <c r="O99" s="109"/>
      <c r="P99" s="137"/>
    </row>
    <row r="100" spans="1:16" s="95" customFormat="1" ht="16.5" customHeight="1">
      <c r="A100" s="88"/>
      <c r="B100" s="164" t="s">
        <v>4331</v>
      </c>
      <c r="C100" s="920" t="s">
        <v>2706</v>
      </c>
      <c r="D100" s="140" t="s">
        <v>2707</v>
      </c>
      <c r="E100" s="136">
        <v>14298.9</v>
      </c>
      <c r="F100" s="114" t="s">
        <v>2056</v>
      </c>
      <c r="G100" s="136">
        <v>14298.9</v>
      </c>
      <c r="H100" s="107" t="s">
        <v>906</v>
      </c>
      <c r="I100" s="140" t="s">
        <v>2707</v>
      </c>
      <c r="J100" s="109"/>
      <c r="K100" s="109"/>
      <c r="L100" s="109"/>
      <c r="M100" s="109"/>
      <c r="N100" s="109"/>
      <c r="O100" s="109"/>
      <c r="P100" s="137"/>
    </row>
    <row r="101" spans="1:16" s="95" customFormat="1" ht="16.5" customHeight="1">
      <c r="A101" s="88"/>
      <c r="B101" s="164" t="s">
        <v>4332</v>
      </c>
      <c r="C101" s="920" t="s">
        <v>2708</v>
      </c>
      <c r="D101" s="140" t="s">
        <v>2709</v>
      </c>
      <c r="E101" s="136">
        <v>24308.129999999997</v>
      </c>
      <c r="F101" s="114" t="s">
        <v>2056</v>
      </c>
      <c r="G101" s="136">
        <v>24308.129999999997</v>
      </c>
      <c r="H101" s="107" t="s">
        <v>906</v>
      </c>
      <c r="I101" s="140" t="s">
        <v>2709</v>
      </c>
      <c r="J101" s="109"/>
      <c r="K101" s="109"/>
      <c r="L101" s="109"/>
      <c r="M101" s="109"/>
      <c r="N101" s="109"/>
      <c r="O101" s="109"/>
      <c r="P101" s="137"/>
    </row>
    <row r="102" spans="1:16" s="95" customFormat="1" ht="16.5" customHeight="1">
      <c r="A102" s="88"/>
      <c r="B102" s="164" t="s">
        <v>4333</v>
      </c>
      <c r="C102" s="920" t="s">
        <v>2710</v>
      </c>
      <c r="D102" s="140" t="s">
        <v>2711</v>
      </c>
      <c r="E102" s="136">
        <v>34317.360000000001</v>
      </c>
      <c r="F102" s="114" t="s">
        <v>2056</v>
      </c>
      <c r="G102" s="136">
        <v>34317.360000000001</v>
      </c>
      <c r="H102" s="107" t="s">
        <v>906</v>
      </c>
      <c r="I102" s="140" t="s">
        <v>2711</v>
      </c>
      <c r="J102" s="109"/>
      <c r="K102" s="109"/>
      <c r="L102" s="109"/>
      <c r="M102" s="109"/>
      <c r="N102" s="109"/>
      <c r="O102" s="109"/>
      <c r="P102" s="137"/>
    </row>
    <row r="103" spans="1:16" s="95" customFormat="1" ht="16.5" customHeight="1">
      <c r="A103" s="88"/>
      <c r="B103" s="164" t="s">
        <v>4334</v>
      </c>
      <c r="C103" s="922" t="s">
        <v>3833</v>
      </c>
      <c r="D103" s="138" t="s">
        <v>3834</v>
      </c>
      <c r="E103" s="110">
        <v>45756.480000000003</v>
      </c>
      <c r="F103" s="114" t="s">
        <v>2056</v>
      </c>
      <c r="G103" s="110">
        <v>45756.480000000003</v>
      </c>
      <c r="H103" s="107" t="s">
        <v>906</v>
      </c>
      <c r="I103" s="733"/>
      <c r="J103" s="143"/>
      <c r="K103" s="143"/>
      <c r="L103" s="143"/>
      <c r="M103" s="143"/>
      <c r="N103" s="143"/>
      <c r="O103" s="143"/>
      <c r="P103" s="144"/>
    </row>
    <row r="104" spans="1:16" s="95" customFormat="1" ht="16.5" customHeight="1">
      <c r="A104" s="88"/>
      <c r="B104" s="164" t="s">
        <v>4335</v>
      </c>
      <c r="C104" s="922" t="s">
        <v>3835</v>
      </c>
      <c r="D104" s="138" t="s">
        <v>3836</v>
      </c>
      <c r="E104" s="110">
        <v>57195.600000000006</v>
      </c>
      <c r="F104" s="114" t="s">
        <v>2056</v>
      </c>
      <c r="G104" s="110">
        <v>57195.600000000006</v>
      </c>
      <c r="H104" s="107" t="s">
        <v>906</v>
      </c>
      <c r="I104" s="733"/>
      <c r="J104" s="143"/>
      <c r="K104" s="143"/>
      <c r="L104" s="143"/>
      <c r="M104" s="143"/>
      <c r="N104" s="143"/>
      <c r="O104" s="143"/>
      <c r="P104" s="144"/>
    </row>
    <row r="105" spans="1:16" s="95" customFormat="1" ht="16.5" customHeight="1">
      <c r="A105" s="88"/>
      <c r="B105" s="164" t="s">
        <v>4540</v>
      </c>
      <c r="C105" s="923" t="s">
        <v>3165</v>
      </c>
      <c r="D105" s="141" t="s">
        <v>3166</v>
      </c>
      <c r="E105" s="142">
        <v>19498</v>
      </c>
      <c r="F105" s="114" t="s">
        <v>2056</v>
      </c>
      <c r="G105" s="142">
        <v>19498</v>
      </c>
      <c r="H105" s="107" t="s">
        <v>906</v>
      </c>
      <c r="I105" s="52" t="s">
        <v>3264</v>
      </c>
      <c r="J105" s="143"/>
      <c r="K105" s="143"/>
      <c r="L105" s="143"/>
      <c r="M105" s="143"/>
      <c r="N105" s="143"/>
      <c r="O105" s="143"/>
      <c r="P105" s="144"/>
    </row>
    <row r="106" spans="1:16" s="95" customFormat="1" ht="16.5" customHeight="1">
      <c r="A106" s="88"/>
      <c r="B106" s="164" t="s">
        <v>4161</v>
      </c>
      <c r="C106" s="916" t="s">
        <v>924</v>
      </c>
      <c r="D106" s="112" t="s">
        <v>2945</v>
      </c>
      <c r="E106" s="113">
        <v>1250</v>
      </c>
      <c r="F106" s="114" t="s">
        <v>2056</v>
      </c>
      <c r="G106" s="113">
        <v>1250</v>
      </c>
      <c r="H106" s="107" t="s">
        <v>906</v>
      </c>
      <c r="I106" s="145" t="s">
        <v>1469</v>
      </c>
      <c r="J106" s="146"/>
      <c r="K106" s="146"/>
      <c r="L106" s="146"/>
      <c r="M106" s="146"/>
      <c r="N106" s="146"/>
      <c r="O106" s="146"/>
      <c r="P106" s="147"/>
    </row>
    <row r="107" spans="1:16" s="95" customFormat="1" ht="14.25" customHeight="1">
      <c r="A107" s="88"/>
      <c r="B107" s="164"/>
      <c r="C107" s="489"/>
      <c r="D107" s="68" t="s">
        <v>260</v>
      </c>
      <c r="E107" s="116"/>
      <c r="F107" s="117"/>
      <c r="G107" s="116"/>
      <c r="H107" s="74"/>
      <c r="I107" s="807"/>
      <c r="J107" s="808"/>
      <c r="K107" s="808"/>
      <c r="L107" s="808"/>
      <c r="M107" s="808"/>
      <c r="N107" s="808"/>
      <c r="O107" s="808"/>
      <c r="P107" s="809"/>
    </row>
    <row r="108" spans="1:16" s="95" customFormat="1" ht="16.5" customHeight="1" thickBot="1">
      <c r="A108" s="148"/>
      <c r="B108" s="164"/>
      <c r="C108" s="924"/>
      <c r="D108" s="149" t="s">
        <v>1042</v>
      </c>
      <c r="E108" s="150"/>
      <c r="F108" s="151"/>
      <c r="G108" s="150"/>
      <c r="H108" s="152"/>
      <c r="I108" s="1499" t="s">
        <v>2941</v>
      </c>
      <c r="J108" s="1512"/>
      <c r="K108" s="1512"/>
      <c r="L108" s="1512"/>
      <c r="M108" s="1512"/>
      <c r="N108" s="1512"/>
      <c r="O108" s="1512"/>
      <c r="P108" s="1513"/>
    </row>
    <row r="109" spans="1:16" s="95" customFormat="1">
      <c r="A109" s="88"/>
      <c r="B109" s="164"/>
      <c r="C109" s="913"/>
      <c r="D109" s="67" t="s">
        <v>3318</v>
      </c>
      <c r="E109" s="116"/>
      <c r="F109" s="117"/>
      <c r="G109" s="116"/>
      <c r="H109" s="74"/>
      <c r="I109" s="828"/>
      <c r="J109" s="834"/>
      <c r="K109" s="834"/>
      <c r="L109" s="834"/>
      <c r="M109" s="834"/>
      <c r="N109" s="834"/>
      <c r="O109" s="834"/>
      <c r="P109" s="835"/>
    </row>
    <row r="110" spans="1:16" s="95" customFormat="1" ht="16.5" customHeight="1" thickBot="1">
      <c r="A110" s="88"/>
      <c r="B110" s="164"/>
      <c r="C110" s="490" t="s">
        <v>1046</v>
      </c>
      <c r="D110" s="153"/>
      <c r="E110" s="154"/>
      <c r="F110" s="155"/>
      <c r="G110" s="154"/>
      <c r="H110" s="156"/>
      <c r="I110" s="157"/>
      <c r="J110" s="157"/>
      <c r="K110" s="157"/>
      <c r="L110" s="157"/>
      <c r="M110" s="157"/>
      <c r="N110" s="157"/>
      <c r="O110" s="157"/>
      <c r="P110" s="157"/>
    </row>
    <row r="111" spans="1:16" s="95" customFormat="1">
      <c r="A111" s="88"/>
      <c r="B111" s="164"/>
      <c r="C111" s="431"/>
      <c r="D111" s="89" t="s">
        <v>2730</v>
      </c>
      <c r="E111" s="90"/>
      <c r="F111" s="91"/>
      <c r="G111" s="91"/>
      <c r="H111" s="91"/>
      <c r="I111" s="93"/>
      <c r="J111" s="93"/>
      <c r="K111" s="93"/>
      <c r="L111" s="93"/>
      <c r="M111" s="93"/>
      <c r="N111" s="93"/>
      <c r="O111" s="93"/>
      <c r="P111" s="94"/>
    </row>
    <row r="112" spans="1:16" s="95" customFormat="1" ht="16.5" customHeight="1" thickBot="1">
      <c r="A112" s="88"/>
      <c r="B112" s="164" t="s">
        <v>4212</v>
      </c>
      <c r="C112" s="876" t="s">
        <v>2644</v>
      </c>
      <c r="D112" s="131" t="s">
        <v>2645</v>
      </c>
      <c r="E112" s="132">
        <v>44995</v>
      </c>
      <c r="F112" s="103" t="s">
        <v>2056</v>
      </c>
      <c r="G112" s="132">
        <v>44995</v>
      </c>
      <c r="H112" s="121" t="s">
        <v>906</v>
      </c>
      <c r="I112" s="105" t="s">
        <v>2645</v>
      </c>
      <c r="J112" s="105"/>
      <c r="K112" s="105"/>
      <c r="L112" s="105"/>
      <c r="M112" s="105"/>
      <c r="N112" s="105"/>
      <c r="O112" s="105"/>
      <c r="P112" s="133"/>
    </row>
    <row r="113" spans="1:16" s="95" customFormat="1" ht="16.5" customHeight="1" thickBot="1">
      <c r="A113" s="88"/>
      <c r="B113" s="164" t="s">
        <v>4213</v>
      </c>
      <c r="C113" s="876" t="s">
        <v>2646</v>
      </c>
      <c r="D113" s="131" t="s">
        <v>2647</v>
      </c>
      <c r="E113" s="132">
        <v>31496.499999999996</v>
      </c>
      <c r="F113" s="103" t="s">
        <v>2056</v>
      </c>
      <c r="G113" s="132">
        <v>31496.499999999996</v>
      </c>
      <c r="H113" s="121" t="s">
        <v>906</v>
      </c>
      <c r="I113" s="105" t="s">
        <v>2647</v>
      </c>
      <c r="J113" s="105"/>
      <c r="K113" s="105"/>
      <c r="L113" s="105"/>
      <c r="M113" s="105"/>
      <c r="N113" s="105"/>
      <c r="O113" s="105"/>
      <c r="P113" s="133"/>
    </row>
    <row r="114" spans="1:16" s="95" customFormat="1" ht="16.5" customHeight="1" thickBot="1">
      <c r="A114" s="88"/>
      <c r="B114" s="164" t="s">
        <v>4214</v>
      </c>
      <c r="C114" s="876" t="s">
        <v>2648</v>
      </c>
      <c r="D114" s="131" t="s">
        <v>2649</v>
      </c>
      <c r="E114" s="132">
        <v>66592.600000000006</v>
      </c>
      <c r="F114" s="103" t="s">
        <v>2056</v>
      </c>
      <c r="G114" s="132">
        <v>66592.600000000006</v>
      </c>
      <c r="H114" s="121" t="s">
        <v>906</v>
      </c>
      <c r="I114" s="105" t="s">
        <v>2649</v>
      </c>
      <c r="J114" s="105"/>
      <c r="K114" s="105"/>
      <c r="L114" s="105"/>
      <c r="M114" s="105"/>
      <c r="N114" s="105"/>
      <c r="O114" s="105"/>
      <c r="P114" s="133"/>
    </row>
    <row r="115" spans="1:16" s="95" customFormat="1" ht="16.5" customHeight="1">
      <c r="A115" s="88"/>
      <c r="B115" s="164" t="s">
        <v>4336</v>
      </c>
      <c r="C115" s="925" t="s">
        <v>2654</v>
      </c>
      <c r="D115" s="158" t="s">
        <v>2655</v>
      </c>
      <c r="E115" s="136">
        <v>21597.599999999999</v>
      </c>
      <c r="F115" s="114" t="s">
        <v>2056</v>
      </c>
      <c r="G115" s="136">
        <v>21597.599999999999</v>
      </c>
      <c r="H115" s="107" t="s">
        <v>906</v>
      </c>
      <c r="I115" s="158" t="s">
        <v>2655</v>
      </c>
      <c r="J115" s="109"/>
      <c r="K115" s="109"/>
      <c r="L115" s="109"/>
      <c r="M115" s="109"/>
      <c r="N115" s="109"/>
      <c r="O115" s="109"/>
      <c r="P115" s="137"/>
    </row>
    <row r="116" spans="1:16" s="95" customFormat="1" ht="16.5" customHeight="1">
      <c r="A116" s="88"/>
      <c r="B116" s="164" t="s">
        <v>4337</v>
      </c>
      <c r="C116" s="925" t="s">
        <v>2656</v>
      </c>
      <c r="D116" s="158" t="s">
        <v>2657</v>
      </c>
      <c r="E116" s="136">
        <v>36715.919999999998</v>
      </c>
      <c r="F116" s="114" t="s">
        <v>2056</v>
      </c>
      <c r="G116" s="136">
        <v>36715.919999999998</v>
      </c>
      <c r="H116" s="107" t="s">
        <v>906</v>
      </c>
      <c r="I116" s="158" t="s">
        <v>2657</v>
      </c>
      <c r="J116" s="109"/>
      <c r="K116" s="109"/>
      <c r="L116" s="109"/>
      <c r="M116" s="109"/>
      <c r="N116" s="109"/>
      <c r="O116" s="109"/>
      <c r="P116" s="137"/>
    </row>
    <row r="117" spans="1:16" s="95" customFormat="1" ht="16.5" customHeight="1">
      <c r="A117" s="88"/>
      <c r="B117" s="164" t="s">
        <v>4338</v>
      </c>
      <c r="C117" s="925" t="s">
        <v>2658</v>
      </c>
      <c r="D117" s="158" t="s">
        <v>2659</v>
      </c>
      <c r="E117" s="136">
        <v>51834.239999999998</v>
      </c>
      <c r="F117" s="114" t="s">
        <v>2056</v>
      </c>
      <c r="G117" s="136">
        <v>51834.239999999998</v>
      </c>
      <c r="H117" s="107" t="s">
        <v>906</v>
      </c>
      <c r="I117" s="158" t="s">
        <v>2659</v>
      </c>
      <c r="J117" s="109"/>
      <c r="K117" s="109"/>
      <c r="L117" s="109"/>
      <c r="M117" s="109"/>
      <c r="N117" s="109"/>
      <c r="O117" s="109"/>
      <c r="P117" s="137"/>
    </row>
    <row r="118" spans="1:16" s="95" customFormat="1" ht="16.5" customHeight="1">
      <c r="A118" s="88"/>
      <c r="B118" s="164" t="s">
        <v>4339</v>
      </c>
      <c r="C118" s="926" t="s">
        <v>3805</v>
      </c>
      <c r="D118" s="158" t="s">
        <v>3806</v>
      </c>
      <c r="E118" s="136">
        <v>69112.319999999992</v>
      </c>
      <c r="F118" s="114" t="s">
        <v>2056</v>
      </c>
      <c r="G118" s="136">
        <v>69112.319999999992</v>
      </c>
      <c r="H118" s="107" t="s">
        <v>906</v>
      </c>
      <c r="I118" s="158"/>
      <c r="J118" s="109"/>
      <c r="K118" s="109"/>
      <c r="L118" s="109"/>
      <c r="M118" s="109"/>
      <c r="N118" s="109"/>
      <c r="O118" s="109"/>
      <c r="P118" s="137"/>
    </row>
    <row r="119" spans="1:16" s="95" customFormat="1" ht="16.5" customHeight="1">
      <c r="A119" s="88"/>
      <c r="B119" s="164" t="s">
        <v>4340</v>
      </c>
      <c r="C119" s="926" t="s">
        <v>3807</v>
      </c>
      <c r="D119" s="158" t="s">
        <v>3808</v>
      </c>
      <c r="E119" s="136">
        <v>86390.400000000009</v>
      </c>
      <c r="F119" s="114" t="s">
        <v>2056</v>
      </c>
      <c r="G119" s="136">
        <v>86390.400000000009</v>
      </c>
      <c r="H119" s="107" t="s">
        <v>906</v>
      </c>
      <c r="I119" s="158"/>
      <c r="J119" s="109"/>
      <c r="K119" s="109"/>
      <c r="L119" s="109"/>
      <c r="M119" s="109"/>
      <c r="N119" s="109"/>
      <c r="O119" s="109"/>
      <c r="P119" s="137"/>
    </row>
    <row r="120" spans="1:16" s="95" customFormat="1" ht="16.5" customHeight="1">
      <c r="A120" s="88"/>
      <c r="B120" s="164" t="s">
        <v>4341</v>
      </c>
      <c r="C120" s="925" t="s">
        <v>2660</v>
      </c>
      <c r="D120" s="158" t="s">
        <v>2661</v>
      </c>
      <c r="E120" s="136">
        <v>10348.85</v>
      </c>
      <c r="F120" s="114" t="s">
        <v>2056</v>
      </c>
      <c r="G120" s="136">
        <v>10348.85</v>
      </c>
      <c r="H120" s="107" t="s">
        <v>906</v>
      </c>
      <c r="I120" s="158" t="s">
        <v>2661</v>
      </c>
      <c r="J120" s="109"/>
      <c r="K120" s="109"/>
      <c r="L120" s="109"/>
      <c r="M120" s="109"/>
      <c r="N120" s="109"/>
      <c r="O120" s="109"/>
      <c r="P120" s="137"/>
    </row>
    <row r="121" spans="1:16" s="95" customFormat="1" ht="16.5" customHeight="1">
      <c r="A121" s="88"/>
      <c r="B121" s="164" t="s">
        <v>4342</v>
      </c>
      <c r="C121" s="925" t="s">
        <v>2662</v>
      </c>
      <c r="D121" s="158" t="s">
        <v>2663</v>
      </c>
      <c r="E121" s="136">
        <v>17593.045000000002</v>
      </c>
      <c r="F121" s="114" t="s">
        <v>2056</v>
      </c>
      <c r="G121" s="136">
        <v>17593.045000000002</v>
      </c>
      <c r="H121" s="107" t="s">
        <v>906</v>
      </c>
      <c r="I121" s="158" t="s">
        <v>2663</v>
      </c>
      <c r="J121" s="109"/>
      <c r="K121" s="109"/>
      <c r="L121" s="109"/>
      <c r="M121" s="109"/>
      <c r="N121" s="109"/>
      <c r="O121" s="109"/>
      <c r="P121" s="137"/>
    </row>
    <row r="122" spans="1:16" s="95" customFormat="1" ht="16.5" customHeight="1">
      <c r="A122" s="88"/>
      <c r="B122" s="164" t="s">
        <v>4343</v>
      </c>
      <c r="C122" s="925" t="s">
        <v>2664</v>
      </c>
      <c r="D122" s="158" t="s">
        <v>2665</v>
      </c>
      <c r="E122" s="136">
        <v>24837.240000000005</v>
      </c>
      <c r="F122" s="114" t="s">
        <v>2056</v>
      </c>
      <c r="G122" s="136">
        <v>24837.240000000005</v>
      </c>
      <c r="H122" s="107" t="s">
        <v>906</v>
      </c>
      <c r="I122" s="158" t="s">
        <v>2665</v>
      </c>
      <c r="J122" s="109"/>
      <c r="K122" s="109"/>
      <c r="L122" s="109"/>
      <c r="M122" s="109"/>
      <c r="N122" s="109"/>
      <c r="O122" s="109"/>
      <c r="P122" s="137"/>
    </row>
    <row r="123" spans="1:16" s="95" customFormat="1" ht="16.5" customHeight="1">
      <c r="A123" s="88"/>
      <c r="B123" s="164" t="s">
        <v>4344</v>
      </c>
      <c r="C123" s="926" t="s">
        <v>3809</v>
      </c>
      <c r="D123" s="158" t="s">
        <v>3810</v>
      </c>
      <c r="E123" s="136">
        <v>33116.32</v>
      </c>
      <c r="F123" s="114" t="s">
        <v>2056</v>
      </c>
      <c r="G123" s="136">
        <v>33116.32</v>
      </c>
      <c r="H123" s="107" t="s">
        <v>906</v>
      </c>
      <c r="I123" s="158"/>
      <c r="J123" s="109"/>
      <c r="K123" s="109"/>
      <c r="L123" s="109"/>
      <c r="M123" s="109"/>
      <c r="N123" s="109"/>
      <c r="O123" s="109"/>
      <c r="P123" s="137"/>
    </row>
    <row r="124" spans="1:16" s="95" customFormat="1" ht="16.5" customHeight="1">
      <c r="A124" s="88"/>
      <c r="B124" s="164" t="s">
        <v>4345</v>
      </c>
      <c r="C124" s="926" t="s">
        <v>3811</v>
      </c>
      <c r="D124" s="158" t="s">
        <v>3812</v>
      </c>
      <c r="E124" s="136">
        <v>41395.4</v>
      </c>
      <c r="F124" s="114" t="s">
        <v>2056</v>
      </c>
      <c r="G124" s="136">
        <v>41395.4</v>
      </c>
      <c r="H124" s="107" t="s">
        <v>906</v>
      </c>
      <c r="I124" s="158"/>
      <c r="J124" s="109"/>
      <c r="K124" s="109"/>
      <c r="L124" s="109"/>
      <c r="M124" s="109"/>
      <c r="N124" s="109"/>
      <c r="O124" s="109"/>
      <c r="P124" s="137"/>
    </row>
    <row r="125" spans="1:16" s="95" customFormat="1" ht="16.5" customHeight="1">
      <c r="A125" s="88"/>
      <c r="B125" s="164" t="s">
        <v>4346</v>
      </c>
      <c r="C125" s="925" t="s">
        <v>2666</v>
      </c>
      <c r="D125" s="158" t="s">
        <v>2667</v>
      </c>
      <c r="E125" s="136">
        <v>10798.8</v>
      </c>
      <c r="F125" s="114" t="s">
        <v>2056</v>
      </c>
      <c r="G125" s="136">
        <v>10798.8</v>
      </c>
      <c r="H125" s="107" t="s">
        <v>906</v>
      </c>
      <c r="I125" s="158" t="s">
        <v>2667</v>
      </c>
      <c r="J125" s="109"/>
      <c r="K125" s="109"/>
      <c r="L125" s="109"/>
      <c r="M125" s="109"/>
      <c r="N125" s="109"/>
      <c r="O125" s="109"/>
      <c r="P125" s="137"/>
    </row>
    <row r="126" spans="1:16" s="95" customFormat="1" ht="16.5" customHeight="1">
      <c r="A126" s="88"/>
      <c r="B126" s="164" t="s">
        <v>4347</v>
      </c>
      <c r="C126" s="925" t="s">
        <v>2668</v>
      </c>
      <c r="D126" s="158" t="s">
        <v>2669</v>
      </c>
      <c r="E126" s="136">
        <v>18357.96</v>
      </c>
      <c r="F126" s="114" t="s">
        <v>2056</v>
      </c>
      <c r="G126" s="136">
        <v>18357.96</v>
      </c>
      <c r="H126" s="107" t="s">
        <v>906</v>
      </c>
      <c r="I126" s="158" t="s">
        <v>2669</v>
      </c>
      <c r="J126" s="109"/>
      <c r="K126" s="109"/>
      <c r="L126" s="109"/>
      <c r="M126" s="109"/>
      <c r="N126" s="109"/>
      <c r="O126" s="109"/>
      <c r="P126" s="137"/>
    </row>
    <row r="127" spans="1:16" s="95" customFormat="1" ht="16.5" customHeight="1">
      <c r="A127" s="88"/>
      <c r="B127" s="164" t="s">
        <v>4348</v>
      </c>
      <c r="C127" s="925" t="s">
        <v>2670</v>
      </c>
      <c r="D127" s="158" t="s">
        <v>2671</v>
      </c>
      <c r="E127" s="136">
        <v>25917.119999999999</v>
      </c>
      <c r="F127" s="114" t="s">
        <v>2056</v>
      </c>
      <c r="G127" s="136">
        <v>25917.119999999999</v>
      </c>
      <c r="H127" s="107" t="s">
        <v>906</v>
      </c>
      <c r="I127" s="158" t="s">
        <v>2671</v>
      </c>
      <c r="J127" s="109"/>
      <c r="K127" s="109"/>
      <c r="L127" s="109"/>
      <c r="M127" s="109"/>
      <c r="N127" s="109"/>
      <c r="O127" s="109"/>
      <c r="P127" s="137"/>
    </row>
    <row r="128" spans="1:16" s="95" customFormat="1" ht="16.5" customHeight="1">
      <c r="A128" s="88"/>
      <c r="B128" s="164" t="s">
        <v>4349</v>
      </c>
      <c r="C128" s="926" t="s">
        <v>3813</v>
      </c>
      <c r="D128" s="158" t="s">
        <v>3814</v>
      </c>
      <c r="E128" s="136">
        <v>34556.159999999996</v>
      </c>
      <c r="F128" s="114" t="s">
        <v>2056</v>
      </c>
      <c r="G128" s="136">
        <v>34556.159999999996</v>
      </c>
      <c r="H128" s="107" t="s">
        <v>906</v>
      </c>
      <c r="I128" s="158"/>
      <c r="J128" s="109"/>
      <c r="K128" s="109"/>
      <c r="L128" s="109"/>
      <c r="M128" s="109"/>
      <c r="N128" s="109"/>
      <c r="O128" s="109"/>
      <c r="P128" s="137"/>
    </row>
    <row r="129" spans="1:16" s="95" customFormat="1" ht="16.5" customHeight="1">
      <c r="A129" s="88"/>
      <c r="B129" s="164" t="s">
        <v>4350</v>
      </c>
      <c r="C129" s="926" t="s">
        <v>3815</v>
      </c>
      <c r="D129" s="158" t="s">
        <v>3816</v>
      </c>
      <c r="E129" s="136">
        <v>43195.200000000004</v>
      </c>
      <c r="F129" s="114" t="s">
        <v>2056</v>
      </c>
      <c r="G129" s="136">
        <v>43195.200000000004</v>
      </c>
      <c r="H129" s="107" t="s">
        <v>906</v>
      </c>
      <c r="I129" s="158"/>
      <c r="J129" s="109"/>
      <c r="K129" s="109"/>
      <c r="L129" s="109"/>
      <c r="M129" s="109"/>
      <c r="N129" s="109"/>
      <c r="O129" s="109"/>
      <c r="P129" s="137"/>
    </row>
    <row r="130" spans="1:16" s="95" customFormat="1" ht="16.5" customHeight="1">
      <c r="A130" s="88"/>
      <c r="B130" s="164" t="s">
        <v>4351</v>
      </c>
      <c r="C130" s="925" t="s">
        <v>2672</v>
      </c>
      <c r="D130" s="158" t="s">
        <v>2673</v>
      </c>
      <c r="E130" s="136">
        <v>9898.9</v>
      </c>
      <c r="F130" s="114" t="s">
        <v>2056</v>
      </c>
      <c r="G130" s="136">
        <v>9898.9</v>
      </c>
      <c r="H130" s="107" t="s">
        <v>906</v>
      </c>
      <c r="I130" s="158" t="s">
        <v>2673</v>
      </c>
      <c r="J130" s="109"/>
      <c r="K130" s="109"/>
      <c r="L130" s="109"/>
      <c r="M130" s="109"/>
      <c r="N130" s="109"/>
      <c r="O130" s="109"/>
      <c r="P130" s="137"/>
    </row>
    <row r="131" spans="1:16" s="95" customFormat="1" ht="16.5" customHeight="1">
      <c r="A131" s="88"/>
      <c r="B131" s="164" t="s">
        <v>4352</v>
      </c>
      <c r="C131" s="925" t="s">
        <v>2674</v>
      </c>
      <c r="D131" s="158" t="s">
        <v>2675</v>
      </c>
      <c r="E131" s="136">
        <v>16828.129999999997</v>
      </c>
      <c r="F131" s="114" t="s">
        <v>2056</v>
      </c>
      <c r="G131" s="136">
        <v>16828.129999999997</v>
      </c>
      <c r="H131" s="107" t="s">
        <v>906</v>
      </c>
      <c r="I131" s="158" t="s">
        <v>2675</v>
      </c>
      <c r="J131" s="109"/>
      <c r="K131" s="109"/>
      <c r="L131" s="109"/>
      <c r="M131" s="109"/>
      <c r="N131" s="109"/>
      <c r="O131" s="109"/>
      <c r="P131" s="137"/>
    </row>
    <row r="132" spans="1:16" s="95" customFormat="1" ht="16.5" customHeight="1">
      <c r="A132" s="88"/>
      <c r="B132" s="164" t="s">
        <v>4353</v>
      </c>
      <c r="C132" s="920" t="s">
        <v>2676</v>
      </c>
      <c r="D132" s="158" t="s">
        <v>2677</v>
      </c>
      <c r="E132" s="136">
        <v>23757.360000000001</v>
      </c>
      <c r="F132" s="114" t="s">
        <v>2056</v>
      </c>
      <c r="G132" s="136">
        <v>23757.360000000001</v>
      </c>
      <c r="H132" s="107" t="s">
        <v>906</v>
      </c>
      <c r="I132" s="158" t="s">
        <v>2677</v>
      </c>
      <c r="J132" s="109"/>
      <c r="K132" s="109"/>
      <c r="L132" s="109"/>
      <c r="M132" s="109"/>
      <c r="N132" s="109"/>
      <c r="O132" s="109"/>
      <c r="P132" s="137"/>
    </row>
    <row r="133" spans="1:16" s="95" customFormat="1" ht="16.5" customHeight="1">
      <c r="A133" s="88"/>
      <c r="B133" s="164" t="s">
        <v>4354</v>
      </c>
      <c r="C133" s="926" t="s">
        <v>3817</v>
      </c>
      <c r="D133" s="158" t="s">
        <v>3818</v>
      </c>
      <c r="E133" s="136">
        <v>31676.48</v>
      </c>
      <c r="F133" s="114" t="s">
        <v>2056</v>
      </c>
      <c r="G133" s="136">
        <v>31676.48</v>
      </c>
      <c r="H133" s="107" t="s">
        <v>906</v>
      </c>
      <c r="I133" s="352"/>
      <c r="J133" s="143"/>
      <c r="K133" s="143"/>
      <c r="L133" s="143"/>
      <c r="M133" s="143"/>
      <c r="N133" s="143"/>
      <c r="O133" s="143"/>
      <c r="P133" s="144"/>
    </row>
    <row r="134" spans="1:16" s="95" customFormat="1" ht="16.5" customHeight="1">
      <c r="A134" s="88"/>
      <c r="B134" s="164" t="s">
        <v>4355</v>
      </c>
      <c r="C134" s="926" t="s">
        <v>3819</v>
      </c>
      <c r="D134" s="140" t="s">
        <v>3820</v>
      </c>
      <c r="E134" s="136">
        <v>39595.600000000006</v>
      </c>
      <c r="F134" s="114" t="s">
        <v>2056</v>
      </c>
      <c r="G134" s="136">
        <v>39595.600000000006</v>
      </c>
      <c r="H134" s="107" t="s">
        <v>906</v>
      </c>
      <c r="I134" s="352"/>
      <c r="J134" s="143"/>
      <c r="K134" s="143"/>
      <c r="L134" s="143"/>
      <c r="M134" s="143"/>
      <c r="N134" s="143"/>
      <c r="O134" s="143"/>
      <c r="P134" s="144"/>
    </row>
    <row r="135" spans="1:16" s="95" customFormat="1" ht="16.5" customHeight="1">
      <c r="A135" s="88"/>
      <c r="B135" s="164" t="s">
        <v>4541</v>
      </c>
      <c r="C135" s="923" t="s">
        <v>3167</v>
      </c>
      <c r="D135" s="141" t="s">
        <v>3168</v>
      </c>
      <c r="E135" s="159">
        <v>13498</v>
      </c>
      <c r="F135" s="114" t="s">
        <v>2056</v>
      </c>
      <c r="G135" s="159">
        <v>13498</v>
      </c>
      <c r="H135" s="107" t="s">
        <v>906</v>
      </c>
      <c r="I135" s="52" t="s">
        <v>3264</v>
      </c>
      <c r="J135" s="143"/>
      <c r="K135" s="143"/>
      <c r="L135" s="143"/>
      <c r="M135" s="143"/>
      <c r="N135" s="143"/>
      <c r="O135" s="143"/>
      <c r="P135" s="144"/>
    </row>
    <row r="136" spans="1:16" s="95" customFormat="1" ht="16.5" customHeight="1">
      <c r="A136" s="88"/>
      <c r="B136" s="164" t="s">
        <v>4161</v>
      </c>
      <c r="C136" s="916" t="s">
        <v>924</v>
      </c>
      <c r="D136" s="112" t="s">
        <v>2945</v>
      </c>
      <c r="E136" s="113">
        <v>1250</v>
      </c>
      <c r="F136" s="114" t="s">
        <v>2056</v>
      </c>
      <c r="G136" s="113">
        <v>1250</v>
      </c>
      <c r="H136" s="107" t="s">
        <v>906</v>
      </c>
      <c r="I136" s="1633" t="s">
        <v>1469</v>
      </c>
      <c r="J136" s="1634" t="s">
        <v>925</v>
      </c>
      <c r="K136" s="1634" t="s">
        <v>925</v>
      </c>
      <c r="L136" s="1634" t="s">
        <v>925</v>
      </c>
      <c r="M136" s="1634" t="s">
        <v>925</v>
      </c>
      <c r="N136" s="1634" t="s">
        <v>925</v>
      </c>
      <c r="O136" s="1634" t="s">
        <v>925</v>
      </c>
      <c r="P136" s="1635" t="s">
        <v>925</v>
      </c>
    </row>
    <row r="137" spans="1:16" s="95" customFormat="1" ht="14.25" customHeight="1">
      <c r="A137" s="88"/>
      <c r="B137" s="164"/>
      <c r="C137" s="489"/>
      <c r="D137" s="68" t="s">
        <v>260</v>
      </c>
      <c r="E137" s="116"/>
      <c r="F137" s="117"/>
      <c r="G137" s="116"/>
      <c r="H137" s="74"/>
      <c r="I137" s="807"/>
      <c r="J137" s="808"/>
      <c r="K137" s="808"/>
      <c r="L137" s="808"/>
      <c r="M137" s="808"/>
      <c r="N137" s="808"/>
      <c r="O137" s="808"/>
      <c r="P137" s="809"/>
    </row>
    <row r="138" spans="1:16" s="95" customFormat="1" ht="16.5" customHeight="1" thickBot="1">
      <c r="A138" s="148"/>
      <c r="B138" s="164"/>
      <c r="C138" s="924"/>
      <c r="D138" s="149" t="s">
        <v>1042</v>
      </c>
      <c r="E138" s="150"/>
      <c r="F138" s="151"/>
      <c r="G138" s="150"/>
      <c r="H138" s="152"/>
      <c r="I138" s="1499" t="s">
        <v>2941</v>
      </c>
      <c r="J138" s="1512"/>
      <c r="K138" s="1512"/>
      <c r="L138" s="1512"/>
      <c r="M138" s="1512"/>
      <c r="N138" s="1512"/>
      <c r="O138" s="1512"/>
      <c r="P138" s="1513"/>
    </row>
    <row r="139" spans="1:16" s="95" customFormat="1">
      <c r="A139" s="88"/>
      <c r="B139" s="164"/>
      <c r="C139" s="913"/>
      <c r="D139" s="67" t="s">
        <v>3318</v>
      </c>
      <c r="E139" s="116"/>
      <c r="F139" s="117"/>
      <c r="G139" s="116"/>
      <c r="H139" s="74"/>
      <c r="I139" s="828"/>
      <c r="J139" s="834"/>
      <c r="K139" s="834"/>
      <c r="L139" s="834"/>
      <c r="M139" s="834"/>
      <c r="N139" s="834"/>
      <c r="O139" s="834"/>
      <c r="P139" s="835"/>
    </row>
    <row r="140" spans="1:16" s="95" customFormat="1" ht="16.5" customHeight="1" thickBot="1">
      <c r="A140" s="88"/>
      <c r="B140" s="164"/>
      <c r="C140" s="490" t="s">
        <v>1046</v>
      </c>
      <c r="D140" s="126"/>
      <c r="E140" s="127"/>
      <c r="F140" s="128"/>
      <c r="G140" s="127"/>
      <c r="H140" s="129"/>
      <c r="I140" s="130"/>
      <c r="J140" s="130"/>
      <c r="K140" s="130"/>
      <c r="L140" s="130"/>
      <c r="M140" s="130"/>
      <c r="N140" s="130"/>
      <c r="O140" s="130"/>
      <c r="P140" s="130"/>
    </row>
    <row r="141" spans="1:16" s="95" customFormat="1">
      <c r="A141" s="88"/>
      <c r="B141" s="164"/>
      <c r="C141" s="431"/>
      <c r="D141" s="89" t="s">
        <v>2731</v>
      </c>
      <c r="E141" s="90"/>
      <c r="F141" s="91"/>
      <c r="G141" s="91"/>
      <c r="H141" s="91"/>
      <c r="I141" s="93"/>
      <c r="J141" s="93"/>
      <c r="K141" s="93"/>
      <c r="L141" s="93"/>
      <c r="M141" s="93"/>
      <c r="N141" s="93"/>
      <c r="O141" s="93"/>
      <c r="P141" s="94"/>
    </row>
    <row r="142" spans="1:16" s="95" customFormat="1" ht="16.5" customHeight="1" thickBot="1">
      <c r="A142" s="88"/>
      <c r="B142" s="164" t="s">
        <v>4217</v>
      </c>
      <c r="C142" s="876" t="s">
        <v>2610</v>
      </c>
      <c r="D142" s="131" t="s">
        <v>2611</v>
      </c>
      <c r="E142" s="132">
        <v>29995</v>
      </c>
      <c r="F142" s="103" t="s">
        <v>2056</v>
      </c>
      <c r="G142" s="132">
        <v>29995</v>
      </c>
      <c r="H142" s="121" t="s">
        <v>906</v>
      </c>
      <c r="I142" s="105" t="s">
        <v>2611</v>
      </c>
      <c r="J142" s="105"/>
      <c r="K142" s="105"/>
      <c r="L142" s="105"/>
      <c r="M142" s="105"/>
      <c r="N142" s="105"/>
      <c r="O142" s="105"/>
      <c r="P142" s="133"/>
    </row>
    <row r="143" spans="1:16" s="95" customFormat="1" ht="16.5" customHeight="1" thickBot="1">
      <c r="A143" s="88"/>
      <c r="B143" s="164" t="s">
        <v>4218</v>
      </c>
      <c r="C143" s="876" t="s">
        <v>2612</v>
      </c>
      <c r="D143" s="131" t="s">
        <v>2613</v>
      </c>
      <c r="E143" s="132">
        <v>20996.5</v>
      </c>
      <c r="F143" s="103" t="s">
        <v>2056</v>
      </c>
      <c r="G143" s="132">
        <v>20996.5</v>
      </c>
      <c r="H143" s="121" t="s">
        <v>906</v>
      </c>
      <c r="I143" s="105" t="s">
        <v>2613</v>
      </c>
      <c r="J143" s="105"/>
      <c r="K143" s="105"/>
      <c r="L143" s="105"/>
      <c r="M143" s="105"/>
      <c r="N143" s="105"/>
      <c r="O143" s="105"/>
      <c r="P143" s="133"/>
    </row>
    <row r="144" spans="1:16" s="95" customFormat="1" ht="16.5" customHeight="1">
      <c r="A144" s="88"/>
      <c r="B144" s="164" t="s">
        <v>4219</v>
      </c>
      <c r="C144" s="876" t="s">
        <v>2614</v>
      </c>
      <c r="D144" s="131" t="s">
        <v>2615</v>
      </c>
      <c r="E144" s="132">
        <v>44392.6</v>
      </c>
      <c r="F144" s="774" t="s">
        <v>2056</v>
      </c>
      <c r="G144" s="132">
        <v>44392.6</v>
      </c>
      <c r="H144" s="775" t="s">
        <v>906</v>
      </c>
      <c r="I144" s="776" t="s">
        <v>2615</v>
      </c>
      <c r="J144" s="777"/>
      <c r="K144" s="777"/>
      <c r="L144" s="777"/>
      <c r="M144" s="777"/>
      <c r="N144" s="777"/>
      <c r="O144" s="777"/>
      <c r="P144" s="778"/>
    </row>
    <row r="145" spans="1:16" s="95" customFormat="1" ht="16.5" customHeight="1">
      <c r="A145" s="88"/>
      <c r="B145" s="164" t="s">
        <v>4356</v>
      </c>
      <c r="C145" s="927" t="s">
        <v>2620</v>
      </c>
      <c r="D145" s="138" t="s">
        <v>2621</v>
      </c>
      <c r="E145" s="110">
        <v>14397.6</v>
      </c>
      <c r="F145" s="114" t="s">
        <v>2056</v>
      </c>
      <c r="G145" s="110">
        <v>14397.6</v>
      </c>
      <c r="H145" s="107" t="s">
        <v>906</v>
      </c>
      <c r="I145" s="138" t="s">
        <v>2621</v>
      </c>
      <c r="J145" s="109"/>
      <c r="K145" s="109"/>
      <c r="L145" s="109"/>
      <c r="M145" s="109"/>
      <c r="N145" s="109"/>
      <c r="O145" s="109"/>
      <c r="P145" s="109"/>
    </row>
    <row r="146" spans="1:16" s="95" customFormat="1" ht="16.5" customHeight="1">
      <c r="A146" s="88"/>
      <c r="B146" s="164" t="s">
        <v>4357</v>
      </c>
      <c r="C146" s="927" t="s">
        <v>2622</v>
      </c>
      <c r="D146" s="138" t="s">
        <v>2623</v>
      </c>
      <c r="E146" s="110">
        <v>24475.919999999998</v>
      </c>
      <c r="F146" s="114" t="s">
        <v>2056</v>
      </c>
      <c r="G146" s="110">
        <v>24475.919999999998</v>
      </c>
      <c r="H146" s="107" t="s">
        <v>906</v>
      </c>
      <c r="I146" s="138" t="s">
        <v>2623</v>
      </c>
      <c r="J146" s="109"/>
      <c r="K146" s="109"/>
      <c r="L146" s="109"/>
      <c r="M146" s="109"/>
      <c r="N146" s="109"/>
      <c r="O146" s="109"/>
      <c r="P146" s="109"/>
    </row>
    <row r="147" spans="1:16" s="95" customFormat="1" ht="16.5" customHeight="1">
      <c r="A147" s="88"/>
      <c r="B147" s="164" t="s">
        <v>4358</v>
      </c>
      <c r="C147" s="927" t="s">
        <v>2624</v>
      </c>
      <c r="D147" s="138" t="s">
        <v>2625</v>
      </c>
      <c r="E147" s="110">
        <v>34554.240000000005</v>
      </c>
      <c r="F147" s="114" t="s">
        <v>2056</v>
      </c>
      <c r="G147" s="110">
        <v>34554.240000000005</v>
      </c>
      <c r="H147" s="107" t="s">
        <v>906</v>
      </c>
      <c r="I147" s="138" t="s">
        <v>2625</v>
      </c>
      <c r="J147" s="109"/>
      <c r="K147" s="109"/>
      <c r="L147" s="109"/>
      <c r="M147" s="109"/>
      <c r="N147" s="109"/>
      <c r="O147" s="109"/>
      <c r="P147" s="109"/>
    </row>
    <row r="148" spans="1:16" s="95" customFormat="1" ht="16.5" customHeight="1">
      <c r="A148" s="88"/>
      <c r="B148" s="164" t="s">
        <v>4359</v>
      </c>
      <c r="C148" s="928" t="s">
        <v>3789</v>
      </c>
      <c r="D148" s="141" t="s">
        <v>3790</v>
      </c>
      <c r="E148" s="111">
        <v>46072</v>
      </c>
      <c r="F148" s="114" t="s">
        <v>2056</v>
      </c>
      <c r="G148" s="111">
        <v>46072</v>
      </c>
      <c r="H148" s="107" t="s">
        <v>906</v>
      </c>
      <c r="I148" s="138" t="s">
        <v>3790</v>
      </c>
      <c r="J148" s="109"/>
      <c r="K148" s="109"/>
      <c r="L148" s="109"/>
      <c r="M148" s="109"/>
      <c r="N148" s="109"/>
      <c r="O148" s="109"/>
      <c r="P148" s="109"/>
    </row>
    <row r="149" spans="1:16" s="95" customFormat="1" ht="16.5" customHeight="1">
      <c r="A149" s="88"/>
      <c r="B149" s="164" t="s">
        <v>4360</v>
      </c>
      <c r="C149" s="928" t="s">
        <v>3791</v>
      </c>
      <c r="D149" s="141" t="s">
        <v>3792</v>
      </c>
      <c r="E149" s="520">
        <v>57590</v>
      </c>
      <c r="F149" s="114" t="s">
        <v>2056</v>
      </c>
      <c r="G149" s="520">
        <v>57590</v>
      </c>
      <c r="H149" s="107" t="s">
        <v>906</v>
      </c>
      <c r="I149" s="138" t="s">
        <v>3792</v>
      </c>
      <c r="J149" s="109"/>
      <c r="K149" s="109"/>
      <c r="L149" s="109"/>
      <c r="M149" s="109"/>
      <c r="N149" s="109"/>
      <c r="O149" s="109"/>
      <c r="P149" s="109"/>
    </row>
    <row r="150" spans="1:16" s="95" customFormat="1" ht="16.5" customHeight="1">
      <c r="A150" s="88"/>
      <c r="B150" s="164" t="s">
        <v>4361</v>
      </c>
      <c r="C150" s="927" t="s">
        <v>2626</v>
      </c>
      <c r="D150" s="138" t="s">
        <v>2627</v>
      </c>
      <c r="E150" s="110">
        <v>6898.85</v>
      </c>
      <c r="F150" s="114" t="s">
        <v>2056</v>
      </c>
      <c r="G150" s="110">
        <v>6898.85</v>
      </c>
      <c r="H150" s="107" t="s">
        <v>906</v>
      </c>
      <c r="I150" s="138" t="s">
        <v>2727</v>
      </c>
      <c r="J150" s="109"/>
      <c r="K150" s="109"/>
      <c r="L150" s="109"/>
      <c r="M150" s="109"/>
      <c r="N150" s="109"/>
      <c r="O150" s="109"/>
      <c r="P150" s="109"/>
    </row>
    <row r="151" spans="1:16" s="95" customFormat="1" ht="16.5" customHeight="1">
      <c r="A151" s="88"/>
      <c r="B151" s="164" t="s">
        <v>4362</v>
      </c>
      <c r="C151" s="923" t="s">
        <v>2628</v>
      </c>
      <c r="D151" s="160" t="s">
        <v>2629</v>
      </c>
      <c r="E151" s="110">
        <v>11728.045</v>
      </c>
      <c r="F151" s="114" t="s">
        <v>2056</v>
      </c>
      <c r="G151" s="110">
        <v>11728.045</v>
      </c>
      <c r="H151" s="107" t="s">
        <v>906</v>
      </c>
      <c r="I151" s="138" t="s">
        <v>2728</v>
      </c>
      <c r="J151" s="109"/>
      <c r="K151" s="109"/>
      <c r="L151" s="109"/>
      <c r="M151" s="109"/>
      <c r="N151" s="109"/>
      <c r="O151" s="109"/>
      <c r="P151" s="109"/>
    </row>
    <row r="152" spans="1:16" s="95" customFormat="1" ht="16.5" customHeight="1">
      <c r="A152" s="88"/>
      <c r="B152" s="164" t="s">
        <v>4363</v>
      </c>
      <c r="C152" s="929" t="s">
        <v>2630</v>
      </c>
      <c r="D152" s="161" t="s">
        <v>2631</v>
      </c>
      <c r="E152" s="110">
        <v>16557.240000000002</v>
      </c>
      <c r="F152" s="114" t="s">
        <v>2056</v>
      </c>
      <c r="G152" s="110">
        <v>16557.240000000002</v>
      </c>
      <c r="H152" s="107" t="s">
        <v>906</v>
      </c>
      <c r="I152" s="138" t="s">
        <v>2729</v>
      </c>
      <c r="J152" s="109"/>
      <c r="K152" s="109"/>
      <c r="L152" s="109"/>
      <c r="M152" s="109"/>
      <c r="N152" s="109"/>
      <c r="O152" s="109"/>
      <c r="P152" s="109"/>
    </row>
    <row r="153" spans="1:16" s="95" customFormat="1" ht="16.5" customHeight="1">
      <c r="A153" s="88"/>
      <c r="B153" s="164" t="s">
        <v>4364</v>
      </c>
      <c r="C153" s="921" t="s">
        <v>3793</v>
      </c>
      <c r="D153" s="162" t="s">
        <v>3794</v>
      </c>
      <c r="E153" s="110">
        <v>22076.320000000003</v>
      </c>
      <c r="F153" s="114" t="s">
        <v>2056</v>
      </c>
      <c r="G153" s="110">
        <v>22076.320000000003</v>
      </c>
      <c r="H153" s="107" t="s">
        <v>906</v>
      </c>
      <c r="I153" s="138"/>
      <c r="J153" s="109"/>
      <c r="K153" s="109"/>
      <c r="L153" s="109"/>
      <c r="M153" s="109"/>
      <c r="N153" s="109"/>
      <c r="O153" s="109"/>
      <c r="P153" s="109"/>
    </row>
    <row r="154" spans="1:16" s="95" customFormat="1" ht="16.5" customHeight="1">
      <c r="A154" s="88"/>
      <c r="B154" s="164" t="s">
        <v>4365</v>
      </c>
      <c r="C154" s="922" t="s">
        <v>3795</v>
      </c>
      <c r="D154" s="748" t="s">
        <v>3796</v>
      </c>
      <c r="E154" s="749">
        <v>27595.4</v>
      </c>
      <c r="F154" s="114" t="s">
        <v>2056</v>
      </c>
      <c r="G154" s="749">
        <v>27595.4</v>
      </c>
      <c r="H154" s="107" t="s">
        <v>906</v>
      </c>
      <c r="I154" s="138"/>
      <c r="J154" s="109"/>
      <c r="K154" s="109"/>
      <c r="L154" s="109"/>
      <c r="M154" s="109"/>
      <c r="N154" s="109"/>
      <c r="O154" s="109"/>
      <c r="P154" s="109"/>
    </row>
    <row r="155" spans="1:16" s="95" customFormat="1" ht="16.5" customHeight="1">
      <c r="A155" s="88"/>
      <c r="B155" s="164" t="s">
        <v>4366</v>
      </c>
      <c r="C155" s="929" t="s">
        <v>2632</v>
      </c>
      <c r="D155" s="161" t="s">
        <v>2633</v>
      </c>
      <c r="E155" s="110">
        <v>7198.8</v>
      </c>
      <c r="F155" s="114" t="s">
        <v>2056</v>
      </c>
      <c r="G155" s="110">
        <v>7198.8</v>
      </c>
      <c r="H155" s="107" t="s">
        <v>906</v>
      </c>
      <c r="I155" s="161" t="s">
        <v>2633</v>
      </c>
      <c r="J155" s="109"/>
      <c r="K155" s="109"/>
      <c r="L155" s="109"/>
      <c r="M155" s="109"/>
      <c r="N155" s="109"/>
      <c r="O155" s="109"/>
      <c r="P155" s="109"/>
    </row>
    <row r="156" spans="1:16" s="95" customFormat="1" ht="16.5" customHeight="1">
      <c r="A156" s="88"/>
      <c r="B156" s="164" t="s">
        <v>4367</v>
      </c>
      <c r="C156" s="929" t="s">
        <v>2634</v>
      </c>
      <c r="D156" s="162" t="s">
        <v>2635</v>
      </c>
      <c r="E156" s="110">
        <v>12237.96</v>
      </c>
      <c r="F156" s="114" t="s">
        <v>2056</v>
      </c>
      <c r="G156" s="110">
        <v>12237.96</v>
      </c>
      <c r="H156" s="107" t="s">
        <v>906</v>
      </c>
      <c r="I156" s="162" t="s">
        <v>2635</v>
      </c>
      <c r="J156" s="109"/>
      <c r="K156" s="109"/>
      <c r="L156" s="109"/>
      <c r="M156" s="109"/>
      <c r="N156" s="109"/>
      <c r="O156" s="109"/>
      <c r="P156" s="109"/>
    </row>
    <row r="157" spans="1:16" s="95" customFormat="1" ht="16.5" customHeight="1">
      <c r="A157" s="88"/>
      <c r="B157" s="164" t="s">
        <v>4368</v>
      </c>
      <c r="C157" s="929" t="s">
        <v>2636</v>
      </c>
      <c r="D157" s="162" t="s">
        <v>2637</v>
      </c>
      <c r="E157" s="110">
        <v>17277.120000000003</v>
      </c>
      <c r="F157" s="114" t="s">
        <v>2056</v>
      </c>
      <c r="G157" s="110">
        <v>17277.120000000003</v>
      </c>
      <c r="H157" s="107" t="s">
        <v>906</v>
      </c>
      <c r="I157" s="162" t="s">
        <v>2637</v>
      </c>
      <c r="J157" s="109"/>
      <c r="K157" s="109"/>
      <c r="L157" s="109"/>
      <c r="M157" s="109"/>
      <c r="N157" s="109"/>
      <c r="O157" s="109"/>
      <c r="P157" s="109"/>
    </row>
    <row r="158" spans="1:16" s="95" customFormat="1" ht="16.5" customHeight="1">
      <c r="A158" s="88"/>
      <c r="B158" s="164" t="s">
        <v>4369</v>
      </c>
      <c r="C158" s="922" t="s">
        <v>3797</v>
      </c>
      <c r="D158" s="748" t="s">
        <v>3798</v>
      </c>
      <c r="E158" s="110">
        <v>23036.160000000003</v>
      </c>
      <c r="F158" s="114" t="s">
        <v>2056</v>
      </c>
      <c r="G158" s="110">
        <v>23036.160000000003</v>
      </c>
      <c r="H158" s="107" t="s">
        <v>906</v>
      </c>
      <c r="I158" s="162"/>
      <c r="J158" s="109"/>
      <c r="K158" s="109"/>
      <c r="L158" s="109"/>
      <c r="M158" s="109"/>
      <c r="N158" s="109"/>
      <c r="O158" s="109"/>
      <c r="P158" s="109"/>
    </row>
    <row r="159" spans="1:16" s="95" customFormat="1" ht="16.5" customHeight="1">
      <c r="A159" s="88"/>
      <c r="B159" s="164" t="s">
        <v>4370</v>
      </c>
      <c r="C159" s="922" t="s">
        <v>3799</v>
      </c>
      <c r="D159" s="748" t="s">
        <v>3800</v>
      </c>
      <c r="E159" s="110">
        <v>28795.200000000001</v>
      </c>
      <c r="F159" s="114" t="s">
        <v>2056</v>
      </c>
      <c r="G159" s="110">
        <v>28795.200000000001</v>
      </c>
      <c r="H159" s="107" t="s">
        <v>906</v>
      </c>
      <c r="I159" s="162"/>
      <c r="J159" s="109"/>
      <c r="K159" s="109"/>
      <c r="L159" s="109"/>
      <c r="M159" s="109"/>
      <c r="N159" s="109"/>
      <c r="O159" s="109"/>
      <c r="P159" s="109"/>
    </row>
    <row r="160" spans="1:16" s="95" customFormat="1" ht="16.5" customHeight="1">
      <c r="A160" s="88"/>
      <c r="B160" s="164" t="s">
        <v>4371</v>
      </c>
      <c r="C160" s="929" t="s">
        <v>2638</v>
      </c>
      <c r="D160" s="161" t="s">
        <v>2639</v>
      </c>
      <c r="E160" s="110">
        <v>6598.9</v>
      </c>
      <c r="F160" s="114" t="s">
        <v>2056</v>
      </c>
      <c r="G160" s="110">
        <v>6598.9</v>
      </c>
      <c r="H160" s="107" t="s">
        <v>906</v>
      </c>
      <c r="I160" s="161" t="s">
        <v>2639</v>
      </c>
      <c r="J160" s="109"/>
      <c r="K160" s="109"/>
      <c r="L160" s="109"/>
      <c r="M160" s="109"/>
      <c r="N160" s="109"/>
      <c r="O160" s="109"/>
      <c r="P160" s="109"/>
    </row>
    <row r="161" spans="1:16" s="95" customFormat="1" ht="16.5" customHeight="1">
      <c r="A161" s="88"/>
      <c r="B161" s="164" t="s">
        <v>4372</v>
      </c>
      <c r="C161" s="929" t="s">
        <v>2640</v>
      </c>
      <c r="D161" s="161" t="s">
        <v>2641</v>
      </c>
      <c r="E161" s="110">
        <v>11218.13</v>
      </c>
      <c r="F161" s="114" t="s">
        <v>2056</v>
      </c>
      <c r="G161" s="110">
        <v>11218.13</v>
      </c>
      <c r="H161" s="107" t="s">
        <v>906</v>
      </c>
      <c r="I161" s="161" t="s">
        <v>2641</v>
      </c>
      <c r="J161" s="109"/>
      <c r="K161" s="109"/>
      <c r="L161" s="109"/>
      <c r="M161" s="109"/>
      <c r="N161" s="109"/>
      <c r="O161" s="109"/>
      <c r="P161" s="109"/>
    </row>
    <row r="162" spans="1:16" s="95" customFormat="1" ht="16.5" customHeight="1">
      <c r="A162" s="88"/>
      <c r="B162" s="164" t="s">
        <v>4373</v>
      </c>
      <c r="C162" s="927" t="s">
        <v>2642</v>
      </c>
      <c r="D162" s="163" t="s">
        <v>2643</v>
      </c>
      <c r="E162" s="110">
        <v>15837.359999999999</v>
      </c>
      <c r="F162" s="114" t="s">
        <v>2056</v>
      </c>
      <c r="G162" s="110">
        <v>15837.359999999999</v>
      </c>
      <c r="H162" s="107" t="s">
        <v>906</v>
      </c>
      <c r="I162" s="163" t="s">
        <v>2643</v>
      </c>
      <c r="J162" s="109"/>
      <c r="K162" s="109"/>
      <c r="L162" s="109"/>
      <c r="M162" s="109"/>
      <c r="N162" s="109"/>
      <c r="O162" s="109"/>
      <c r="P162" s="109"/>
    </row>
    <row r="163" spans="1:16" s="95" customFormat="1" ht="16.5" customHeight="1">
      <c r="A163" s="88"/>
      <c r="B163" s="164" t="s">
        <v>4374</v>
      </c>
      <c r="C163" s="922" t="s">
        <v>3801</v>
      </c>
      <c r="D163" s="162" t="s">
        <v>3802</v>
      </c>
      <c r="E163" s="110">
        <v>21116.48</v>
      </c>
      <c r="F163" s="114" t="s">
        <v>2056</v>
      </c>
      <c r="G163" s="110">
        <v>21116.48</v>
      </c>
      <c r="H163" s="107" t="s">
        <v>906</v>
      </c>
      <c r="I163" s="163"/>
      <c r="J163" s="109"/>
      <c r="K163" s="109"/>
      <c r="L163" s="109"/>
      <c r="M163" s="109"/>
      <c r="N163" s="109"/>
      <c r="O163" s="109"/>
      <c r="P163" s="109"/>
    </row>
    <row r="164" spans="1:16" s="95" customFormat="1" ht="16.5" customHeight="1">
      <c r="A164" s="88"/>
      <c r="B164" s="164" t="s">
        <v>4375</v>
      </c>
      <c r="C164" s="922" t="s">
        <v>3803</v>
      </c>
      <c r="D164" s="162" t="s">
        <v>3804</v>
      </c>
      <c r="E164" s="110">
        <v>26395.600000000002</v>
      </c>
      <c r="F164" s="114" t="s">
        <v>2056</v>
      </c>
      <c r="G164" s="110">
        <v>26395.600000000002</v>
      </c>
      <c r="H164" s="107" t="s">
        <v>906</v>
      </c>
      <c r="I164" s="163"/>
      <c r="J164" s="109"/>
      <c r="K164" s="109"/>
      <c r="L164" s="109"/>
      <c r="M164" s="109"/>
      <c r="N164" s="109"/>
      <c r="O164" s="109"/>
      <c r="P164" s="109"/>
    </row>
    <row r="165" spans="1:16" s="95" customFormat="1" ht="16.5" customHeight="1">
      <c r="A165" s="88"/>
      <c r="B165" s="164" t="s">
        <v>4542</v>
      </c>
      <c r="C165" s="927" t="s">
        <v>3169</v>
      </c>
      <c r="D165" s="165" t="s">
        <v>3170</v>
      </c>
      <c r="E165" s="111">
        <v>8998</v>
      </c>
      <c r="F165" s="114" t="s">
        <v>2056</v>
      </c>
      <c r="G165" s="111">
        <v>8998</v>
      </c>
      <c r="H165" s="107" t="s">
        <v>906</v>
      </c>
      <c r="I165" s="166" t="s">
        <v>3264</v>
      </c>
      <c r="J165" s="109"/>
      <c r="K165" s="109"/>
      <c r="L165" s="109"/>
      <c r="M165" s="109"/>
      <c r="N165" s="109"/>
      <c r="O165" s="109"/>
      <c r="P165" s="109"/>
    </row>
    <row r="166" spans="1:16" s="95" customFormat="1" ht="16.5" customHeight="1">
      <c r="A166" s="88"/>
      <c r="B166" s="164" t="s">
        <v>4161</v>
      </c>
      <c r="C166" s="916" t="s">
        <v>924</v>
      </c>
      <c r="D166" s="112" t="s">
        <v>2945</v>
      </c>
      <c r="E166" s="113">
        <v>1250</v>
      </c>
      <c r="F166" s="114" t="s">
        <v>2056</v>
      </c>
      <c r="G166" s="113">
        <v>1250</v>
      </c>
      <c r="H166" s="107" t="s">
        <v>906</v>
      </c>
      <c r="I166" s="1636" t="s">
        <v>1469</v>
      </c>
      <c r="J166" s="1636" t="s">
        <v>925</v>
      </c>
      <c r="K166" s="1636" t="s">
        <v>925</v>
      </c>
      <c r="L166" s="1636" t="s">
        <v>925</v>
      </c>
      <c r="M166" s="1636" t="s">
        <v>925</v>
      </c>
      <c r="N166" s="1636" t="s">
        <v>925</v>
      </c>
      <c r="O166" s="1636" t="s">
        <v>925</v>
      </c>
      <c r="P166" s="1636" t="s">
        <v>925</v>
      </c>
    </row>
    <row r="167" spans="1:16" s="95" customFormat="1" ht="14.25" customHeight="1">
      <c r="A167" s="88"/>
      <c r="B167" s="164"/>
      <c r="C167" s="489"/>
      <c r="D167" s="265" t="s">
        <v>260</v>
      </c>
      <c r="E167" s="113"/>
      <c r="F167" s="114"/>
      <c r="G167" s="113"/>
      <c r="H167" s="106"/>
      <c r="I167" s="886"/>
      <c r="J167" s="886"/>
      <c r="K167" s="886"/>
      <c r="L167" s="886"/>
      <c r="M167" s="886"/>
      <c r="N167" s="886"/>
      <c r="O167" s="886"/>
      <c r="P167" s="886"/>
    </row>
    <row r="168" spans="1:16" s="95" customFormat="1" ht="16.5" customHeight="1">
      <c r="A168" s="148"/>
      <c r="B168" s="164"/>
      <c r="C168" s="489"/>
      <c r="D168" s="125" t="s">
        <v>1042</v>
      </c>
      <c r="E168" s="113"/>
      <c r="F168" s="114"/>
      <c r="G168" s="113"/>
      <c r="H168" s="106"/>
      <c r="I168" s="1607" t="s">
        <v>2941</v>
      </c>
      <c r="J168" s="1607"/>
      <c r="K168" s="1607"/>
      <c r="L168" s="1607"/>
      <c r="M168" s="1607"/>
      <c r="N168" s="1607"/>
      <c r="O168" s="1607"/>
      <c r="P168" s="1607"/>
    </row>
    <row r="169" spans="1:16" s="95" customFormat="1">
      <c r="A169" s="88"/>
      <c r="B169" s="164"/>
      <c r="C169" s="489"/>
      <c r="D169" s="779" t="s">
        <v>3318</v>
      </c>
      <c r="E169" s="113"/>
      <c r="F169" s="114"/>
      <c r="G169" s="113"/>
      <c r="H169" s="106"/>
      <c r="I169" s="837"/>
      <c r="J169" s="837"/>
      <c r="K169" s="837"/>
      <c r="L169" s="837"/>
      <c r="M169" s="837"/>
      <c r="N169" s="837"/>
      <c r="O169" s="837"/>
      <c r="P169" s="837"/>
    </row>
    <row r="170" spans="1:16" s="95" customFormat="1" ht="15.75" thickBot="1">
      <c r="A170" s="88"/>
      <c r="B170" s="164"/>
      <c r="C170" s="930" t="s">
        <v>1046</v>
      </c>
      <c r="D170" s="67"/>
      <c r="E170" s="116"/>
      <c r="F170" s="117"/>
      <c r="G170" s="116"/>
      <c r="H170" s="74"/>
      <c r="I170" s="801"/>
      <c r="J170" s="802"/>
      <c r="K170" s="802"/>
      <c r="L170" s="802"/>
      <c r="M170" s="802"/>
      <c r="N170" s="802"/>
      <c r="O170" s="802"/>
      <c r="P170" s="803"/>
    </row>
    <row r="171" spans="1:16" s="95" customFormat="1" ht="16.5" customHeight="1">
      <c r="A171" s="88"/>
      <c r="B171" s="164"/>
      <c r="C171" s="931"/>
      <c r="D171" s="780" t="s">
        <v>4011</v>
      </c>
      <c r="E171" s="781"/>
      <c r="F171" s="782"/>
      <c r="G171" s="781"/>
      <c r="H171" s="783" t="s">
        <v>4013</v>
      </c>
      <c r="I171" s="784"/>
      <c r="J171" s="784"/>
      <c r="K171" s="784"/>
      <c r="L171" s="784"/>
      <c r="M171" s="784"/>
      <c r="N171" s="784"/>
      <c r="O171" s="784"/>
      <c r="P171" s="785"/>
    </row>
    <row r="172" spans="1:16" s="95" customFormat="1">
      <c r="A172" s="88"/>
      <c r="B172" s="164" t="s">
        <v>5724</v>
      </c>
      <c r="C172" s="932" t="s">
        <v>4001</v>
      </c>
      <c r="D172" s="165" t="s">
        <v>4002</v>
      </c>
      <c r="E172" s="114">
        <v>3499</v>
      </c>
      <c r="F172" s="114" t="s">
        <v>2056</v>
      </c>
      <c r="G172" s="114">
        <v>3499</v>
      </c>
      <c r="H172" s="271" t="s">
        <v>4013</v>
      </c>
      <c r="I172" s="1480" t="s">
        <v>4012</v>
      </c>
      <c r="J172" s="841"/>
      <c r="K172" s="841"/>
      <c r="L172" s="841"/>
      <c r="M172" s="841"/>
      <c r="N172" s="841"/>
      <c r="O172" s="841"/>
      <c r="P172" s="841"/>
    </row>
    <row r="173" spans="1:16" s="95" customFormat="1">
      <c r="A173" s="88"/>
      <c r="B173" s="164" t="s">
        <v>5725</v>
      </c>
      <c r="C173" s="932" t="s">
        <v>4003</v>
      </c>
      <c r="D173" s="165" t="s">
        <v>4004</v>
      </c>
      <c r="E173" s="114">
        <v>5939</v>
      </c>
      <c r="F173" s="114" t="s">
        <v>2056</v>
      </c>
      <c r="G173" s="114">
        <v>5939</v>
      </c>
      <c r="H173" s="271" t="s">
        <v>4013</v>
      </c>
      <c r="I173" s="1480"/>
      <c r="J173" s="841"/>
      <c r="K173" s="841"/>
      <c r="L173" s="841"/>
      <c r="M173" s="841"/>
      <c r="N173" s="841"/>
      <c r="O173" s="841"/>
      <c r="P173" s="841"/>
    </row>
    <row r="174" spans="1:16" s="95" customFormat="1">
      <c r="A174" s="88"/>
      <c r="B174" s="164" t="s">
        <v>5726</v>
      </c>
      <c r="C174" s="932" t="s">
        <v>4005</v>
      </c>
      <c r="D174" s="165" t="s">
        <v>4006</v>
      </c>
      <c r="E174" s="114">
        <v>8389</v>
      </c>
      <c r="F174" s="114" t="s">
        <v>2056</v>
      </c>
      <c r="G174" s="114">
        <v>8389</v>
      </c>
      <c r="H174" s="271" t="s">
        <v>4013</v>
      </c>
      <c r="I174" s="1480"/>
      <c r="J174" s="841"/>
      <c r="K174" s="841"/>
      <c r="L174" s="841"/>
      <c r="M174" s="841"/>
      <c r="N174" s="841"/>
      <c r="O174" s="841"/>
      <c r="P174" s="841"/>
    </row>
    <row r="175" spans="1:16" s="95" customFormat="1">
      <c r="A175" s="88"/>
      <c r="B175" s="164" t="s">
        <v>5727</v>
      </c>
      <c r="C175" s="932" t="s">
        <v>4007</v>
      </c>
      <c r="D175" s="165" t="s">
        <v>4008</v>
      </c>
      <c r="E175" s="114">
        <v>11189</v>
      </c>
      <c r="F175" s="114" t="s">
        <v>2056</v>
      </c>
      <c r="G175" s="114">
        <v>11189</v>
      </c>
      <c r="H175" s="271" t="s">
        <v>4013</v>
      </c>
      <c r="I175" s="1480"/>
      <c r="J175" s="841"/>
      <c r="K175" s="841"/>
      <c r="L175" s="841"/>
      <c r="M175" s="841"/>
      <c r="N175" s="841"/>
      <c r="O175" s="841"/>
      <c r="P175" s="841"/>
    </row>
    <row r="176" spans="1:16" s="95" customFormat="1">
      <c r="A176" s="88"/>
      <c r="B176" s="164" t="s">
        <v>5728</v>
      </c>
      <c r="C176" s="932" t="s">
        <v>4009</v>
      </c>
      <c r="D176" s="165" t="s">
        <v>4010</v>
      </c>
      <c r="E176" s="114">
        <v>13989</v>
      </c>
      <c r="F176" s="114" t="s">
        <v>2056</v>
      </c>
      <c r="G176" s="114">
        <v>13989</v>
      </c>
      <c r="H176" s="271" t="s">
        <v>4013</v>
      </c>
      <c r="I176" s="1480"/>
      <c r="J176" s="841"/>
      <c r="K176" s="841"/>
      <c r="L176" s="841"/>
      <c r="M176" s="841"/>
      <c r="N176" s="841"/>
      <c r="O176" s="841"/>
      <c r="P176" s="841"/>
    </row>
    <row r="177" spans="1:16" s="95" customFormat="1" ht="15.75" thickBot="1">
      <c r="A177" s="88"/>
      <c r="B177" s="164"/>
      <c r="C177" s="930" t="s">
        <v>1046</v>
      </c>
      <c r="D177" s="167"/>
      <c r="E177" s="168"/>
      <c r="F177" s="168"/>
      <c r="G177" s="168"/>
      <c r="H177" s="168"/>
      <c r="I177" s="169"/>
      <c r="J177" s="169"/>
      <c r="K177" s="169"/>
      <c r="L177" s="169"/>
      <c r="M177" s="169"/>
      <c r="N177" s="169"/>
      <c r="O177" s="169"/>
      <c r="P177" s="169"/>
    </row>
    <row r="178" spans="1:16" s="95" customFormat="1" ht="16.5" customHeight="1">
      <c r="A178" s="88"/>
      <c r="B178" s="164"/>
      <c r="C178" s="933"/>
      <c r="D178" s="170" t="s">
        <v>2993</v>
      </c>
      <c r="E178" s="171"/>
      <c r="F178" s="172"/>
      <c r="G178" s="171"/>
      <c r="H178" s="173"/>
      <c r="I178" s="174"/>
      <c r="J178" s="174"/>
      <c r="K178" s="174"/>
      <c r="L178" s="174"/>
      <c r="M178" s="174"/>
      <c r="N178" s="174"/>
      <c r="O178" s="174"/>
      <c r="P178" s="175"/>
    </row>
    <row r="179" spans="1:16" s="95" customFormat="1" ht="16.5" customHeight="1">
      <c r="A179" s="88"/>
      <c r="B179" s="164" t="s">
        <v>4237</v>
      </c>
      <c r="C179" s="934" t="s">
        <v>2989</v>
      </c>
      <c r="D179" s="176" t="s">
        <v>2990</v>
      </c>
      <c r="E179" s="142">
        <v>850</v>
      </c>
      <c r="F179" s="114" t="s">
        <v>105</v>
      </c>
      <c r="G179" s="113" t="s">
        <v>380</v>
      </c>
      <c r="H179" s="107"/>
      <c r="I179" s="873"/>
      <c r="J179" s="873"/>
      <c r="K179" s="873"/>
      <c r="L179" s="873"/>
      <c r="M179" s="873"/>
      <c r="N179" s="873"/>
      <c r="O179" s="873"/>
      <c r="P179" s="177"/>
    </row>
    <row r="180" spans="1:16" s="95" customFormat="1" ht="16.5" customHeight="1" thickBot="1">
      <c r="A180" s="88"/>
      <c r="B180" s="164" t="s">
        <v>4238</v>
      </c>
      <c r="C180" s="935" t="s">
        <v>2991</v>
      </c>
      <c r="D180" s="178" t="s">
        <v>2992</v>
      </c>
      <c r="E180" s="179">
        <v>175</v>
      </c>
      <c r="F180" s="128" t="s">
        <v>105</v>
      </c>
      <c r="G180" s="127" t="s">
        <v>380</v>
      </c>
      <c r="H180" s="180"/>
      <c r="I180" s="181"/>
      <c r="J180" s="181"/>
      <c r="K180" s="181"/>
      <c r="L180" s="181"/>
      <c r="M180" s="181"/>
      <c r="N180" s="181"/>
      <c r="O180" s="181"/>
      <c r="P180" s="182"/>
    </row>
    <row r="181" spans="1:16" s="95" customFormat="1" ht="16.5" customHeight="1">
      <c r="A181" s="88"/>
      <c r="B181" s="164"/>
      <c r="C181" s="933"/>
      <c r="D181" s="170" t="s">
        <v>2996</v>
      </c>
      <c r="E181" s="171"/>
      <c r="F181" s="172"/>
      <c r="G181" s="171"/>
      <c r="H181" s="173"/>
      <c r="I181" s="174"/>
      <c r="J181" s="174"/>
      <c r="K181" s="174"/>
      <c r="L181" s="174"/>
      <c r="M181" s="174"/>
      <c r="N181" s="174"/>
      <c r="O181" s="174"/>
      <c r="P181" s="175"/>
    </row>
    <row r="182" spans="1:16" s="95" customFormat="1" ht="16.5" customHeight="1">
      <c r="A182" s="88"/>
      <c r="B182" s="164"/>
      <c r="C182" s="936"/>
      <c r="D182" s="183" t="s">
        <v>2998</v>
      </c>
      <c r="E182" s="184"/>
      <c r="F182" s="185"/>
      <c r="G182" s="154"/>
      <c r="H182" s="186"/>
      <c r="I182" s="187"/>
      <c r="J182" s="187"/>
      <c r="K182" s="187"/>
      <c r="L182" s="187"/>
      <c r="M182" s="187"/>
      <c r="N182" s="187"/>
      <c r="O182" s="187"/>
      <c r="P182" s="188"/>
    </row>
    <row r="183" spans="1:16" s="95" customFormat="1" ht="16.5" customHeight="1">
      <c r="A183" s="88"/>
      <c r="B183" s="164"/>
      <c r="C183" s="916"/>
      <c r="D183" s="189" t="s">
        <v>2994</v>
      </c>
      <c r="E183" s="190">
        <v>4999</v>
      </c>
      <c r="F183" s="114" t="s">
        <v>105</v>
      </c>
      <c r="G183" s="127" t="s">
        <v>380</v>
      </c>
      <c r="H183" s="107"/>
      <c r="I183" s="873"/>
      <c r="J183" s="873"/>
      <c r="K183" s="873"/>
      <c r="L183" s="873"/>
      <c r="M183" s="873"/>
      <c r="N183" s="873"/>
      <c r="O183" s="873"/>
      <c r="P183" s="177"/>
    </row>
    <row r="184" spans="1:16" s="95" customFormat="1" ht="16.5" customHeight="1" thickBot="1">
      <c r="A184" s="88"/>
      <c r="B184" s="164"/>
      <c r="C184" s="916"/>
      <c r="D184" s="112" t="s">
        <v>2995</v>
      </c>
      <c r="E184" s="190">
        <v>2499</v>
      </c>
      <c r="F184" s="114" t="s">
        <v>105</v>
      </c>
      <c r="G184" s="113" t="s">
        <v>380</v>
      </c>
      <c r="H184" s="107"/>
      <c r="I184" s="873"/>
      <c r="J184" s="873"/>
      <c r="K184" s="873"/>
      <c r="L184" s="873"/>
      <c r="M184" s="873"/>
      <c r="N184" s="873"/>
      <c r="O184" s="873"/>
      <c r="P184" s="177"/>
    </row>
    <row r="185" spans="1:16" s="95" customFormat="1" ht="15.75" thickBot="1">
      <c r="A185" s="88"/>
      <c r="B185" s="164"/>
      <c r="C185" s="937"/>
      <c r="D185" s="191" t="s">
        <v>2951</v>
      </c>
      <c r="E185" s="192"/>
      <c r="F185" s="192"/>
      <c r="G185" s="192"/>
      <c r="H185" s="192"/>
      <c r="I185" s="193" t="s">
        <v>1052</v>
      </c>
      <c r="J185" s="194"/>
      <c r="K185" s="194"/>
      <c r="L185" s="194"/>
      <c r="M185" s="194"/>
      <c r="N185" s="194"/>
      <c r="O185" s="194"/>
      <c r="P185" s="195"/>
    </row>
    <row r="186" spans="1:16" s="95" customFormat="1">
      <c r="A186" s="88"/>
      <c r="B186" s="164" t="s">
        <v>5589</v>
      </c>
      <c r="C186" s="938" t="s">
        <v>822</v>
      </c>
      <c r="D186" s="197" t="s">
        <v>1065</v>
      </c>
      <c r="E186" s="198">
        <v>19995</v>
      </c>
      <c r="F186" s="186" t="s">
        <v>2056</v>
      </c>
      <c r="G186" s="198" t="s">
        <v>380</v>
      </c>
      <c r="H186" s="199"/>
      <c r="I186" s="1630" t="s">
        <v>1065</v>
      </c>
      <c r="J186" s="1631"/>
      <c r="K186" s="1631"/>
      <c r="L186" s="1631"/>
      <c r="M186" s="1631"/>
      <c r="N186" s="1631"/>
      <c r="O186" s="1631"/>
      <c r="P186" s="1632"/>
    </row>
    <row r="187" spans="1:16" s="95" customFormat="1">
      <c r="A187" s="88"/>
      <c r="B187" s="164" t="s">
        <v>5590</v>
      </c>
      <c r="C187" s="927" t="s">
        <v>823</v>
      </c>
      <c r="D187" s="138" t="s">
        <v>1066</v>
      </c>
      <c r="E187" s="136">
        <v>31995</v>
      </c>
      <c r="F187" s="107" t="s">
        <v>2056</v>
      </c>
      <c r="G187" s="136" t="s">
        <v>380</v>
      </c>
      <c r="H187" s="201"/>
      <c r="I187" s="1474" t="s">
        <v>1066</v>
      </c>
      <c r="J187" s="1475"/>
      <c r="K187" s="1475"/>
      <c r="L187" s="1475"/>
      <c r="M187" s="1475"/>
      <c r="N187" s="1475"/>
      <c r="O187" s="1475"/>
      <c r="P187" s="1476"/>
    </row>
    <row r="188" spans="1:16" s="95" customFormat="1">
      <c r="A188" s="88"/>
      <c r="B188" s="164" t="s">
        <v>5581</v>
      </c>
      <c r="C188" s="912" t="s">
        <v>814</v>
      </c>
      <c r="D188" s="874" t="s">
        <v>1070</v>
      </c>
      <c r="E188" s="107">
        <v>10000</v>
      </c>
      <c r="F188" s="107" t="s">
        <v>2056</v>
      </c>
      <c r="G188" s="107" t="s">
        <v>380</v>
      </c>
      <c r="H188" s="201"/>
      <c r="I188" s="1582" t="s">
        <v>1070</v>
      </c>
      <c r="J188" s="1583"/>
      <c r="K188" s="1583"/>
      <c r="L188" s="1583"/>
      <c r="M188" s="1583"/>
      <c r="N188" s="1583"/>
      <c r="O188" s="1583"/>
      <c r="P188" s="1584"/>
    </row>
    <row r="189" spans="1:16" s="95" customFormat="1">
      <c r="A189" s="88"/>
      <c r="B189" s="164" t="s">
        <v>5582</v>
      </c>
      <c r="C189" s="912" t="s">
        <v>815</v>
      </c>
      <c r="D189" s="874" t="s">
        <v>1071</v>
      </c>
      <c r="E189" s="107">
        <v>16995</v>
      </c>
      <c r="F189" s="107" t="s">
        <v>2056</v>
      </c>
      <c r="G189" s="107" t="s">
        <v>380</v>
      </c>
      <c r="H189" s="201"/>
      <c r="I189" s="1582" t="s">
        <v>1071</v>
      </c>
      <c r="J189" s="1583"/>
      <c r="K189" s="1583"/>
      <c r="L189" s="1583"/>
      <c r="M189" s="1583"/>
      <c r="N189" s="1583"/>
      <c r="O189" s="1583"/>
      <c r="P189" s="1584"/>
    </row>
    <row r="190" spans="1:16" s="95" customFormat="1">
      <c r="A190" s="88"/>
      <c r="B190" s="164" t="s">
        <v>5583</v>
      </c>
      <c r="C190" s="912" t="s">
        <v>816</v>
      </c>
      <c r="D190" s="874" t="s">
        <v>1072</v>
      </c>
      <c r="E190" s="107">
        <v>23995</v>
      </c>
      <c r="F190" s="107" t="s">
        <v>2056</v>
      </c>
      <c r="G190" s="107" t="s">
        <v>380</v>
      </c>
      <c r="H190" s="201"/>
      <c r="I190" s="1582" t="s">
        <v>1072</v>
      </c>
      <c r="J190" s="1583"/>
      <c r="K190" s="1583"/>
      <c r="L190" s="1583"/>
      <c r="M190" s="1583"/>
      <c r="N190" s="1583"/>
      <c r="O190" s="1583"/>
      <c r="P190" s="1584"/>
    </row>
    <row r="191" spans="1:16" s="95" customFormat="1">
      <c r="A191" s="88"/>
      <c r="B191" s="164" t="s">
        <v>5584</v>
      </c>
      <c r="C191" s="912" t="s">
        <v>817</v>
      </c>
      <c r="D191" s="874" t="s">
        <v>1073</v>
      </c>
      <c r="E191" s="107">
        <v>7995</v>
      </c>
      <c r="F191" s="107" t="s">
        <v>2056</v>
      </c>
      <c r="G191" s="107" t="s">
        <v>380</v>
      </c>
      <c r="H191" s="201"/>
      <c r="I191" s="1582" t="s">
        <v>1073</v>
      </c>
      <c r="J191" s="1583"/>
      <c r="K191" s="1583"/>
      <c r="L191" s="1583"/>
      <c r="M191" s="1583"/>
      <c r="N191" s="1583"/>
      <c r="O191" s="1583"/>
      <c r="P191" s="1584"/>
    </row>
    <row r="192" spans="1:16" s="95" customFormat="1">
      <c r="A192" s="88"/>
      <c r="B192" s="164" t="s">
        <v>5585</v>
      </c>
      <c r="C192" s="912" t="s">
        <v>818</v>
      </c>
      <c r="D192" s="874" t="s">
        <v>1074</v>
      </c>
      <c r="E192" s="107">
        <v>13592</v>
      </c>
      <c r="F192" s="107" t="s">
        <v>2056</v>
      </c>
      <c r="G192" s="107" t="s">
        <v>380</v>
      </c>
      <c r="H192" s="201"/>
      <c r="I192" s="1582" t="s">
        <v>1074</v>
      </c>
      <c r="J192" s="1583"/>
      <c r="K192" s="1583"/>
      <c r="L192" s="1583"/>
      <c r="M192" s="1583"/>
      <c r="N192" s="1583"/>
      <c r="O192" s="1583"/>
      <c r="P192" s="1584"/>
    </row>
    <row r="193" spans="1:16" s="95" customFormat="1">
      <c r="A193" s="88"/>
      <c r="B193" s="164" t="s">
        <v>5586</v>
      </c>
      <c r="C193" s="912" t="s">
        <v>819</v>
      </c>
      <c r="D193" s="874" t="s">
        <v>1075</v>
      </c>
      <c r="E193" s="107">
        <v>19188</v>
      </c>
      <c r="F193" s="107" t="s">
        <v>2056</v>
      </c>
      <c r="G193" s="107" t="s">
        <v>380</v>
      </c>
      <c r="H193" s="201"/>
      <c r="I193" s="1582" t="s">
        <v>1075</v>
      </c>
      <c r="J193" s="1583"/>
      <c r="K193" s="1583"/>
      <c r="L193" s="1583"/>
      <c r="M193" s="1583"/>
      <c r="N193" s="1583"/>
      <c r="O193" s="1583"/>
      <c r="P193" s="1584"/>
    </row>
    <row r="194" spans="1:16" s="95" customFormat="1">
      <c r="A194" s="88"/>
      <c r="B194" s="164" t="s">
        <v>5587</v>
      </c>
      <c r="C194" s="912" t="s">
        <v>820</v>
      </c>
      <c r="D194" s="874" t="s">
        <v>1280</v>
      </c>
      <c r="E194" s="186">
        <v>7995</v>
      </c>
      <c r="F194" s="107" t="s">
        <v>2056</v>
      </c>
      <c r="G194" s="107" t="s">
        <v>380</v>
      </c>
      <c r="H194" s="201"/>
      <c r="I194" s="1637" t="s">
        <v>1280</v>
      </c>
      <c r="J194" s="1638"/>
      <c r="K194" s="1638"/>
      <c r="L194" s="1638"/>
      <c r="M194" s="1638"/>
      <c r="N194" s="1638"/>
      <c r="O194" s="1638"/>
      <c r="P194" s="1639"/>
    </row>
    <row r="195" spans="1:16" s="95" customFormat="1">
      <c r="A195" s="88"/>
      <c r="B195" s="164" t="s">
        <v>5588</v>
      </c>
      <c r="C195" s="912" t="s">
        <v>821</v>
      </c>
      <c r="D195" s="874" t="s">
        <v>1281</v>
      </c>
      <c r="E195" s="107">
        <v>13592</v>
      </c>
      <c r="F195" s="107" t="s">
        <v>2056</v>
      </c>
      <c r="G195" s="107" t="s">
        <v>380</v>
      </c>
      <c r="H195" s="201"/>
      <c r="I195" s="1637" t="s">
        <v>1281</v>
      </c>
      <c r="J195" s="1638"/>
      <c r="K195" s="1638"/>
      <c r="L195" s="1638"/>
      <c r="M195" s="1638"/>
      <c r="N195" s="1638"/>
      <c r="O195" s="1638"/>
      <c r="P195" s="1639"/>
    </row>
    <row r="196" spans="1:16" s="95" customFormat="1">
      <c r="A196" s="88"/>
      <c r="B196" s="164" t="s">
        <v>4474</v>
      </c>
      <c r="C196" s="923" t="s">
        <v>3195</v>
      </c>
      <c r="D196" s="202" t="s">
        <v>3196</v>
      </c>
      <c r="E196" s="142">
        <v>7500</v>
      </c>
      <c r="F196" s="203" t="s">
        <v>2056</v>
      </c>
      <c r="G196" s="203" t="s">
        <v>380</v>
      </c>
      <c r="H196" s="204"/>
      <c r="I196" s="166" t="s">
        <v>3264</v>
      </c>
      <c r="J196" s="841"/>
      <c r="K196" s="841"/>
      <c r="L196" s="841"/>
      <c r="M196" s="841"/>
      <c r="N196" s="841"/>
      <c r="O196" s="841"/>
      <c r="P196" s="841"/>
    </row>
    <row r="197" spans="1:16" s="95" customFormat="1">
      <c r="A197" s="88"/>
      <c r="B197" s="164" t="s">
        <v>5569</v>
      </c>
      <c r="C197" s="932" t="s">
        <v>244</v>
      </c>
      <c r="D197" s="139" t="s">
        <v>245</v>
      </c>
      <c r="E197" s="136">
        <v>60</v>
      </c>
      <c r="F197" s="136" t="s">
        <v>105</v>
      </c>
      <c r="G197" s="136" t="s">
        <v>380</v>
      </c>
      <c r="H197" s="201"/>
      <c r="I197" s="870" t="s">
        <v>1284</v>
      </c>
      <c r="J197" s="839"/>
      <c r="K197" s="839"/>
      <c r="L197" s="839"/>
      <c r="M197" s="839"/>
      <c r="N197" s="839"/>
      <c r="O197" s="839"/>
      <c r="P197" s="840"/>
    </row>
    <row r="198" spans="1:16" s="74" customFormat="1">
      <c r="A198" s="95"/>
      <c r="B198" s="164" t="s">
        <v>4980</v>
      </c>
      <c r="C198" s="494" t="s">
        <v>362</v>
      </c>
      <c r="D198" s="207" t="s">
        <v>1777</v>
      </c>
      <c r="E198" s="208">
        <v>6995</v>
      </c>
      <c r="F198" s="107" t="s">
        <v>533</v>
      </c>
      <c r="G198" s="208" t="s">
        <v>380</v>
      </c>
      <c r="H198" s="206"/>
      <c r="I198" s="874"/>
      <c r="J198" s="106"/>
      <c r="K198" s="106"/>
      <c r="L198" s="106"/>
      <c r="M198" s="106"/>
      <c r="N198" s="106"/>
      <c r="O198" s="106"/>
      <c r="P198" s="106"/>
    </row>
    <row r="199" spans="1:16" s="74" customFormat="1">
      <c r="A199" s="95"/>
      <c r="B199" s="164" t="s">
        <v>5595</v>
      </c>
      <c r="C199" s="929" t="s">
        <v>786</v>
      </c>
      <c r="D199" s="209" t="s">
        <v>787</v>
      </c>
      <c r="E199" s="210">
        <v>2335</v>
      </c>
      <c r="F199" s="210" t="s">
        <v>533</v>
      </c>
      <c r="G199" s="210">
        <v>2335</v>
      </c>
      <c r="H199" s="211"/>
      <c r="I199" s="212"/>
      <c r="J199" s="213"/>
      <c r="K199" s="213"/>
      <c r="L199" s="213"/>
      <c r="M199" s="213"/>
      <c r="N199" s="213"/>
      <c r="O199" s="213"/>
      <c r="P199" s="213"/>
    </row>
    <row r="200" spans="1:16" s="74" customFormat="1">
      <c r="A200" s="21"/>
      <c r="B200" s="164" t="s">
        <v>4161</v>
      </c>
      <c r="C200" s="489" t="s">
        <v>924</v>
      </c>
      <c r="D200" s="112" t="s">
        <v>2945</v>
      </c>
      <c r="E200" s="113">
        <v>1250</v>
      </c>
      <c r="F200" s="114" t="s">
        <v>2056</v>
      </c>
      <c r="G200" s="113">
        <v>1250</v>
      </c>
      <c r="H200" s="106"/>
      <c r="I200" s="1579" t="s">
        <v>1469</v>
      </c>
      <c r="J200" s="1580" t="s">
        <v>925</v>
      </c>
      <c r="K200" s="1580" t="s">
        <v>925</v>
      </c>
      <c r="L200" s="1580" t="s">
        <v>925</v>
      </c>
      <c r="M200" s="1580" t="s">
        <v>925</v>
      </c>
      <c r="N200" s="1580" t="s">
        <v>925</v>
      </c>
      <c r="O200" s="1580" t="s">
        <v>925</v>
      </c>
      <c r="P200" s="1581" t="s">
        <v>925</v>
      </c>
    </row>
    <row r="201" spans="1:16" s="95" customFormat="1" ht="14.25" customHeight="1">
      <c r="A201" s="88"/>
      <c r="B201" s="164"/>
      <c r="C201" s="489"/>
      <c r="D201" s="68" t="s">
        <v>260</v>
      </c>
      <c r="E201" s="116"/>
      <c r="F201" s="117"/>
      <c r="G201" s="116"/>
      <c r="H201" s="74"/>
      <c r="I201" s="807"/>
      <c r="J201" s="808"/>
      <c r="K201" s="808"/>
      <c r="L201" s="808"/>
      <c r="M201" s="808"/>
      <c r="N201" s="808"/>
      <c r="O201" s="808"/>
      <c r="P201" s="809"/>
    </row>
    <row r="202" spans="1:16" s="95" customFormat="1" ht="16.5" customHeight="1">
      <c r="A202" s="88"/>
      <c r="B202" s="164"/>
      <c r="C202" s="489"/>
      <c r="D202" s="125" t="s">
        <v>1264</v>
      </c>
      <c r="E202" s="113"/>
      <c r="F202" s="114"/>
      <c r="G202" s="113"/>
      <c r="H202" s="106"/>
      <c r="I202" s="886"/>
      <c r="J202" s="886"/>
      <c r="K202" s="886"/>
      <c r="L202" s="886"/>
      <c r="M202" s="886"/>
      <c r="N202" s="886"/>
      <c r="O202" s="886"/>
      <c r="P202" s="886"/>
    </row>
    <row r="203" spans="1:16" s="95" customFormat="1" ht="15.75" thickBot="1">
      <c r="A203" s="88"/>
      <c r="B203" s="164"/>
      <c r="C203" s="939" t="s">
        <v>1046</v>
      </c>
      <c r="D203" s="214"/>
      <c r="E203" s="97"/>
      <c r="F203" s="97" t="s">
        <v>67</v>
      </c>
      <c r="G203" s="97" t="s">
        <v>67</v>
      </c>
      <c r="H203" s="97"/>
      <c r="I203" s="98"/>
      <c r="J203" s="98"/>
      <c r="K203" s="98"/>
      <c r="L203" s="98"/>
      <c r="M203" s="98"/>
      <c r="N203" s="98"/>
      <c r="O203" s="98"/>
      <c r="P203" s="98"/>
    </row>
    <row r="204" spans="1:16" s="95" customFormat="1">
      <c r="A204" s="88"/>
      <c r="B204" s="164"/>
      <c r="C204" s="431"/>
      <c r="D204" s="89" t="s">
        <v>175</v>
      </c>
      <c r="E204" s="91"/>
      <c r="F204" s="91"/>
      <c r="G204" s="91"/>
      <c r="H204" s="91"/>
      <c r="I204" s="93"/>
      <c r="J204" s="93"/>
      <c r="K204" s="93"/>
      <c r="L204" s="93"/>
      <c r="M204" s="93"/>
      <c r="N204" s="93"/>
      <c r="O204" s="93"/>
      <c r="P204" s="94"/>
    </row>
    <row r="205" spans="1:16" s="95" customFormat="1">
      <c r="A205" s="88"/>
      <c r="B205" s="164"/>
      <c r="C205" s="908"/>
      <c r="D205" s="74" t="s">
        <v>835</v>
      </c>
      <c r="E205" s="92"/>
      <c r="F205" s="92"/>
      <c r="G205" s="92"/>
      <c r="H205" s="92"/>
      <c r="I205" s="68" t="s">
        <v>1052</v>
      </c>
      <c r="P205" s="215"/>
    </row>
    <row r="206" spans="1:16" s="95" customFormat="1">
      <c r="A206" s="88"/>
      <c r="B206" s="164" t="s">
        <v>5508</v>
      </c>
      <c r="C206" s="876" t="s">
        <v>2948</v>
      </c>
      <c r="D206" s="101" t="s">
        <v>243</v>
      </c>
      <c r="E206" s="102">
        <v>24995</v>
      </c>
      <c r="F206" s="103" t="s">
        <v>2056</v>
      </c>
      <c r="G206" s="102">
        <v>24995</v>
      </c>
      <c r="H206" s="103"/>
      <c r="I206" s="105" t="s">
        <v>2131</v>
      </c>
      <c r="J206" s="105"/>
      <c r="K206" s="105"/>
      <c r="L206" s="105"/>
      <c r="M206" s="105"/>
      <c r="N206" s="105"/>
      <c r="O206" s="105"/>
      <c r="P206" s="105"/>
    </row>
    <row r="207" spans="1:16" s="95" customFormat="1" ht="15.75" thickBot="1">
      <c r="A207" s="88"/>
      <c r="B207" s="164" t="s">
        <v>5455</v>
      </c>
      <c r="C207" s="940" t="s">
        <v>176</v>
      </c>
      <c r="D207" s="216" t="s">
        <v>1468</v>
      </c>
      <c r="E207" s="217">
        <v>34995</v>
      </c>
      <c r="F207" s="103" t="s">
        <v>2056</v>
      </c>
      <c r="G207" s="217">
        <v>34995</v>
      </c>
      <c r="H207" s="103"/>
      <c r="I207" s="105" t="s">
        <v>1426</v>
      </c>
      <c r="J207" s="105"/>
      <c r="K207" s="105"/>
      <c r="L207" s="105"/>
      <c r="M207" s="105"/>
      <c r="N207" s="105"/>
      <c r="O207" s="105"/>
      <c r="P207" s="105"/>
    </row>
    <row r="208" spans="1:16" s="95" customFormat="1" ht="15.75" thickBot="1">
      <c r="A208" s="88"/>
      <c r="B208" s="164" t="s">
        <v>5712</v>
      </c>
      <c r="C208" s="941" t="s">
        <v>827</v>
      </c>
      <c r="D208" s="218" t="s">
        <v>1433</v>
      </c>
      <c r="E208" s="103">
        <v>44990</v>
      </c>
      <c r="F208" s="103" t="s">
        <v>2056</v>
      </c>
      <c r="G208" s="103">
        <v>44990</v>
      </c>
      <c r="H208" s="103"/>
      <c r="I208" s="105" t="s">
        <v>2132</v>
      </c>
      <c r="J208" s="105"/>
      <c r="K208" s="105"/>
      <c r="L208" s="105"/>
      <c r="M208" s="105"/>
      <c r="N208" s="105"/>
      <c r="O208" s="105"/>
      <c r="P208" s="105"/>
    </row>
    <row r="209" spans="1:16" s="95" customFormat="1" ht="15.75" thickBot="1">
      <c r="A209" s="88"/>
      <c r="B209" s="164" t="s">
        <v>5713</v>
      </c>
      <c r="C209" s="941" t="s">
        <v>828</v>
      </c>
      <c r="D209" s="218" t="s">
        <v>1197</v>
      </c>
      <c r="E209" s="103">
        <v>32990</v>
      </c>
      <c r="F209" s="103" t="s">
        <v>2056</v>
      </c>
      <c r="G209" s="103">
        <v>32990</v>
      </c>
      <c r="H209" s="103"/>
      <c r="I209" s="105" t="s">
        <v>2133</v>
      </c>
      <c r="J209" s="105"/>
      <c r="K209" s="105"/>
      <c r="L209" s="105"/>
      <c r="M209" s="105"/>
      <c r="N209" s="105"/>
      <c r="O209" s="105"/>
      <c r="P209" s="105"/>
    </row>
    <row r="210" spans="1:16" s="95" customFormat="1">
      <c r="A210" s="88"/>
      <c r="B210" s="164" t="s">
        <v>5456</v>
      </c>
      <c r="C210" s="942" t="s">
        <v>177</v>
      </c>
      <c r="D210" s="134" t="s">
        <v>178</v>
      </c>
      <c r="E210" s="103">
        <v>17495</v>
      </c>
      <c r="F210" s="103" t="s">
        <v>2056</v>
      </c>
      <c r="G210" s="103">
        <v>17495</v>
      </c>
      <c r="H210" s="103"/>
      <c r="I210" s="105" t="s">
        <v>2130</v>
      </c>
      <c r="J210" s="105"/>
      <c r="K210" s="105"/>
      <c r="L210" s="105"/>
      <c r="M210" s="105"/>
      <c r="N210" s="105"/>
      <c r="O210" s="105"/>
      <c r="P210" s="105"/>
    </row>
    <row r="211" spans="1:16" s="95" customFormat="1">
      <c r="A211" s="88"/>
      <c r="B211" s="164" t="s">
        <v>5496</v>
      </c>
      <c r="C211" s="943" t="s">
        <v>179</v>
      </c>
      <c r="D211" s="848" t="s">
        <v>1285</v>
      </c>
      <c r="E211" s="203">
        <v>10000</v>
      </c>
      <c r="F211" s="203" t="s">
        <v>2056</v>
      </c>
      <c r="G211" s="203" t="s">
        <v>380</v>
      </c>
      <c r="H211" s="204"/>
      <c r="I211" s="1555" t="s">
        <v>198</v>
      </c>
      <c r="J211" s="1555"/>
      <c r="K211" s="1555"/>
      <c r="L211" s="1555"/>
      <c r="M211" s="1555"/>
      <c r="N211" s="1555"/>
      <c r="O211" s="1555"/>
      <c r="P211" s="1555"/>
    </row>
    <row r="212" spans="1:16" s="95" customFormat="1">
      <c r="A212" s="88"/>
      <c r="B212" s="164" t="s">
        <v>5497</v>
      </c>
      <c r="C212" s="943" t="s">
        <v>180</v>
      </c>
      <c r="D212" s="848" t="s">
        <v>1286</v>
      </c>
      <c r="E212" s="203">
        <v>16995</v>
      </c>
      <c r="F212" s="203" t="s">
        <v>2056</v>
      </c>
      <c r="G212" s="203" t="s">
        <v>380</v>
      </c>
      <c r="H212" s="204"/>
      <c r="I212" s="1555"/>
      <c r="J212" s="1555"/>
      <c r="K212" s="1555"/>
      <c r="L212" s="1555"/>
      <c r="M212" s="1555"/>
      <c r="N212" s="1555"/>
      <c r="O212" s="1555"/>
      <c r="P212" s="1555"/>
    </row>
    <row r="213" spans="1:16" s="95" customFormat="1" ht="15" customHeight="1">
      <c r="A213" s="88"/>
      <c r="B213" s="164" t="s">
        <v>5498</v>
      </c>
      <c r="C213" s="943" t="s">
        <v>181</v>
      </c>
      <c r="D213" s="848" t="s">
        <v>1287</v>
      </c>
      <c r="E213" s="203">
        <v>23995</v>
      </c>
      <c r="F213" s="203" t="s">
        <v>2056</v>
      </c>
      <c r="G213" s="203" t="s">
        <v>380</v>
      </c>
      <c r="H213" s="204"/>
      <c r="I213" s="1555"/>
      <c r="J213" s="1555"/>
      <c r="K213" s="1555"/>
      <c r="L213" s="1555"/>
      <c r="M213" s="1555"/>
      <c r="N213" s="1555"/>
      <c r="O213" s="1555"/>
      <c r="P213" s="1555"/>
    </row>
    <row r="214" spans="1:16" s="95" customFormat="1">
      <c r="A214" s="88"/>
      <c r="B214" s="164" t="s">
        <v>5499</v>
      </c>
      <c r="C214" s="943" t="s">
        <v>182</v>
      </c>
      <c r="D214" s="848" t="s">
        <v>1152</v>
      </c>
      <c r="E214" s="203">
        <v>7995</v>
      </c>
      <c r="F214" s="203" t="s">
        <v>2056</v>
      </c>
      <c r="G214" s="203" t="s">
        <v>380</v>
      </c>
      <c r="H214" s="204"/>
      <c r="I214" s="1555" t="s">
        <v>1288</v>
      </c>
      <c r="J214" s="1555"/>
      <c r="K214" s="1555"/>
      <c r="L214" s="1555"/>
      <c r="M214" s="1555"/>
      <c r="N214" s="1555"/>
      <c r="O214" s="1555"/>
      <c r="P214" s="1555"/>
    </row>
    <row r="215" spans="1:16" s="95" customFormat="1">
      <c r="A215" s="88"/>
      <c r="B215" s="164" t="s">
        <v>5500</v>
      </c>
      <c r="C215" s="943" t="s">
        <v>183</v>
      </c>
      <c r="D215" s="848" t="s">
        <v>1138</v>
      </c>
      <c r="E215" s="203">
        <v>13592</v>
      </c>
      <c r="F215" s="203" t="s">
        <v>2056</v>
      </c>
      <c r="G215" s="203" t="s">
        <v>380</v>
      </c>
      <c r="H215" s="204"/>
      <c r="I215" s="1555"/>
      <c r="J215" s="1555"/>
      <c r="K215" s="1555"/>
      <c r="L215" s="1555"/>
      <c r="M215" s="1555"/>
      <c r="N215" s="1555"/>
      <c r="O215" s="1555"/>
      <c r="P215" s="1555"/>
    </row>
    <row r="216" spans="1:16" s="95" customFormat="1" ht="17.25" customHeight="1">
      <c r="A216" s="88"/>
      <c r="B216" s="164" t="s">
        <v>5501</v>
      </c>
      <c r="C216" s="943" t="s">
        <v>184</v>
      </c>
      <c r="D216" s="848" t="s">
        <v>1126</v>
      </c>
      <c r="E216" s="203">
        <v>19188</v>
      </c>
      <c r="F216" s="203" t="s">
        <v>2056</v>
      </c>
      <c r="G216" s="203" t="s">
        <v>380</v>
      </c>
      <c r="H216" s="204"/>
      <c r="I216" s="1555"/>
      <c r="J216" s="1555"/>
      <c r="K216" s="1555"/>
      <c r="L216" s="1555"/>
      <c r="M216" s="1555"/>
      <c r="N216" s="1555"/>
      <c r="O216" s="1555"/>
      <c r="P216" s="1555"/>
    </row>
    <row r="217" spans="1:16" s="95" customFormat="1">
      <c r="A217" s="88"/>
      <c r="B217" s="164" t="s">
        <v>5502</v>
      </c>
      <c r="C217" s="943" t="s">
        <v>185</v>
      </c>
      <c r="D217" s="848" t="s">
        <v>1289</v>
      </c>
      <c r="E217" s="219">
        <v>7995</v>
      </c>
      <c r="F217" s="203" t="s">
        <v>2056</v>
      </c>
      <c r="G217" s="203" t="s">
        <v>380</v>
      </c>
      <c r="H217" s="204"/>
      <c r="I217" s="1555" t="s">
        <v>1497</v>
      </c>
      <c r="J217" s="1555"/>
      <c r="K217" s="1555"/>
      <c r="L217" s="1555"/>
      <c r="M217" s="1555"/>
      <c r="N217" s="1555"/>
      <c r="O217" s="1555"/>
      <c r="P217" s="1555"/>
    </row>
    <row r="218" spans="1:16" s="95" customFormat="1">
      <c r="A218" s="88"/>
      <c r="B218" s="164" t="s">
        <v>5503</v>
      </c>
      <c r="C218" s="943" t="s">
        <v>186</v>
      </c>
      <c r="D218" s="848" t="s">
        <v>1290</v>
      </c>
      <c r="E218" s="203">
        <v>13592</v>
      </c>
      <c r="F218" s="203" t="s">
        <v>2056</v>
      </c>
      <c r="G218" s="203" t="s">
        <v>380</v>
      </c>
      <c r="H218" s="204"/>
      <c r="I218" s="1555"/>
      <c r="J218" s="1555"/>
      <c r="K218" s="1555"/>
      <c r="L218" s="1555"/>
      <c r="M218" s="1555"/>
      <c r="N218" s="1555"/>
      <c r="O218" s="1555"/>
      <c r="P218" s="1555"/>
    </row>
    <row r="219" spans="1:16" s="95" customFormat="1">
      <c r="A219" s="88"/>
      <c r="B219" s="164" t="s">
        <v>5504</v>
      </c>
      <c r="C219" s="943" t="s">
        <v>187</v>
      </c>
      <c r="D219" s="848" t="s">
        <v>1291</v>
      </c>
      <c r="E219" s="203">
        <v>19888</v>
      </c>
      <c r="F219" s="203" t="s">
        <v>2056</v>
      </c>
      <c r="G219" s="203" t="s">
        <v>380</v>
      </c>
      <c r="H219" s="204"/>
      <c r="I219" s="1555"/>
      <c r="J219" s="1555"/>
      <c r="K219" s="1555"/>
      <c r="L219" s="1555"/>
      <c r="M219" s="1555"/>
      <c r="N219" s="1555"/>
      <c r="O219" s="1555"/>
      <c r="P219" s="1555"/>
    </row>
    <row r="220" spans="1:16" s="95" customFormat="1">
      <c r="A220" s="88"/>
      <c r="B220" s="164" t="s">
        <v>5505</v>
      </c>
      <c r="C220" s="943" t="s">
        <v>831</v>
      </c>
      <c r="D220" s="848" t="s">
        <v>1067</v>
      </c>
      <c r="E220" s="203">
        <v>19995</v>
      </c>
      <c r="F220" s="203" t="s">
        <v>2056</v>
      </c>
      <c r="G220" s="203" t="s">
        <v>380</v>
      </c>
      <c r="H220" s="204"/>
      <c r="I220" s="1568" t="s">
        <v>1067</v>
      </c>
      <c r="J220" s="1569"/>
      <c r="K220" s="1569"/>
      <c r="L220" s="1569"/>
      <c r="M220" s="1569"/>
      <c r="N220" s="1569"/>
      <c r="O220" s="1569"/>
      <c r="P220" s="1570"/>
    </row>
    <row r="221" spans="1:16" s="95" customFormat="1">
      <c r="A221" s="88"/>
      <c r="B221" s="164" t="s">
        <v>5506</v>
      </c>
      <c r="C221" s="943" t="s">
        <v>832</v>
      </c>
      <c r="D221" s="848" t="s">
        <v>1068</v>
      </c>
      <c r="E221" s="203">
        <v>31995</v>
      </c>
      <c r="F221" s="203" t="s">
        <v>2056</v>
      </c>
      <c r="G221" s="203" t="s">
        <v>380</v>
      </c>
      <c r="H221" s="204"/>
      <c r="I221" s="1568" t="s">
        <v>1068</v>
      </c>
      <c r="J221" s="1569"/>
      <c r="K221" s="1569"/>
      <c r="L221" s="1569"/>
      <c r="M221" s="1569"/>
      <c r="N221" s="1569"/>
      <c r="O221" s="1569"/>
      <c r="P221" s="1570"/>
    </row>
    <row r="222" spans="1:16" s="95" customFormat="1">
      <c r="A222" s="88"/>
      <c r="B222" s="164" t="s">
        <v>5507</v>
      </c>
      <c r="C222" s="943" t="s">
        <v>833</v>
      </c>
      <c r="D222" s="848" t="s">
        <v>1069</v>
      </c>
      <c r="E222" s="203">
        <v>42995</v>
      </c>
      <c r="F222" s="203" t="s">
        <v>2056</v>
      </c>
      <c r="G222" s="203" t="s">
        <v>380</v>
      </c>
      <c r="H222" s="204"/>
      <c r="I222" s="1568" t="s">
        <v>1069</v>
      </c>
      <c r="J222" s="1569"/>
      <c r="K222" s="1569"/>
      <c r="L222" s="1569"/>
      <c r="M222" s="1569"/>
      <c r="N222" s="1569"/>
      <c r="O222" s="1569"/>
      <c r="P222" s="1570"/>
    </row>
    <row r="223" spans="1:16" s="95" customFormat="1">
      <c r="A223" s="88"/>
      <c r="B223" s="164" t="s">
        <v>4474</v>
      </c>
      <c r="C223" s="923" t="s">
        <v>3195</v>
      </c>
      <c r="D223" s="202" t="s">
        <v>3196</v>
      </c>
      <c r="E223" s="142">
        <v>7500</v>
      </c>
      <c r="F223" s="203" t="s">
        <v>2056</v>
      </c>
      <c r="G223" s="203" t="s">
        <v>380</v>
      </c>
      <c r="H223" s="204"/>
      <c r="I223" s="166" t="s">
        <v>3264</v>
      </c>
      <c r="J223" s="841"/>
      <c r="K223" s="841"/>
      <c r="L223" s="841"/>
      <c r="M223" s="841"/>
      <c r="N223" s="841"/>
      <c r="O223" s="841"/>
      <c r="P223" s="841"/>
    </row>
    <row r="224" spans="1:16" s="95" customFormat="1">
      <c r="A224" s="88"/>
      <c r="B224" s="164" t="s">
        <v>5569</v>
      </c>
      <c r="C224" s="932" t="s">
        <v>244</v>
      </c>
      <c r="D224" s="139" t="s">
        <v>245</v>
      </c>
      <c r="E224" s="136">
        <v>60</v>
      </c>
      <c r="F224" s="136" t="s">
        <v>105</v>
      </c>
      <c r="G224" s="136" t="s">
        <v>380</v>
      </c>
      <c r="H224" s="220"/>
      <c r="I224" s="870" t="s">
        <v>1284</v>
      </c>
      <c r="J224" s="839"/>
      <c r="K224" s="839"/>
      <c r="L224" s="839"/>
      <c r="M224" s="839"/>
      <c r="N224" s="839"/>
      <c r="O224" s="839"/>
      <c r="P224" s="840"/>
    </row>
    <row r="225" spans="1:16" s="74" customFormat="1">
      <c r="A225" s="95"/>
      <c r="B225" s="164" t="s">
        <v>4980</v>
      </c>
      <c r="C225" s="494" t="s">
        <v>362</v>
      </c>
      <c r="D225" s="207" t="s">
        <v>1777</v>
      </c>
      <c r="E225" s="208">
        <v>6995</v>
      </c>
      <c r="F225" s="107" t="s">
        <v>533</v>
      </c>
      <c r="G225" s="208" t="s">
        <v>380</v>
      </c>
      <c r="H225" s="206"/>
      <c r="I225" s="874"/>
      <c r="J225" s="106"/>
      <c r="K225" s="106"/>
      <c r="L225" s="106"/>
      <c r="M225" s="106"/>
      <c r="N225" s="106"/>
      <c r="O225" s="106"/>
      <c r="P225" s="106"/>
    </row>
    <row r="226" spans="1:16" s="888" customFormat="1">
      <c r="A226" s="95"/>
      <c r="B226" s="164" t="s">
        <v>5421</v>
      </c>
      <c r="C226" s="929" t="s">
        <v>231</v>
      </c>
      <c r="D226" s="209" t="s">
        <v>232</v>
      </c>
      <c r="E226" s="221">
        <v>1825</v>
      </c>
      <c r="F226" s="210" t="s">
        <v>533</v>
      </c>
      <c r="G226" s="210">
        <v>1551.25</v>
      </c>
      <c r="H226" s="222"/>
      <c r="I226" s="223"/>
      <c r="J226" s="224"/>
      <c r="K226" s="224"/>
      <c r="L226" s="224"/>
      <c r="M226" s="224"/>
      <c r="N226" s="224"/>
      <c r="O226" s="224"/>
      <c r="P226" s="224"/>
    </row>
    <row r="227" spans="1:16" s="226" customFormat="1">
      <c r="A227" s="225"/>
      <c r="B227" s="164" t="s">
        <v>4161</v>
      </c>
      <c r="C227" s="489" t="s">
        <v>924</v>
      </c>
      <c r="D227" s="112" t="s">
        <v>2945</v>
      </c>
      <c r="E227" s="113">
        <v>1250</v>
      </c>
      <c r="F227" s="114" t="s">
        <v>2056</v>
      </c>
      <c r="G227" s="113">
        <v>1250</v>
      </c>
      <c r="H227" s="106"/>
      <c r="I227" s="1579" t="s">
        <v>1469</v>
      </c>
      <c r="J227" s="1580" t="s">
        <v>925</v>
      </c>
      <c r="K227" s="1580" t="s">
        <v>925</v>
      </c>
      <c r="L227" s="1580" t="s">
        <v>925</v>
      </c>
      <c r="M227" s="1580" t="s">
        <v>925</v>
      </c>
      <c r="N227" s="1580" t="s">
        <v>925</v>
      </c>
      <c r="O227" s="1580" t="s">
        <v>925</v>
      </c>
      <c r="P227" s="1581" t="s">
        <v>925</v>
      </c>
    </row>
    <row r="228" spans="1:16" s="95" customFormat="1" ht="14.25" customHeight="1">
      <c r="A228" s="88"/>
      <c r="B228" s="164"/>
      <c r="C228" s="489"/>
      <c r="D228" s="68" t="s">
        <v>260</v>
      </c>
      <c r="E228" s="116"/>
      <c r="F228" s="117"/>
      <c r="G228" s="116"/>
      <c r="H228" s="74"/>
      <c r="I228" s="807"/>
      <c r="J228" s="808"/>
      <c r="K228" s="808"/>
      <c r="L228" s="808"/>
      <c r="M228" s="808"/>
      <c r="N228" s="808"/>
      <c r="O228" s="808"/>
      <c r="P228" s="809"/>
    </row>
    <row r="229" spans="1:16" s="95" customFormat="1" ht="16.5" customHeight="1">
      <c r="A229" s="88"/>
      <c r="B229" s="164"/>
      <c r="C229" s="489"/>
      <c r="D229" s="125" t="s">
        <v>1264</v>
      </c>
      <c r="E229" s="113"/>
      <c r="F229" s="114"/>
      <c r="G229" s="113"/>
      <c r="H229" s="106"/>
      <c r="I229" s="886"/>
      <c r="J229" s="886"/>
      <c r="K229" s="886"/>
      <c r="L229" s="886"/>
      <c r="M229" s="886"/>
      <c r="N229" s="886"/>
      <c r="O229" s="886"/>
      <c r="P229" s="886"/>
    </row>
    <row r="230" spans="1:16" s="95" customFormat="1">
      <c r="A230" s="88"/>
      <c r="B230" s="164"/>
      <c r="C230" s="913"/>
      <c r="D230" s="67" t="s">
        <v>3318</v>
      </c>
      <c r="E230" s="116"/>
      <c r="F230" s="117"/>
      <c r="G230" s="116"/>
      <c r="H230" s="74"/>
      <c r="I230" s="828"/>
      <c r="J230" s="834"/>
      <c r="K230" s="834"/>
      <c r="L230" s="834"/>
      <c r="M230" s="834"/>
      <c r="N230" s="834"/>
      <c r="O230" s="834"/>
      <c r="P230" s="835"/>
    </row>
    <row r="231" spans="1:16" s="95" customFormat="1" ht="15.75" thickBot="1">
      <c r="A231" s="88"/>
      <c r="B231" s="164"/>
      <c r="C231" s="939" t="s">
        <v>1046</v>
      </c>
      <c r="D231" s="214"/>
      <c r="E231" s="97"/>
      <c r="F231" s="97" t="s">
        <v>67</v>
      </c>
      <c r="G231" s="97" t="s">
        <v>67</v>
      </c>
      <c r="H231" s="97"/>
      <c r="I231" s="98"/>
      <c r="J231" s="98"/>
      <c r="K231" s="98"/>
      <c r="L231" s="98"/>
      <c r="M231" s="98"/>
      <c r="N231" s="98"/>
      <c r="O231" s="98"/>
      <c r="P231" s="98"/>
    </row>
    <row r="232" spans="1:16" s="95" customFormat="1">
      <c r="A232" s="88"/>
      <c r="B232" s="164"/>
      <c r="C232" s="431"/>
      <c r="D232" s="89" t="s">
        <v>48</v>
      </c>
      <c r="E232" s="885"/>
      <c r="F232" s="93" t="s">
        <v>68</v>
      </c>
      <c r="G232" s="93" t="s">
        <v>67</v>
      </c>
      <c r="H232" s="91"/>
      <c r="I232" s="93"/>
      <c r="J232" s="93"/>
      <c r="K232" s="93"/>
      <c r="L232" s="93"/>
      <c r="M232" s="93"/>
      <c r="N232" s="93"/>
      <c r="O232" s="93"/>
      <c r="P232" s="94"/>
    </row>
    <row r="233" spans="1:16" ht="15.75" thickBot="1">
      <c r="A233" s="88"/>
      <c r="B233" s="164"/>
      <c r="C233" s="908"/>
      <c r="D233" s="74" t="s">
        <v>1196</v>
      </c>
      <c r="E233" s="82"/>
      <c r="F233" s="95" t="s">
        <v>68</v>
      </c>
      <c r="G233" s="95" t="s">
        <v>67</v>
      </c>
      <c r="H233" s="92"/>
      <c r="I233" s="68" t="s">
        <v>1052</v>
      </c>
      <c r="J233" s="95"/>
      <c r="K233" s="95"/>
      <c r="L233" s="95"/>
      <c r="M233" s="95"/>
      <c r="N233" s="95"/>
      <c r="O233" s="95"/>
      <c r="P233" s="215"/>
    </row>
    <row r="234" spans="1:16">
      <c r="A234" s="88"/>
      <c r="B234" s="164" t="s">
        <v>5016</v>
      </c>
      <c r="C234" s="944" t="s">
        <v>113</v>
      </c>
      <c r="D234" s="227" t="s">
        <v>587</v>
      </c>
      <c r="E234" s="228">
        <v>17995</v>
      </c>
      <c r="F234" s="876" t="s">
        <v>2056</v>
      </c>
      <c r="G234" s="228">
        <v>17995</v>
      </c>
      <c r="H234" s="230"/>
      <c r="I234" s="231" t="s">
        <v>135</v>
      </c>
      <c r="J234" s="232"/>
      <c r="K234" s="232"/>
      <c r="L234" s="232"/>
      <c r="M234" s="232"/>
      <c r="N234" s="232"/>
      <c r="O234" s="232"/>
      <c r="P234" s="233"/>
    </row>
    <row r="235" spans="1:16">
      <c r="A235" s="88"/>
      <c r="B235" s="164" t="s">
        <v>5018</v>
      </c>
      <c r="C235" s="945" t="s">
        <v>315</v>
      </c>
      <c r="D235" s="227" t="s">
        <v>1154</v>
      </c>
      <c r="E235" s="234">
        <v>21289.5</v>
      </c>
      <c r="F235" s="876" t="s">
        <v>2056</v>
      </c>
      <c r="G235" s="234">
        <v>21289.5</v>
      </c>
      <c r="H235" s="230"/>
      <c r="I235" s="235" t="s">
        <v>1425</v>
      </c>
      <c r="J235" s="236"/>
      <c r="K235" s="236"/>
      <c r="L235" s="236"/>
      <c r="M235" s="236"/>
      <c r="N235" s="236"/>
      <c r="O235" s="236"/>
      <c r="P235" s="237"/>
    </row>
    <row r="236" spans="1:16" ht="15.75" thickBot="1">
      <c r="A236" s="88"/>
      <c r="B236" s="164" t="s">
        <v>5017</v>
      </c>
      <c r="C236" s="945" t="s">
        <v>648</v>
      </c>
      <c r="D236" s="238" t="s">
        <v>1155</v>
      </c>
      <c r="E236" s="234">
        <v>24149.5</v>
      </c>
      <c r="F236" s="876" t="s">
        <v>2056</v>
      </c>
      <c r="G236" s="234">
        <v>24149.5</v>
      </c>
      <c r="H236" s="230"/>
      <c r="I236" s="235" t="s">
        <v>1424</v>
      </c>
      <c r="J236" s="236"/>
      <c r="K236" s="236"/>
      <c r="L236" s="236"/>
      <c r="M236" s="236"/>
      <c r="N236" s="236"/>
      <c r="O236" s="236"/>
      <c r="P236" s="237"/>
    </row>
    <row r="237" spans="1:16">
      <c r="A237" s="88"/>
      <c r="B237" s="164" t="s">
        <v>5440</v>
      </c>
      <c r="C237" s="946" t="s">
        <v>698</v>
      </c>
      <c r="D237" s="239" t="s">
        <v>1198</v>
      </c>
      <c r="E237" s="240">
        <v>21018</v>
      </c>
      <c r="F237" s="876" t="s">
        <v>2056</v>
      </c>
      <c r="G237" s="234">
        <v>21018</v>
      </c>
      <c r="H237" s="230"/>
      <c r="I237" s="231" t="s">
        <v>709</v>
      </c>
      <c r="J237" s="236"/>
      <c r="K237" s="236"/>
      <c r="L237" s="236"/>
      <c r="M237" s="236"/>
      <c r="N237" s="236"/>
      <c r="O237" s="236"/>
      <c r="P237" s="237"/>
    </row>
    <row r="238" spans="1:16" s="74" customFormat="1">
      <c r="A238" s="88"/>
      <c r="B238" s="164" t="s">
        <v>5019</v>
      </c>
      <c r="C238" s="945" t="s">
        <v>49</v>
      </c>
      <c r="D238" s="227" t="s">
        <v>331</v>
      </c>
      <c r="E238" s="228">
        <v>12597</v>
      </c>
      <c r="F238" s="876" t="s">
        <v>2056</v>
      </c>
      <c r="G238" s="234">
        <v>12597</v>
      </c>
      <c r="H238" s="230"/>
      <c r="I238" s="235" t="s">
        <v>2057</v>
      </c>
      <c r="J238" s="236"/>
      <c r="K238" s="236"/>
      <c r="L238" s="236"/>
      <c r="M238" s="236"/>
      <c r="N238" s="236"/>
      <c r="O238" s="236"/>
      <c r="P238" s="237"/>
    </row>
    <row r="239" spans="1:16" s="74" customFormat="1" ht="15.75" customHeight="1">
      <c r="A239" s="88"/>
      <c r="B239" s="164" t="s">
        <v>4018</v>
      </c>
      <c r="C239" s="947" t="s">
        <v>3326</v>
      </c>
      <c r="D239" s="207" t="s">
        <v>3327</v>
      </c>
      <c r="E239" s="107">
        <v>6154.5000000000009</v>
      </c>
      <c r="F239" s="123" t="s">
        <v>2056</v>
      </c>
      <c r="G239" s="107" t="s">
        <v>380</v>
      </c>
      <c r="H239" s="206"/>
      <c r="I239" s="1640" t="s">
        <v>3367</v>
      </c>
      <c r="J239" s="1641"/>
      <c r="K239" s="1641"/>
      <c r="L239" s="1641"/>
      <c r="M239" s="1641"/>
      <c r="N239" s="1641"/>
      <c r="O239" s="1641"/>
      <c r="P239" s="1642"/>
    </row>
    <row r="240" spans="1:16" s="74" customFormat="1">
      <c r="A240" s="88"/>
      <c r="B240" s="164" t="s">
        <v>4019</v>
      </c>
      <c r="C240" s="494" t="s">
        <v>3328</v>
      </c>
      <c r="D240" s="207" t="s">
        <v>3329</v>
      </c>
      <c r="E240" s="107">
        <v>10444.5</v>
      </c>
      <c r="F240" s="123" t="s">
        <v>2056</v>
      </c>
      <c r="G240" s="107" t="s">
        <v>380</v>
      </c>
      <c r="H240" s="206"/>
      <c r="I240" s="1640"/>
      <c r="J240" s="1641"/>
      <c r="K240" s="1641"/>
      <c r="L240" s="1641"/>
      <c r="M240" s="1641"/>
      <c r="N240" s="1641"/>
      <c r="O240" s="1641"/>
      <c r="P240" s="1642"/>
    </row>
    <row r="241" spans="1:16" s="74" customFormat="1">
      <c r="A241" s="88"/>
      <c r="B241" s="164" t="s">
        <v>4020</v>
      </c>
      <c r="C241" s="494" t="s">
        <v>3330</v>
      </c>
      <c r="D241" s="207" t="s">
        <v>3331</v>
      </c>
      <c r="E241" s="107">
        <v>14844.500000000002</v>
      </c>
      <c r="F241" s="123" t="s">
        <v>2056</v>
      </c>
      <c r="G241" s="107" t="s">
        <v>380</v>
      </c>
      <c r="H241" s="206"/>
      <c r="I241" s="1643"/>
      <c r="J241" s="1644"/>
      <c r="K241" s="1644"/>
      <c r="L241" s="1644"/>
      <c r="M241" s="1644"/>
      <c r="N241" s="1644"/>
      <c r="O241" s="1644"/>
      <c r="P241" s="1645"/>
    </row>
    <row r="242" spans="1:16" s="74" customFormat="1">
      <c r="A242" s="88"/>
      <c r="B242" s="164" t="s">
        <v>4820</v>
      </c>
      <c r="C242" s="494" t="s">
        <v>117</v>
      </c>
      <c r="D242" s="207" t="s">
        <v>1296</v>
      </c>
      <c r="E242" s="107">
        <v>3294.5000000000005</v>
      </c>
      <c r="F242" s="123" t="s">
        <v>2056</v>
      </c>
      <c r="G242" s="107" t="s">
        <v>380</v>
      </c>
      <c r="H242" s="206"/>
      <c r="I242" s="1607" t="s">
        <v>493</v>
      </c>
      <c r="J242" s="1607"/>
      <c r="K242" s="1607"/>
      <c r="L242" s="1607"/>
      <c r="M242" s="1607"/>
      <c r="N242" s="1607"/>
      <c r="O242" s="1607"/>
      <c r="P242" s="1607"/>
    </row>
    <row r="243" spans="1:16">
      <c r="A243" s="95"/>
      <c r="B243" s="164" t="s">
        <v>4826</v>
      </c>
      <c r="C243" s="494" t="s">
        <v>118</v>
      </c>
      <c r="D243" s="207" t="s">
        <v>1297</v>
      </c>
      <c r="E243" s="107">
        <v>5714.5000000000009</v>
      </c>
      <c r="F243" s="123" t="s">
        <v>2056</v>
      </c>
      <c r="G243" s="107" t="s">
        <v>380</v>
      </c>
      <c r="H243" s="206"/>
      <c r="I243" s="1607"/>
      <c r="J243" s="1607"/>
      <c r="K243" s="1607"/>
      <c r="L243" s="1607"/>
      <c r="M243" s="1607"/>
      <c r="N243" s="1607"/>
      <c r="O243" s="1607"/>
      <c r="P243" s="1607"/>
    </row>
    <row r="244" spans="1:16">
      <c r="A244" s="88"/>
      <c r="B244" s="164" t="s">
        <v>4832</v>
      </c>
      <c r="C244" s="494" t="s">
        <v>119</v>
      </c>
      <c r="D244" s="207" t="s">
        <v>1298</v>
      </c>
      <c r="E244" s="107">
        <v>8134.5000000000009</v>
      </c>
      <c r="F244" s="123" t="s">
        <v>2056</v>
      </c>
      <c r="G244" s="107" t="s">
        <v>380</v>
      </c>
      <c r="H244" s="206"/>
      <c r="I244" s="1607"/>
      <c r="J244" s="1607"/>
      <c r="K244" s="1607"/>
      <c r="L244" s="1607"/>
      <c r="M244" s="1607"/>
      <c r="N244" s="1607"/>
      <c r="O244" s="1607"/>
      <c r="P244" s="1607"/>
    </row>
    <row r="245" spans="1:16" s="74" customFormat="1">
      <c r="A245" s="88"/>
      <c r="B245" s="164" t="s">
        <v>5109</v>
      </c>
      <c r="C245" s="494" t="s">
        <v>120</v>
      </c>
      <c r="D245" s="207" t="s">
        <v>1156</v>
      </c>
      <c r="E245" s="107">
        <v>3624.5000000000005</v>
      </c>
      <c r="F245" s="123" t="s">
        <v>2056</v>
      </c>
      <c r="G245" s="107" t="s">
        <v>380</v>
      </c>
      <c r="H245" s="206"/>
      <c r="I245" s="1607" t="s">
        <v>1288</v>
      </c>
      <c r="J245" s="1607"/>
      <c r="K245" s="1607"/>
      <c r="L245" s="1607"/>
      <c r="M245" s="1607"/>
      <c r="N245" s="1607"/>
      <c r="O245" s="1607"/>
      <c r="P245" s="1607"/>
    </row>
    <row r="246" spans="1:16" s="74" customFormat="1">
      <c r="A246" s="95"/>
      <c r="B246" s="164" t="s">
        <v>5116</v>
      </c>
      <c r="C246" s="494" t="s">
        <v>121</v>
      </c>
      <c r="D246" s="207" t="s">
        <v>1140</v>
      </c>
      <c r="E246" s="107">
        <v>6264.5000000000009</v>
      </c>
      <c r="F246" s="123" t="s">
        <v>2056</v>
      </c>
      <c r="G246" s="107" t="s">
        <v>380</v>
      </c>
      <c r="H246" s="206"/>
      <c r="I246" s="1607"/>
      <c r="J246" s="1607"/>
      <c r="K246" s="1607"/>
      <c r="L246" s="1607"/>
      <c r="M246" s="1607"/>
      <c r="N246" s="1607"/>
      <c r="O246" s="1607"/>
      <c r="P246" s="1607"/>
    </row>
    <row r="247" spans="1:16">
      <c r="A247" s="95"/>
      <c r="B247" s="164" t="s">
        <v>5123</v>
      </c>
      <c r="C247" s="494" t="s">
        <v>122</v>
      </c>
      <c r="D247" s="207" t="s">
        <v>1128</v>
      </c>
      <c r="E247" s="107">
        <v>8794.5</v>
      </c>
      <c r="F247" s="123" t="s">
        <v>2056</v>
      </c>
      <c r="G247" s="107" t="s">
        <v>380</v>
      </c>
      <c r="H247" s="206"/>
      <c r="I247" s="1607"/>
      <c r="J247" s="1607"/>
      <c r="K247" s="1607"/>
      <c r="L247" s="1607"/>
      <c r="M247" s="1607"/>
      <c r="N247" s="1607"/>
      <c r="O247" s="1607"/>
      <c r="P247" s="1607"/>
    </row>
    <row r="248" spans="1:16">
      <c r="A248" s="95"/>
      <c r="B248" s="164" t="s">
        <v>5094</v>
      </c>
      <c r="C248" s="494" t="s">
        <v>114</v>
      </c>
      <c r="D248" s="207" t="s">
        <v>1299</v>
      </c>
      <c r="E248" s="241">
        <v>3022.88</v>
      </c>
      <c r="F248" s="123" t="s">
        <v>2056</v>
      </c>
      <c r="G248" s="241" t="s">
        <v>380</v>
      </c>
      <c r="H248" s="206"/>
      <c r="I248" s="1555" t="s">
        <v>1497</v>
      </c>
      <c r="J248" s="1555"/>
      <c r="K248" s="1555"/>
      <c r="L248" s="1555"/>
      <c r="M248" s="1555"/>
      <c r="N248" s="1555"/>
      <c r="O248" s="1555"/>
      <c r="P248" s="1555"/>
    </row>
    <row r="249" spans="1:16" s="95" customFormat="1">
      <c r="B249" s="164" t="s">
        <v>5095</v>
      </c>
      <c r="C249" s="494" t="s">
        <v>115</v>
      </c>
      <c r="D249" s="207" t="s">
        <v>1300</v>
      </c>
      <c r="E249" s="242">
        <v>5135.2000000000007</v>
      </c>
      <c r="F249" s="123" t="s">
        <v>2056</v>
      </c>
      <c r="G249" s="242" t="s">
        <v>380</v>
      </c>
      <c r="H249" s="206"/>
      <c r="I249" s="1555"/>
      <c r="J249" s="1555"/>
      <c r="K249" s="1555"/>
      <c r="L249" s="1555"/>
      <c r="M249" s="1555"/>
      <c r="N249" s="1555"/>
      <c r="O249" s="1555"/>
      <c r="P249" s="1555"/>
    </row>
    <row r="250" spans="1:16">
      <c r="A250" s="95"/>
      <c r="B250" s="164" t="s">
        <v>5096</v>
      </c>
      <c r="C250" s="494" t="s">
        <v>116</v>
      </c>
      <c r="D250" s="207" t="s">
        <v>1301</v>
      </c>
      <c r="E250" s="107">
        <v>7252.0000000000009</v>
      </c>
      <c r="F250" s="123" t="s">
        <v>2056</v>
      </c>
      <c r="G250" s="107" t="s">
        <v>380</v>
      </c>
      <c r="H250" s="206"/>
      <c r="I250" s="1555"/>
      <c r="J250" s="1555"/>
      <c r="K250" s="1555"/>
      <c r="L250" s="1555"/>
      <c r="M250" s="1555"/>
      <c r="N250" s="1555"/>
      <c r="O250" s="1555"/>
      <c r="P250" s="1555"/>
    </row>
    <row r="251" spans="1:16">
      <c r="A251" s="95"/>
      <c r="B251" s="164" t="s">
        <v>4472</v>
      </c>
      <c r="C251" s="948" t="s">
        <v>3191</v>
      </c>
      <c r="D251" s="165" t="s">
        <v>3192</v>
      </c>
      <c r="E251" s="111">
        <v>5398</v>
      </c>
      <c r="F251" s="203" t="s">
        <v>2056</v>
      </c>
      <c r="G251" s="210" t="s">
        <v>380</v>
      </c>
      <c r="H251" s="243"/>
      <c r="I251" s="166" t="s">
        <v>3264</v>
      </c>
      <c r="J251" s="841"/>
      <c r="K251" s="841"/>
      <c r="L251" s="841"/>
      <c r="M251" s="841"/>
      <c r="N251" s="841"/>
      <c r="O251" s="841"/>
      <c r="P251" s="841"/>
    </row>
    <row r="252" spans="1:16" s="95" customFormat="1">
      <c r="B252" s="164" t="s">
        <v>5437</v>
      </c>
      <c r="C252" s="949" t="s">
        <v>475</v>
      </c>
      <c r="D252" s="58" t="s">
        <v>2942</v>
      </c>
      <c r="E252" s="244">
        <v>2000</v>
      </c>
      <c r="F252" s="123" t="s">
        <v>2056</v>
      </c>
      <c r="G252" s="244" t="s">
        <v>380</v>
      </c>
      <c r="H252" s="243"/>
      <c r="I252" s="1568"/>
      <c r="J252" s="1569"/>
      <c r="K252" s="1569"/>
      <c r="L252" s="1569"/>
      <c r="M252" s="1569"/>
      <c r="N252" s="1569"/>
      <c r="O252" s="1569"/>
      <c r="P252" s="1570"/>
    </row>
    <row r="253" spans="1:16" s="74" customFormat="1">
      <c r="A253" s="95"/>
      <c r="B253" s="164" t="s">
        <v>4980</v>
      </c>
      <c r="C253" s="494" t="s">
        <v>362</v>
      </c>
      <c r="D253" s="207" t="s">
        <v>1777</v>
      </c>
      <c r="E253" s="208">
        <v>6995</v>
      </c>
      <c r="F253" s="107" t="s">
        <v>533</v>
      </c>
      <c r="G253" s="208" t="s">
        <v>380</v>
      </c>
      <c r="H253" s="206"/>
      <c r="I253" s="874"/>
      <c r="J253" s="106"/>
      <c r="K253" s="106"/>
      <c r="L253" s="106"/>
      <c r="M253" s="106"/>
      <c r="N253" s="106"/>
      <c r="O253" s="106"/>
      <c r="P253" s="106"/>
    </row>
    <row r="254" spans="1:16" s="95" customFormat="1">
      <c r="B254" s="164" t="s">
        <v>5188</v>
      </c>
      <c r="C254" s="494" t="s">
        <v>445</v>
      </c>
      <c r="D254" s="207" t="s">
        <v>1158</v>
      </c>
      <c r="E254" s="107">
        <v>525</v>
      </c>
      <c r="F254" s="107" t="s">
        <v>533</v>
      </c>
      <c r="G254" s="107" t="s">
        <v>380</v>
      </c>
      <c r="H254" s="245"/>
      <c r="I254" s="1671"/>
      <c r="J254" s="1672"/>
      <c r="K254" s="1672"/>
      <c r="L254" s="1672"/>
      <c r="M254" s="1672"/>
      <c r="N254" s="1672"/>
      <c r="O254" s="1672"/>
      <c r="P254" s="1673"/>
    </row>
    <row r="255" spans="1:16" s="888" customFormat="1">
      <c r="A255" s="95"/>
      <c r="B255" s="164" t="s">
        <v>5421</v>
      </c>
      <c r="C255" s="929" t="s">
        <v>231</v>
      </c>
      <c r="D255" s="209" t="s">
        <v>232</v>
      </c>
      <c r="E255" s="221">
        <v>1825</v>
      </c>
      <c r="F255" s="210" t="s">
        <v>533</v>
      </c>
      <c r="G255" s="210">
        <v>1551.25</v>
      </c>
      <c r="H255" s="222"/>
      <c r="I255" s="223"/>
      <c r="J255" s="224"/>
      <c r="K255" s="224"/>
      <c r="L255" s="224"/>
      <c r="M255" s="224"/>
      <c r="N255" s="224"/>
      <c r="O255" s="224"/>
      <c r="P255" s="224"/>
    </row>
    <row r="256" spans="1:16" s="95" customFormat="1">
      <c r="B256" s="164" t="s">
        <v>5569</v>
      </c>
      <c r="C256" s="932" t="s">
        <v>244</v>
      </c>
      <c r="D256" s="139" t="s">
        <v>245</v>
      </c>
      <c r="E256" s="136">
        <v>60</v>
      </c>
      <c r="F256" s="123" t="s">
        <v>105</v>
      </c>
      <c r="G256" s="136" t="s">
        <v>380</v>
      </c>
      <c r="H256" s="220"/>
      <c r="I256" s="870" t="s">
        <v>1284</v>
      </c>
      <c r="J256" s="839"/>
      <c r="K256" s="839"/>
      <c r="L256" s="839"/>
      <c r="M256" s="839"/>
      <c r="N256" s="839"/>
      <c r="O256" s="839"/>
      <c r="P256" s="840"/>
    </row>
    <row r="257" spans="1:24" s="95" customFormat="1">
      <c r="B257" s="164" t="s">
        <v>4161</v>
      </c>
      <c r="C257" s="489" t="s">
        <v>924</v>
      </c>
      <c r="D257" s="112" t="s">
        <v>2945</v>
      </c>
      <c r="E257" s="113">
        <v>1250</v>
      </c>
      <c r="F257" s="114" t="s">
        <v>2056</v>
      </c>
      <c r="G257" s="113">
        <v>1250</v>
      </c>
      <c r="H257" s="106"/>
      <c r="I257" s="1579" t="s">
        <v>1469</v>
      </c>
      <c r="J257" s="1580" t="s">
        <v>925</v>
      </c>
      <c r="K257" s="1580" t="s">
        <v>925</v>
      </c>
      <c r="L257" s="1580" t="s">
        <v>925</v>
      </c>
      <c r="M257" s="1580" t="s">
        <v>925</v>
      </c>
      <c r="N257" s="1580" t="s">
        <v>925</v>
      </c>
      <c r="O257" s="1580" t="s">
        <v>925</v>
      </c>
      <c r="P257" s="1581" t="s">
        <v>925</v>
      </c>
    </row>
    <row r="258" spans="1:24" s="95" customFormat="1" ht="14.25" customHeight="1">
      <c r="A258" s="88"/>
      <c r="B258" s="164"/>
      <c r="C258" s="489"/>
      <c r="D258" s="68" t="s">
        <v>260</v>
      </c>
      <c r="E258" s="116"/>
      <c r="F258" s="117"/>
      <c r="G258" s="116"/>
      <c r="H258" s="74"/>
      <c r="I258" s="807"/>
      <c r="J258" s="808"/>
      <c r="K258" s="808"/>
      <c r="L258" s="808"/>
      <c r="M258" s="808"/>
      <c r="N258" s="808"/>
      <c r="O258" s="808"/>
      <c r="P258" s="809"/>
    </row>
    <row r="259" spans="1:24" s="95" customFormat="1">
      <c r="A259" s="88"/>
      <c r="B259" s="164"/>
      <c r="C259" s="913"/>
      <c r="D259" s="67" t="s">
        <v>3318</v>
      </c>
      <c r="E259" s="116"/>
      <c r="F259" s="117"/>
      <c r="G259" s="116"/>
      <c r="H259" s="74"/>
      <c r="I259" s="828"/>
      <c r="J259" s="834"/>
      <c r="K259" s="834"/>
      <c r="L259" s="834"/>
      <c r="M259" s="834"/>
      <c r="N259" s="834"/>
      <c r="O259" s="834"/>
      <c r="P259" s="835"/>
    </row>
    <row r="260" spans="1:24" s="95" customFormat="1" ht="15.75" thickBot="1">
      <c r="B260" s="164"/>
      <c r="C260" s="490" t="s">
        <v>1046</v>
      </c>
      <c r="D260" s="71"/>
      <c r="E260" s="246"/>
      <c r="F260" s="246" t="s">
        <v>68</v>
      </c>
      <c r="G260" s="246" t="s">
        <v>67</v>
      </c>
      <c r="H260" s="247"/>
      <c r="I260" s="248"/>
      <c r="J260" s="249"/>
      <c r="K260" s="249"/>
      <c r="L260" s="249"/>
      <c r="M260" s="249"/>
      <c r="N260" s="249"/>
      <c r="O260" s="249"/>
      <c r="P260" s="249"/>
    </row>
    <row r="261" spans="1:24" s="95" customFormat="1">
      <c r="B261" s="164"/>
      <c r="C261" s="431"/>
      <c r="D261" s="89" t="s">
        <v>2980</v>
      </c>
      <c r="E261" s="885"/>
      <c r="F261" s="93" t="s">
        <v>68</v>
      </c>
      <c r="G261" s="93" t="s">
        <v>67</v>
      </c>
      <c r="H261" s="91"/>
      <c r="J261" s="93"/>
      <c r="K261" s="93"/>
      <c r="L261" s="93"/>
      <c r="M261" s="93"/>
      <c r="N261" s="93"/>
      <c r="O261" s="93"/>
      <c r="P261" s="94"/>
    </row>
    <row r="262" spans="1:24">
      <c r="A262" s="95"/>
      <c r="B262" s="164" t="s">
        <v>4021</v>
      </c>
      <c r="C262" s="920" t="s">
        <v>3332</v>
      </c>
      <c r="D262" s="209" t="s">
        <v>3333</v>
      </c>
      <c r="E262" s="250">
        <v>4795</v>
      </c>
      <c r="F262" s="123" t="s">
        <v>2056</v>
      </c>
      <c r="G262" s="107" t="s">
        <v>380</v>
      </c>
      <c r="H262" s="245"/>
      <c r="I262" s="52" t="s">
        <v>3367</v>
      </c>
      <c r="J262" s="252"/>
      <c r="K262" s="252"/>
      <c r="L262" s="252"/>
      <c r="M262" s="252"/>
      <c r="N262" s="252"/>
      <c r="O262" s="252"/>
      <c r="P262" s="252"/>
      <c r="Q262" s="252"/>
      <c r="R262" s="252"/>
      <c r="S262" s="252"/>
      <c r="T262" s="252"/>
      <c r="U262" s="252"/>
      <c r="V262" s="252"/>
      <c r="W262" s="252"/>
      <c r="X262" s="252"/>
    </row>
    <row r="263" spans="1:24">
      <c r="A263" s="95"/>
      <c r="B263" s="164" t="s">
        <v>4022</v>
      </c>
      <c r="C263" s="920" t="s">
        <v>3334</v>
      </c>
      <c r="D263" s="209" t="s">
        <v>3335</v>
      </c>
      <c r="E263" s="250">
        <v>7995</v>
      </c>
      <c r="F263" s="123" t="s">
        <v>2056</v>
      </c>
      <c r="G263" s="107" t="s">
        <v>380</v>
      </c>
      <c r="H263" s="245"/>
      <c r="I263" s="52" t="s">
        <v>3367</v>
      </c>
      <c r="J263" s="252"/>
      <c r="K263" s="252"/>
      <c r="L263" s="252"/>
      <c r="M263" s="252"/>
      <c r="N263" s="252"/>
      <c r="O263" s="252"/>
      <c r="P263" s="252"/>
      <c r="Q263" s="252"/>
      <c r="R263" s="252"/>
      <c r="S263" s="252"/>
      <c r="T263" s="252"/>
      <c r="U263" s="252"/>
      <c r="V263" s="252"/>
      <c r="W263" s="252"/>
      <c r="X263" s="252"/>
    </row>
    <row r="264" spans="1:24">
      <c r="A264" s="95"/>
      <c r="B264" s="164" t="s">
        <v>4023</v>
      </c>
      <c r="C264" s="920" t="s">
        <v>3336</v>
      </c>
      <c r="D264" s="209" t="s">
        <v>3337</v>
      </c>
      <c r="E264" s="253">
        <v>10995</v>
      </c>
      <c r="F264" s="123" t="s">
        <v>2056</v>
      </c>
      <c r="G264" s="107" t="s">
        <v>380</v>
      </c>
      <c r="H264" s="245"/>
      <c r="I264" s="52" t="s">
        <v>3367</v>
      </c>
      <c r="J264" s="252"/>
      <c r="K264" s="252"/>
      <c r="L264" s="252"/>
      <c r="M264" s="252"/>
      <c r="N264" s="252"/>
      <c r="O264" s="252"/>
      <c r="P264" s="252"/>
      <c r="Q264" s="252"/>
      <c r="R264" s="252"/>
      <c r="S264" s="252"/>
      <c r="T264" s="252"/>
      <c r="U264" s="252"/>
      <c r="V264" s="252"/>
      <c r="W264" s="252"/>
      <c r="X264" s="252"/>
    </row>
    <row r="265" spans="1:24">
      <c r="A265" s="95"/>
      <c r="B265" s="164" t="s">
        <v>4821</v>
      </c>
      <c r="C265" s="494" t="s">
        <v>125</v>
      </c>
      <c r="D265" s="207" t="s">
        <v>1302</v>
      </c>
      <c r="E265" s="107">
        <v>2195</v>
      </c>
      <c r="F265" s="123" t="s">
        <v>2056</v>
      </c>
      <c r="G265" s="107" t="s">
        <v>380</v>
      </c>
      <c r="H265" s="245"/>
      <c r="I265" s="1607" t="s">
        <v>493</v>
      </c>
      <c r="J265" s="1607"/>
      <c r="K265" s="1607"/>
      <c r="L265" s="1607"/>
      <c r="M265" s="1607"/>
      <c r="N265" s="1607"/>
      <c r="O265" s="1607"/>
      <c r="P265" s="1607"/>
    </row>
    <row r="266" spans="1:24">
      <c r="A266" s="95"/>
      <c r="B266" s="164" t="s">
        <v>4827</v>
      </c>
      <c r="C266" s="494" t="s">
        <v>126</v>
      </c>
      <c r="D266" s="207" t="s">
        <v>1303</v>
      </c>
      <c r="E266" s="107">
        <v>3695</v>
      </c>
      <c r="F266" s="123" t="s">
        <v>2056</v>
      </c>
      <c r="G266" s="107" t="s">
        <v>380</v>
      </c>
      <c r="H266" s="245"/>
      <c r="I266" s="1607"/>
      <c r="J266" s="1607"/>
      <c r="K266" s="1607"/>
      <c r="L266" s="1607"/>
      <c r="M266" s="1607"/>
      <c r="N266" s="1607"/>
      <c r="O266" s="1607"/>
      <c r="P266" s="1607"/>
    </row>
    <row r="267" spans="1:24" s="74" customFormat="1">
      <c r="A267" s="95"/>
      <c r="B267" s="164" t="s">
        <v>4833</v>
      </c>
      <c r="C267" s="494" t="s">
        <v>127</v>
      </c>
      <c r="D267" s="207" t="s">
        <v>1304</v>
      </c>
      <c r="E267" s="107">
        <v>5295</v>
      </c>
      <c r="F267" s="123" t="s">
        <v>2056</v>
      </c>
      <c r="G267" s="107" t="s">
        <v>380</v>
      </c>
      <c r="H267" s="245"/>
      <c r="I267" s="1607"/>
      <c r="J267" s="1607"/>
      <c r="K267" s="1607"/>
      <c r="L267" s="1607"/>
      <c r="M267" s="1607"/>
      <c r="N267" s="1607"/>
      <c r="O267" s="1607"/>
      <c r="P267" s="1607"/>
    </row>
    <row r="268" spans="1:24" s="74" customFormat="1">
      <c r="A268" s="95"/>
      <c r="B268" s="164" t="s">
        <v>5110</v>
      </c>
      <c r="C268" s="494" t="s">
        <v>128</v>
      </c>
      <c r="D268" s="207" t="s">
        <v>1157</v>
      </c>
      <c r="E268" s="107">
        <v>2395</v>
      </c>
      <c r="F268" s="123" t="s">
        <v>2056</v>
      </c>
      <c r="G268" s="107" t="s">
        <v>380</v>
      </c>
      <c r="H268" s="245"/>
      <c r="I268" s="1607" t="s">
        <v>1288</v>
      </c>
      <c r="J268" s="1607"/>
      <c r="K268" s="1607"/>
      <c r="L268" s="1607"/>
      <c r="M268" s="1607"/>
      <c r="N268" s="1607"/>
      <c r="O268" s="1607"/>
      <c r="P268" s="1607"/>
    </row>
    <row r="269" spans="1:24">
      <c r="A269" s="95"/>
      <c r="B269" s="164" t="s">
        <v>5117</v>
      </c>
      <c r="C269" s="494" t="s">
        <v>129</v>
      </c>
      <c r="D269" s="207" t="s">
        <v>1141</v>
      </c>
      <c r="E269" s="107">
        <v>3995</v>
      </c>
      <c r="F269" s="123" t="s">
        <v>2056</v>
      </c>
      <c r="G269" s="107" t="s">
        <v>380</v>
      </c>
      <c r="H269" s="245"/>
      <c r="I269" s="1607"/>
      <c r="J269" s="1607"/>
      <c r="K269" s="1607"/>
      <c r="L269" s="1607"/>
      <c r="M269" s="1607"/>
      <c r="N269" s="1607"/>
      <c r="O269" s="1607"/>
      <c r="P269" s="1607"/>
    </row>
    <row r="270" spans="1:24">
      <c r="A270" s="95"/>
      <c r="B270" s="164" t="s">
        <v>5124</v>
      </c>
      <c r="C270" s="494" t="s">
        <v>130</v>
      </c>
      <c r="D270" s="207" t="s">
        <v>1129</v>
      </c>
      <c r="E270" s="107">
        <v>5795</v>
      </c>
      <c r="F270" s="123" t="s">
        <v>2056</v>
      </c>
      <c r="G270" s="107" t="s">
        <v>380</v>
      </c>
      <c r="H270" s="245"/>
      <c r="I270" s="1607"/>
      <c r="J270" s="1607"/>
      <c r="K270" s="1607"/>
      <c r="L270" s="1607"/>
      <c r="M270" s="1607"/>
      <c r="N270" s="1607"/>
      <c r="O270" s="1607"/>
      <c r="P270" s="1607"/>
    </row>
    <row r="271" spans="1:24">
      <c r="A271" s="95"/>
      <c r="B271" s="164" t="s">
        <v>5097</v>
      </c>
      <c r="C271" s="494" t="s">
        <v>123</v>
      </c>
      <c r="D271" s="207" t="s">
        <v>1305</v>
      </c>
      <c r="E271" s="107">
        <v>1800</v>
      </c>
      <c r="F271" s="123" t="s">
        <v>2056</v>
      </c>
      <c r="G271" s="107" t="s">
        <v>380</v>
      </c>
      <c r="H271" s="245"/>
      <c r="I271" s="1555" t="s">
        <v>1497</v>
      </c>
      <c r="J271" s="1555"/>
      <c r="K271" s="1555"/>
      <c r="L271" s="1555"/>
      <c r="M271" s="1555"/>
      <c r="N271" s="1555"/>
      <c r="O271" s="1555"/>
      <c r="P271" s="1555"/>
    </row>
    <row r="272" spans="1:24" s="95" customFormat="1">
      <c r="B272" s="164" t="s">
        <v>5098</v>
      </c>
      <c r="C272" s="494" t="s">
        <v>124</v>
      </c>
      <c r="D272" s="207" t="s">
        <v>1306</v>
      </c>
      <c r="E272" s="107">
        <v>3060</v>
      </c>
      <c r="F272" s="123" t="s">
        <v>2056</v>
      </c>
      <c r="G272" s="107" t="s">
        <v>380</v>
      </c>
      <c r="H272" s="245"/>
      <c r="I272" s="1555"/>
      <c r="J272" s="1555"/>
      <c r="K272" s="1555"/>
      <c r="L272" s="1555"/>
      <c r="M272" s="1555"/>
      <c r="N272" s="1555"/>
      <c r="O272" s="1555"/>
      <c r="P272" s="1555"/>
    </row>
    <row r="273" spans="1:16" s="95" customFormat="1">
      <c r="B273" s="164" t="s">
        <v>5099</v>
      </c>
      <c r="C273" s="923" t="s">
        <v>3116</v>
      </c>
      <c r="D273" s="141" t="s">
        <v>3117</v>
      </c>
      <c r="E273" s="254">
        <v>4320</v>
      </c>
      <c r="F273" s="203" t="s">
        <v>2056</v>
      </c>
      <c r="G273" s="210" t="s">
        <v>380</v>
      </c>
      <c r="H273" s="243"/>
      <c r="I273" s="841"/>
      <c r="J273" s="841"/>
      <c r="K273" s="841"/>
      <c r="L273" s="841"/>
      <c r="M273" s="841"/>
      <c r="N273" s="841"/>
      <c r="O273" s="841"/>
      <c r="P273" s="841"/>
    </row>
    <row r="274" spans="1:16" s="95" customFormat="1">
      <c r="B274" s="164" t="s">
        <v>4471</v>
      </c>
      <c r="C274" s="948" t="s">
        <v>3189</v>
      </c>
      <c r="D274" s="165" t="s">
        <v>3190</v>
      </c>
      <c r="E274" s="111">
        <v>5000</v>
      </c>
      <c r="F274" s="203" t="s">
        <v>2056</v>
      </c>
      <c r="G274" s="210" t="s">
        <v>380</v>
      </c>
      <c r="H274" s="243"/>
      <c r="I274" s="166" t="s">
        <v>3264</v>
      </c>
      <c r="J274" s="841"/>
      <c r="K274" s="841"/>
      <c r="L274" s="841"/>
      <c r="M274" s="841"/>
      <c r="N274" s="841"/>
      <c r="O274" s="841"/>
      <c r="P274" s="841"/>
    </row>
    <row r="275" spans="1:16" s="95" customFormat="1">
      <c r="B275" s="164" t="s">
        <v>5437</v>
      </c>
      <c r="C275" s="929" t="s">
        <v>475</v>
      </c>
      <c r="D275" s="58" t="s">
        <v>2942</v>
      </c>
      <c r="E275" s="210">
        <v>2000</v>
      </c>
      <c r="F275" s="203" t="s">
        <v>2056</v>
      </c>
      <c r="G275" s="210" t="s">
        <v>380</v>
      </c>
      <c r="H275" s="243"/>
      <c r="I275" s="1555"/>
      <c r="J275" s="1555"/>
      <c r="K275" s="1555"/>
      <c r="L275" s="1555"/>
      <c r="M275" s="1555"/>
      <c r="N275" s="1555"/>
      <c r="O275" s="1555"/>
      <c r="P275" s="1555"/>
    </row>
    <row r="276" spans="1:16" s="74" customFormat="1">
      <c r="A276" s="95"/>
      <c r="B276" s="164" t="s">
        <v>4980</v>
      </c>
      <c r="C276" s="494" t="s">
        <v>362</v>
      </c>
      <c r="D276" s="207" t="s">
        <v>1777</v>
      </c>
      <c r="E276" s="208">
        <v>6995</v>
      </c>
      <c r="F276" s="107" t="s">
        <v>533</v>
      </c>
      <c r="G276" s="208" t="s">
        <v>380</v>
      </c>
      <c r="H276" s="206"/>
      <c r="I276" s="874"/>
      <c r="J276" s="106"/>
      <c r="K276" s="106"/>
      <c r="L276" s="106"/>
      <c r="M276" s="106"/>
      <c r="N276" s="106"/>
      <c r="O276" s="106"/>
      <c r="P276" s="106"/>
    </row>
    <row r="277" spans="1:16" s="95" customFormat="1">
      <c r="B277" s="164" t="s">
        <v>5188</v>
      </c>
      <c r="C277" s="494" t="s">
        <v>445</v>
      </c>
      <c r="D277" s="207" t="s">
        <v>1158</v>
      </c>
      <c r="E277" s="107">
        <v>525</v>
      </c>
      <c r="F277" s="107" t="s">
        <v>533</v>
      </c>
      <c r="G277" s="107" t="s">
        <v>380</v>
      </c>
      <c r="H277" s="245"/>
      <c r="I277" s="1671"/>
      <c r="J277" s="1672"/>
      <c r="K277" s="1672"/>
      <c r="L277" s="1672"/>
      <c r="M277" s="1672"/>
      <c r="N277" s="1672"/>
      <c r="O277" s="1672"/>
      <c r="P277" s="1673"/>
    </row>
    <row r="278" spans="1:16">
      <c r="A278" s="95"/>
      <c r="B278" s="164" t="s">
        <v>5415</v>
      </c>
      <c r="C278" s="929" t="s">
        <v>225</v>
      </c>
      <c r="D278" s="209" t="s">
        <v>226</v>
      </c>
      <c r="E278" s="210">
        <v>365</v>
      </c>
      <c r="F278" s="107" t="s">
        <v>533</v>
      </c>
      <c r="G278" s="107" t="s">
        <v>380</v>
      </c>
      <c r="H278" s="255"/>
      <c r="I278" s="1637" t="s">
        <v>1292</v>
      </c>
      <c r="J278" s="1638"/>
      <c r="K278" s="1638"/>
      <c r="L278" s="1638"/>
      <c r="M278" s="1638"/>
      <c r="N278" s="1638"/>
      <c r="O278" s="1638"/>
      <c r="P278" s="1639"/>
    </row>
    <row r="279" spans="1:16">
      <c r="A279" s="95"/>
      <c r="B279" s="164" t="s">
        <v>5569</v>
      </c>
      <c r="C279" s="932" t="s">
        <v>244</v>
      </c>
      <c r="D279" s="139" t="s">
        <v>245</v>
      </c>
      <c r="E279" s="136">
        <v>60</v>
      </c>
      <c r="F279" s="136" t="s">
        <v>105</v>
      </c>
      <c r="G279" s="136" t="s">
        <v>380</v>
      </c>
      <c r="H279" s="220"/>
      <c r="I279" s="870" t="s">
        <v>1284</v>
      </c>
      <c r="J279" s="839"/>
      <c r="K279" s="839"/>
      <c r="L279" s="839"/>
      <c r="M279" s="839"/>
      <c r="N279" s="839"/>
      <c r="O279" s="839"/>
      <c r="P279" s="840"/>
    </row>
    <row r="280" spans="1:16">
      <c r="A280" s="95"/>
      <c r="B280" s="164" t="s">
        <v>4161</v>
      </c>
      <c r="C280" s="489" t="s">
        <v>924</v>
      </c>
      <c r="D280" s="112" t="s">
        <v>2945</v>
      </c>
      <c r="E280" s="113">
        <v>1250</v>
      </c>
      <c r="F280" s="114" t="s">
        <v>2056</v>
      </c>
      <c r="G280" s="113">
        <v>1250</v>
      </c>
      <c r="H280" s="106"/>
      <c r="I280" s="1579" t="s">
        <v>1469</v>
      </c>
      <c r="J280" s="1580" t="s">
        <v>925</v>
      </c>
      <c r="K280" s="1580" t="s">
        <v>925</v>
      </c>
      <c r="L280" s="1580" t="s">
        <v>925</v>
      </c>
      <c r="M280" s="1580" t="s">
        <v>925</v>
      </c>
      <c r="N280" s="1580" t="s">
        <v>925</v>
      </c>
      <c r="O280" s="1580" t="s">
        <v>925</v>
      </c>
      <c r="P280" s="1581" t="s">
        <v>925</v>
      </c>
    </row>
    <row r="281" spans="1:16" s="95" customFormat="1" ht="14.25" customHeight="1">
      <c r="A281" s="88"/>
      <c r="B281" s="164"/>
      <c r="C281" s="489"/>
      <c r="D281" s="68" t="s">
        <v>260</v>
      </c>
      <c r="E281" s="116"/>
      <c r="F281" s="117"/>
      <c r="G281" s="116"/>
      <c r="H281" s="74"/>
      <c r="I281" s="807"/>
      <c r="J281" s="808"/>
      <c r="K281" s="808"/>
      <c r="L281" s="808"/>
      <c r="M281" s="808"/>
      <c r="N281" s="808"/>
      <c r="O281" s="808"/>
      <c r="P281" s="809"/>
    </row>
    <row r="282" spans="1:16" ht="15.75" thickBot="1">
      <c r="A282" s="95"/>
      <c r="B282" s="164"/>
      <c r="C282" s="490" t="s">
        <v>1046</v>
      </c>
      <c r="D282" s="256"/>
      <c r="E282" s="116"/>
      <c r="F282" s="117"/>
      <c r="G282" s="116"/>
      <c r="I282" s="257"/>
      <c r="J282" s="257"/>
      <c r="K282" s="257"/>
      <c r="L282" s="257"/>
      <c r="M282" s="257"/>
      <c r="N282" s="257"/>
      <c r="O282" s="257"/>
      <c r="P282" s="257"/>
    </row>
    <row r="283" spans="1:16" ht="15.75" thickBot="1">
      <c r="A283" s="95"/>
      <c r="B283" s="164"/>
      <c r="C283" s="431"/>
      <c r="D283" s="89" t="s">
        <v>2911</v>
      </c>
      <c r="E283" s="885"/>
      <c r="F283" s="93" t="s">
        <v>68</v>
      </c>
      <c r="G283" s="93" t="s">
        <v>67</v>
      </c>
      <c r="H283" s="91"/>
      <c r="I283" s="68" t="s">
        <v>1053</v>
      </c>
      <c r="J283" s="93"/>
      <c r="K283" s="93"/>
      <c r="L283" s="93"/>
      <c r="M283" s="93"/>
      <c r="N283" s="93"/>
      <c r="O283" s="93"/>
      <c r="P283" s="94"/>
    </row>
    <row r="284" spans="1:16">
      <c r="A284" s="95"/>
      <c r="B284" s="164" t="s">
        <v>4222</v>
      </c>
      <c r="C284" s="944" t="s">
        <v>2739</v>
      </c>
      <c r="D284" s="218" t="s">
        <v>2740</v>
      </c>
      <c r="E284" s="228">
        <v>19995</v>
      </c>
      <c r="F284" s="228" t="s">
        <v>2056</v>
      </c>
      <c r="G284" s="228">
        <v>19995</v>
      </c>
      <c r="H284" s="230"/>
      <c r="I284" s="236" t="s">
        <v>2915</v>
      </c>
      <c r="J284" s="236"/>
      <c r="K284" s="236"/>
      <c r="L284" s="236"/>
      <c r="M284" s="236"/>
      <c r="N284" s="236"/>
      <c r="O284" s="236"/>
      <c r="P284" s="236"/>
    </row>
    <row r="285" spans="1:16">
      <c r="A285" s="95"/>
      <c r="B285" s="164" t="s">
        <v>4224</v>
      </c>
      <c r="C285" s="945" t="s">
        <v>2741</v>
      </c>
      <c r="D285" s="227" t="s">
        <v>2742</v>
      </c>
      <c r="E285" s="228">
        <v>29593</v>
      </c>
      <c r="F285" s="228" t="s">
        <v>2056</v>
      </c>
      <c r="G285" s="228">
        <v>29593</v>
      </c>
      <c r="H285" s="230"/>
      <c r="I285" s="236" t="s">
        <v>2916</v>
      </c>
      <c r="J285" s="236"/>
      <c r="K285" s="236"/>
      <c r="L285" s="236"/>
      <c r="M285" s="236"/>
      <c r="N285" s="236"/>
      <c r="O285" s="236"/>
      <c r="P285" s="236"/>
    </row>
    <row r="286" spans="1:16">
      <c r="A286" s="95"/>
      <c r="B286" s="164" t="s">
        <v>4223</v>
      </c>
      <c r="C286" s="946" t="s">
        <v>2743</v>
      </c>
      <c r="D286" s="239" t="s">
        <v>2744</v>
      </c>
      <c r="E286" s="240">
        <v>13997</v>
      </c>
      <c r="F286" s="228" t="s">
        <v>2056</v>
      </c>
      <c r="G286" s="240">
        <v>13997</v>
      </c>
      <c r="H286" s="230"/>
      <c r="I286" s="236" t="s">
        <v>2917</v>
      </c>
      <c r="J286" s="236"/>
      <c r="K286" s="236"/>
      <c r="L286" s="236"/>
      <c r="M286" s="236"/>
      <c r="N286" s="236"/>
      <c r="O286" s="236"/>
      <c r="P286" s="236"/>
    </row>
    <row r="287" spans="1:16">
      <c r="A287" s="95"/>
      <c r="B287" s="164" t="s">
        <v>4376</v>
      </c>
      <c r="C287" s="950" t="s">
        <v>2749</v>
      </c>
      <c r="D287" s="258" t="s">
        <v>2750</v>
      </c>
      <c r="E287" s="110">
        <v>9598</v>
      </c>
      <c r="F287" s="114" t="s">
        <v>2056</v>
      </c>
      <c r="G287" s="107" t="s">
        <v>380</v>
      </c>
      <c r="H287" s="211"/>
      <c r="I287" s="1627" t="s">
        <v>2925</v>
      </c>
      <c r="J287" s="1469"/>
      <c r="K287" s="1469"/>
      <c r="L287" s="1469"/>
      <c r="M287" s="1469"/>
      <c r="N287" s="1469"/>
      <c r="O287" s="1469"/>
      <c r="P287" s="1650"/>
    </row>
    <row r="288" spans="1:16">
      <c r="A288" s="95"/>
      <c r="B288" s="164" t="s">
        <v>4377</v>
      </c>
      <c r="C288" s="950" t="s">
        <v>2751</v>
      </c>
      <c r="D288" s="258" t="s">
        <v>2752</v>
      </c>
      <c r="E288" s="110">
        <v>16316</v>
      </c>
      <c r="F288" s="114" t="s">
        <v>2056</v>
      </c>
      <c r="G288" s="107" t="s">
        <v>380</v>
      </c>
      <c r="H288" s="245"/>
      <c r="I288" s="1471"/>
      <c r="J288" s="1472"/>
      <c r="K288" s="1472"/>
      <c r="L288" s="1472"/>
      <c r="M288" s="1472"/>
      <c r="N288" s="1472"/>
      <c r="O288" s="1472"/>
      <c r="P288" s="1651"/>
    </row>
    <row r="289" spans="1:16">
      <c r="A289" s="95"/>
      <c r="B289" s="164" t="s">
        <v>4378</v>
      </c>
      <c r="C289" s="950" t="s">
        <v>2753</v>
      </c>
      <c r="D289" s="258" t="s">
        <v>2754</v>
      </c>
      <c r="E289" s="110">
        <v>23034</v>
      </c>
      <c r="F289" s="114" t="s">
        <v>2056</v>
      </c>
      <c r="G289" s="107" t="s">
        <v>380</v>
      </c>
      <c r="H289" s="245"/>
      <c r="I289" s="1543"/>
      <c r="J289" s="1544"/>
      <c r="K289" s="1544"/>
      <c r="L289" s="1544"/>
      <c r="M289" s="1544"/>
      <c r="N289" s="1544"/>
      <c r="O289" s="1544"/>
      <c r="P289" s="1652"/>
    </row>
    <row r="290" spans="1:16">
      <c r="A290" s="95"/>
      <c r="B290" s="164" t="s">
        <v>4379</v>
      </c>
      <c r="C290" s="951" t="s">
        <v>3837</v>
      </c>
      <c r="D290" s="750" t="s">
        <v>3838</v>
      </c>
      <c r="E290" s="110">
        <v>30712</v>
      </c>
      <c r="F290" s="114" t="s">
        <v>2056</v>
      </c>
      <c r="G290" s="107" t="s">
        <v>380</v>
      </c>
      <c r="H290" s="245"/>
      <c r="I290" s="821"/>
      <c r="J290" s="858"/>
      <c r="K290" s="858"/>
      <c r="L290" s="858"/>
      <c r="M290" s="858"/>
      <c r="N290" s="858"/>
      <c r="O290" s="858"/>
      <c r="P290" s="859"/>
    </row>
    <row r="291" spans="1:16">
      <c r="A291" s="95"/>
      <c r="B291" s="164" t="s">
        <v>4380</v>
      </c>
      <c r="C291" s="951" t="s">
        <v>3839</v>
      </c>
      <c r="D291" s="750" t="s">
        <v>3840</v>
      </c>
      <c r="E291" s="110">
        <v>38390</v>
      </c>
      <c r="F291" s="114" t="s">
        <v>2056</v>
      </c>
      <c r="G291" s="107" t="s">
        <v>380</v>
      </c>
      <c r="H291" s="245"/>
      <c r="I291" s="821"/>
      <c r="J291" s="858"/>
      <c r="K291" s="858"/>
      <c r="L291" s="858"/>
      <c r="M291" s="858"/>
      <c r="N291" s="858"/>
      <c r="O291" s="858"/>
      <c r="P291" s="859"/>
    </row>
    <row r="292" spans="1:16">
      <c r="A292" s="95"/>
      <c r="B292" s="164" t="s">
        <v>4381</v>
      </c>
      <c r="C292" s="950" t="s">
        <v>2755</v>
      </c>
      <c r="D292" s="258" t="s">
        <v>2756</v>
      </c>
      <c r="E292" s="110">
        <v>4399</v>
      </c>
      <c r="F292" s="114" t="s">
        <v>2056</v>
      </c>
      <c r="G292" s="107" t="s">
        <v>380</v>
      </c>
      <c r="H292" s="245"/>
      <c r="I292" s="1653" t="s">
        <v>2926</v>
      </c>
      <c r="J292" s="1654"/>
      <c r="K292" s="1654"/>
      <c r="L292" s="1654"/>
      <c r="M292" s="1654"/>
      <c r="N292" s="1654"/>
      <c r="O292" s="1654"/>
      <c r="P292" s="1655"/>
    </row>
    <row r="293" spans="1:16">
      <c r="A293" s="95"/>
      <c r="B293" s="164" t="s">
        <v>4382</v>
      </c>
      <c r="C293" s="950" t="s">
        <v>2757</v>
      </c>
      <c r="D293" s="258" t="s">
        <v>2758</v>
      </c>
      <c r="E293" s="110">
        <v>7478</v>
      </c>
      <c r="F293" s="114" t="s">
        <v>2056</v>
      </c>
      <c r="G293" s="107" t="s">
        <v>380</v>
      </c>
      <c r="H293" s="245"/>
      <c r="I293" s="1656"/>
      <c r="J293" s="1657"/>
      <c r="K293" s="1657"/>
      <c r="L293" s="1657"/>
      <c r="M293" s="1657"/>
      <c r="N293" s="1657"/>
      <c r="O293" s="1657"/>
      <c r="P293" s="1658"/>
    </row>
    <row r="294" spans="1:16">
      <c r="A294" s="95"/>
      <c r="B294" s="164" t="s">
        <v>4383</v>
      </c>
      <c r="C294" s="950" t="s">
        <v>2759</v>
      </c>
      <c r="D294" s="258" t="s">
        <v>2760</v>
      </c>
      <c r="E294" s="110">
        <v>10557</v>
      </c>
      <c r="F294" s="114" t="s">
        <v>2056</v>
      </c>
      <c r="G294" s="107" t="s">
        <v>380</v>
      </c>
      <c r="H294" s="245"/>
      <c r="I294" s="1659"/>
      <c r="J294" s="1660"/>
      <c r="K294" s="1660"/>
      <c r="L294" s="1660"/>
      <c r="M294" s="1660"/>
      <c r="N294" s="1660"/>
      <c r="O294" s="1660"/>
      <c r="P294" s="1661"/>
    </row>
    <row r="295" spans="1:16">
      <c r="A295" s="95"/>
      <c r="B295" s="164" t="s">
        <v>4384</v>
      </c>
      <c r="C295" s="951" t="s">
        <v>3841</v>
      </c>
      <c r="D295" s="750" t="s">
        <v>3842</v>
      </c>
      <c r="E295" s="110">
        <v>14076</v>
      </c>
      <c r="F295" s="114" t="s">
        <v>2056</v>
      </c>
      <c r="G295" s="107" t="s">
        <v>380</v>
      </c>
      <c r="H295" s="245"/>
      <c r="I295" s="854"/>
      <c r="J295" s="855"/>
      <c r="K295" s="855"/>
      <c r="L295" s="855"/>
      <c r="M295" s="855"/>
      <c r="N295" s="855"/>
      <c r="O295" s="855"/>
      <c r="P295" s="856"/>
    </row>
    <row r="296" spans="1:16">
      <c r="A296" s="95"/>
      <c r="B296" s="164" t="s">
        <v>4385</v>
      </c>
      <c r="C296" s="951" t="s">
        <v>3843</v>
      </c>
      <c r="D296" s="750" t="s">
        <v>3844</v>
      </c>
      <c r="E296" s="110">
        <v>17596</v>
      </c>
      <c r="F296" s="114" t="s">
        <v>2056</v>
      </c>
      <c r="G296" s="107" t="s">
        <v>380</v>
      </c>
      <c r="H296" s="245"/>
      <c r="I296" s="854"/>
      <c r="J296" s="855"/>
      <c r="K296" s="855"/>
      <c r="L296" s="855"/>
      <c r="M296" s="855"/>
      <c r="N296" s="855"/>
      <c r="O296" s="855"/>
      <c r="P296" s="856"/>
    </row>
    <row r="297" spans="1:16">
      <c r="A297" s="95"/>
      <c r="B297" s="164" t="s">
        <v>4386</v>
      </c>
      <c r="C297" s="950" t="s">
        <v>2761</v>
      </c>
      <c r="D297" s="258" t="s">
        <v>2762</v>
      </c>
      <c r="E297" s="110">
        <v>4799</v>
      </c>
      <c r="F297" s="114" t="s">
        <v>2056</v>
      </c>
      <c r="G297" s="107" t="s">
        <v>380</v>
      </c>
      <c r="H297" s="245"/>
      <c r="I297" s="1662" t="s">
        <v>2927</v>
      </c>
      <c r="J297" s="1663"/>
      <c r="K297" s="1663"/>
      <c r="L297" s="1663"/>
      <c r="M297" s="1663"/>
      <c r="N297" s="1663"/>
      <c r="O297" s="1663"/>
      <c r="P297" s="1664"/>
    </row>
    <row r="298" spans="1:16">
      <c r="A298" s="95"/>
      <c r="B298" s="164" t="s">
        <v>4387</v>
      </c>
      <c r="C298" s="950" t="s">
        <v>2763</v>
      </c>
      <c r="D298" s="258" t="s">
        <v>2764</v>
      </c>
      <c r="E298" s="110">
        <v>8158</v>
      </c>
      <c r="F298" s="114" t="s">
        <v>2056</v>
      </c>
      <c r="G298" s="107" t="s">
        <v>380</v>
      </c>
      <c r="H298" s="245"/>
      <c r="I298" s="1665"/>
      <c r="J298" s="1666"/>
      <c r="K298" s="1666"/>
      <c r="L298" s="1666"/>
      <c r="M298" s="1666"/>
      <c r="N298" s="1666"/>
      <c r="O298" s="1666"/>
      <c r="P298" s="1667"/>
    </row>
    <row r="299" spans="1:16">
      <c r="A299" s="95"/>
      <c r="B299" s="164" t="s">
        <v>4388</v>
      </c>
      <c r="C299" s="950" t="s">
        <v>2765</v>
      </c>
      <c r="D299" s="258" t="s">
        <v>2766</v>
      </c>
      <c r="E299" s="110">
        <v>11517</v>
      </c>
      <c r="F299" s="114" t="s">
        <v>2056</v>
      </c>
      <c r="G299" s="107" t="s">
        <v>380</v>
      </c>
      <c r="H299" s="245"/>
      <c r="I299" s="1668"/>
      <c r="J299" s="1669"/>
      <c r="K299" s="1669"/>
      <c r="L299" s="1669"/>
      <c r="M299" s="1669"/>
      <c r="N299" s="1669"/>
      <c r="O299" s="1669"/>
      <c r="P299" s="1670"/>
    </row>
    <row r="300" spans="1:16">
      <c r="A300" s="95"/>
      <c r="B300" s="164" t="s">
        <v>4389</v>
      </c>
      <c r="C300" s="951" t="s">
        <v>3845</v>
      </c>
      <c r="D300" s="750" t="s">
        <v>3846</v>
      </c>
      <c r="E300" s="110">
        <v>15356</v>
      </c>
      <c r="F300" s="114" t="s">
        <v>2056</v>
      </c>
      <c r="G300" s="107" t="s">
        <v>380</v>
      </c>
      <c r="H300" s="245"/>
      <c r="I300" s="860"/>
      <c r="J300" s="861"/>
      <c r="K300" s="861"/>
      <c r="L300" s="861"/>
      <c r="M300" s="861"/>
      <c r="N300" s="861"/>
      <c r="O300" s="861"/>
      <c r="P300" s="861"/>
    </row>
    <row r="301" spans="1:16">
      <c r="A301" s="95"/>
      <c r="B301" s="164" t="s">
        <v>4390</v>
      </c>
      <c r="C301" s="951" t="s">
        <v>3847</v>
      </c>
      <c r="D301" s="750" t="s">
        <v>3848</v>
      </c>
      <c r="E301" s="110">
        <v>19195</v>
      </c>
      <c r="F301" s="114" t="s">
        <v>2056</v>
      </c>
      <c r="G301" s="107" t="s">
        <v>380</v>
      </c>
      <c r="H301" s="245"/>
      <c r="I301" s="860"/>
      <c r="J301" s="861"/>
      <c r="K301" s="861"/>
      <c r="L301" s="861"/>
      <c r="M301" s="861"/>
      <c r="N301" s="861"/>
      <c r="O301" s="861"/>
      <c r="P301" s="861"/>
    </row>
    <row r="302" spans="1:16">
      <c r="A302" s="95"/>
      <c r="B302" s="164" t="s">
        <v>4391</v>
      </c>
      <c r="C302" s="950" t="s">
        <v>2767</v>
      </c>
      <c r="D302" s="258" t="s">
        <v>2768</v>
      </c>
      <c r="E302" s="110">
        <v>7998</v>
      </c>
      <c r="F302" s="114" t="s">
        <v>2056</v>
      </c>
      <c r="G302" s="107" t="s">
        <v>380</v>
      </c>
      <c r="H302" s="245"/>
      <c r="I302" s="1514" t="s">
        <v>1999</v>
      </c>
      <c r="J302" s="1515"/>
      <c r="K302" s="1515"/>
      <c r="L302" s="1515"/>
      <c r="M302" s="1515"/>
      <c r="N302" s="1515"/>
      <c r="O302" s="1515"/>
      <c r="P302" s="1516"/>
    </row>
    <row r="303" spans="1:16">
      <c r="A303" s="95"/>
      <c r="B303" s="164" t="s">
        <v>4392</v>
      </c>
      <c r="C303" s="950" t="s">
        <v>2769</v>
      </c>
      <c r="D303" s="258" t="s">
        <v>2770</v>
      </c>
      <c r="E303" s="110">
        <v>13597</v>
      </c>
      <c r="F303" s="114" t="s">
        <v>2056</v>
      </c>
      <c r="G303" s="107" t="s">
        <v>380</v>
      </c>
      <c r="H303" s="245"/>
      <c r="I303" s="1517"/>
      <c r="J303" s="1518"/>
      <c r="K303" s="1518"/>
      <c r="L303" s="1518"/>
      <c r="M303" s="1518"/>
      <c r="N303" s="1518"/>
      <c r="O303" s="1518"/>
      <c r="P303" s="1519"/>
    </row>
    <row r="304" spans="1:16">
      <c r="A304" s="95"/>
      <c r="B304" s="164" t="s">
        <v>4393</v>
      </c>
      <c r="C304" s="950" t="s">
        <v>2771</v>
      </c>
      <c r="D304" s="258" t="s">
        <v>2772</v>
      </c>
      <c r="E304" s="110">
        <v>19195</v>
      </c>
      <c r="F304" s="114" t="s">
        <v>2056</v>
      </c>
      <c r="G304" s="107" t="s">
        <v>380</v>
      </c>
      <c r="H304" s="245"/>
      <c r="I304" s="1520"/>
      <c r="J304" s="1521"/>
      <c r="K304" s="1521"/>
      <c r="L304" s="1521"/>
      <c r="M304" s="1521"/>
      <c r="N304" s="1521"/>
      <c r="O304" s="1521"/>
      <c r="P304" s="1522"/>
    </row>
    <row r="305" spans="1:16">
      <c r="A305" s="95"/>
      <c r="B305" s="164" t="s">
        <v>4394</v>
      </c>
      <c r="C305" s="951" t="s">
        <v>3849</v>
      </c>
      <c r="D305" s="750" t="s">
        <v>3850</v>
      </c>
      <c r="E305" s="110">
        <v>25594</v>
      </c>
      <c r="F305" s="114" t="s">
        <v>2056</v>
      </c>
      <c r="G305" s="107" t="s">
        <v>380</v>
      </c>
      <c r="H305" s="245"/>
      <c r="I305" s="851"/>
      <c r="J305" s="852"/>
      <c r="K305" s="852"/>
      <c r="L305" s="852"/>
      <c r="M305" s="852"/>
      <c r="N305" s="852"/>
      <c r="O305" s="852"/>
      <c r="P305" s="853"/>
    </row>
    <row r="306" spans="1:16">
      <c r="A306" s="95"/>
      <c r="B306" s="164" t="s">
        <v>4395</v>
      </c>
      <c r="C306" s="951" t="s">
        <v>3851</v>
      </c>
      <c r="D306" s="750" t="s">
        <v>3852</v>
      </c>
      <c r="E306" s="110">
        <v>31992</v>
      </c>
      <c r="F306" s="114" t="s">
        <v>2056</v>
      </c>
      <c r="G306" s="107" t="s">
        <v>380</v>
      </c>
      <c r="H306" s="245"/>
      <c r="I306" s="851"/>
      <c r="J306" s="852"/>
      <c r="K306" s="852"/>
      <c r="L306" s="852"/>
      <c r="M306" s="852"/>
      <c r="N306" s="852"/>
      <c r="O306" s="852"/>
      <c r="P306" s="853"/>
    </row>
    <row r="307" spans="1:16">
      <c r="A307" s="95"/>
      <c r="B307" s="164" t="s">
        <v>4426</v>
      </c>
      <c r="C307" s="950" t="s">
        <v>2773</v>
      </c>
      <c r="D307" s="258" t="s">
        <v>2774</v>
      </c>
      <c r="E307" s="259">
        <v>4599</v>
      </c>
      <c r="F307" s="114" t="s">
        <v>2056</v>
      </c>
      <c r="G307" s="107" t="s">
        <v>380</v>
      </c>
      <c r="H307" s="245"/>
      <c r="I307" s="1614" t="s">
        <v>2928</v>
      </c>
      <c r="J307" s="1615"/>
      <c r="K307" s="1615"/>
      <c r="L307" s="1615"/>
      <c r="M307" s="1615"/>
      <c r="N307" s="1615"/>
      <c r="O307" s="1615"/>
      <c r="P307" s="1616"/>
    </row>
    <row r="308" spans="1:16">
      <c r="A308" s="95"/>
      <c r="B308" s="164" t="s">
        <v>4427</v>
      </c>
      <c r="C308" s="950" t="s">
        <v>2775</v>
      </c>
      <c r="D308" s="258" t="s">
        <v>2776</v>
      </c>
      <c r="E308" s="259">
        <v>7818</v>
      </c>
      <c r="F308" s="114" t="s">
        <v>2056</v>
      </c>
      <c r="G308" s="107" t="s">
        <v>380</v>
      </c>
      <c r="H308" s="245"/>
      <c r="I308" s="1617"/>
      <c r="J308" s="1649"/>
      <c r="K308" s="1649"/>
      <c r="L308" s="1649"/>
      <c r="M308" s="1649"/>
      <c r="N308" s="1649"/>
      <c r="O308" s="1649"/>
      <c r="P308" s="1619"/>
    </row>
    <row r="309" spans="1:16">
      <c r="A309" s="95"/>
      <c r="B309" s="164" t="s">
        <v>4428</v>
      </c>
      <c r="C309" s="950" t="s">
        <v>2777</v>
      </c>
      <c r="D309" s="258" t="s">
        <v>2778</v>
      </c>
      <c r="E309" s="259">
        <v>11037</v>
      </c>
      <c r="F309" s="114" t="s">
        <v>2056</v>
      </c>
      <c r="G309" s="107" t="s">
        <v>380</v>
      </c>
      <c r="H309" s="245"/>
      <c r="I309" s="1620"/>
      <c r="J309" s="1621"/>
      <c r="K309" s="1621"/>
      <c r="L309" s="1621"/>
      <c r="M309" s="1621"/>
      <c r="N309" s="1621"/>
      <c r="O309" s="1621"/>
      <c r="P309" s="1622"/>
    </row>
    <row r="310" spans="1:16">
      <c r="A310" s="95"/>
      <c r="B310" s="164" t="s">
        <v>4429</v>
      </c>
      <c r="C310" s="951" t="s">
        <v>3853</v>
      </c>
      <c r="D310" s="750" t="s">
        <v>3854</v>
      </c>
      <c r="E310" s="110">
        <v>14716</v>
      </c>
      <c r="F310" s="114" t="s">
        <v>2056</v>
      </c>
      <c r="G310" s="107" t="s">
        <v>380</v>
      </c>
      <c r="H310" s="245"/>
      <c r="I310" s="831"/>
      <c r="J310" s="832"/>
      <c r="K310" s="832"/>
      <c r="L310" s="832"/>
      <c r="M310" s="832"/>
      <c r="N310" s="832"/>
      <c r="O310" s="832"/>
      <c r="P310" s="833"/>
    </row>
    <row r="311" spans="1:16">
      <c r="A311" s="95"/>
      <c r="B311" s="164" t="s">
        <v>4430</v>
      </c>
      <c r="C311" s="951" t="s">
        <v>3855</v>
      </c>
      <c r="D311" s="750" t="s">
        <v>3856</v>
      </c>
      <c r="E311" s="110">
        <v>18395</v>
      </c>
      <c r="F311" s="114" t="s">
        <v>2056</v>
      </c>
      <c r="G311" s="107" t="s">
        <v>380</v>
      </c>
      <c r="H311" s="245"/>
      <c r="I311" s="831"/>
      <c r="J311" s="832"/>
      <c r="K311" s="832"/>
      <c r="L311" s="832"/>
      <c r="M311" s="832"/>
      <c r="N311" s="832"/>
      <c r="O311" s="832"/>
      <c r="P311" s="833"/>
    </row>
    <row r="312" spans="1:16">
      <c r="A312" s="95"/>
      <c r="B312" s="164" t="s">
        <v>4543</v>
      </c>
      <c r="C312" s="927" t="s">
        <v>3171</v>
      </c>
      <c r="D312" s="138" t="s">
        <v>3172</v>
      </c>
      <c r="E312" s="110">
        <v>5998</v>
      </c>
      <c r="F312" s="114" t="s">
        <v>2056</v>
      </c>
      <c r="G312" s="210" t="s">
        <v>380</v>
      </c>
      <c r="H312" s="243"/>
      <c r="I312" s="166" t="s">
        <v>3264</v>
      </c>
      <c r="J312" s="260"/>
      <c r="K312" s="260"/>
      <c r="L312" s="260"/>
      <c r="M312" s="260"/>
      <c r="N312" s="260"/>
      <c r="O312" s="260"/>
      <c r="P312" s="260"/>
    </row>
    <row r="313" spans="1:16">
      <c r="A313" s="95"/>
      <c r="B313" s="164" t="s">
        <v>4539</v>
      </c>
      <c r="C313" s="952" t="s">
        <v>2974</v>
      </c>
      <c r="D313" s="261" t="s">
        <v>2975</v>
      </c>
      <c r="E313" s="262">
        <v>1295</v>
      </c>
      <c r="F313" s="185" t="s">
        <v>2056</v>
      </c>
      <c r="G313" s="186" t="s">
        <v>380</v>
      </c>
      <c r="H313" s="263"/>
      <c r="I313" s="888" t="s">
        <v>3321</v>
      </c>
      <c r="J313" s="832"/>
      <c r="K313" s="832"/>
      <c r="L313" s="832"/>
      <c r="M313" s="832"/>
      <c r="N313" s="832"/>
      <c r="O313" s="832"/>
      <c r="P313" s="833"/>
    </row>
    <row r="314" spans="1:16" s="95" customFormat="1" ht="15.75" customHeight="1">
      <c r="B314" s="164" t="s">
        <v>5437</v>
      </c>
      <c r="C314" s="949" t="s">
        <v>475</v>
      </c>
      <c r="D314" s="264" t="s">
        <v>2942</v>
      </c>
      <c r="E314" s="244">
        <v>2000</v>
      </c>
      <c r="F314" s="123" t="s">
        <v>2056</v>
      </c>
      <c r="G314" s="244" t="s">
        <v>380</v>
      </c>
      <c r="H314" s="243"/>
      <c r="I314" s="1646"/>
      <c r="J314" s="1647"/>
      <c r="K314" s="1647"/>
      <c r="L314" s="1647"/>
      <c r="M314" s="1647"/>
      <c r="N314" s="1647"/>
      <c r="O314" s="1647"/>
      <c r="P314" s="1648"/>
    </row>
    <row r="315" spans="1:16">
      <c r="A315" s="95"/>
      <c r="B315" s="164" t="s">
        <v>4161</v>
      </c>
      <c r="C315" s="489" t="s">
        <v>924</v>
      </c>
      <c r="D315" s="112" t="s">
        <v>2945</v>
      </c>
      <c r="E315" s="113">
        <v>1250</v>
      </c>
      <c r="F315" s="114" t="s">
        <v>2056</v>
      </c>
      <c r="G315" s="244" t="s">
        <v>380</v>
      </c>
      <c r="H315" s="245"/>
      <c r="I315" s="1633" t="s">
        <v>2921</v>
      </c>
      <c r="J315" s="1634" t="s">
        <v>925</v>
      </c>
      <c r="K315" s="1634" t="s">
        <v>925</v>
      </c>
      <c r="L315" s="1634" t="s">
        <v>925</v>
      </c>
      <c r="M315" s="1634" t="s">
        <v>925</v>
      </c>
      <c r="N315" s="1634" t="s">
        <v>925</v>
      </c>
      <c r="O315" s="1634" t="s">
        <v>925</v>
      </c>
      <c r="P315" s="1635" t="s">
        <v>925</v>
      </c>
    </row>
    <row r="316" spans="1:16" s="95" customFormat="1" ht="14.25" customHeight="1">
      <c r="A316" s="88"/>
      <c r="B316" s="164"/>
      <c r="C316" s="489"/>
      <c r="D316" s="68" t="s">
        <v>260</v>
      </c>
      <c r="E316" s="116"/>
      <c r="F316" s="117"/>
      <c r="G316" s="116"/>
      <c r="H316" s="74"/>
      <c r="I316" s="807"/>
      <c r="J316" s="808"/>
      <c r="K316" s="808"/>
      <c r="L316" s="808"/>
      <c r="M316" s="808"/>
      <c r="N316" s="808"/>
      <c r="O316" s="808"/>
      <c r="P316" s="809"/>
    </row>
    <row r="317" spans="1:16" ht="15.75" customHeight="1">
      <c r="A317" s="95"/>
      <c r="B317" s="164"/>
      <c r="C317" s="915"/>
      <c r="D317" s="265" t="s">
        <v>2940</v>
      </c>
      <c r="E317" s="123"/>
      <c r="F317" s="266"/>
      <c r="G317" s="123"/>
      <c r="H317" s="220"/>
      <c r="I317" s="1499" t="s">
        <v>2941</v>
      </c>
      <c r="J317" s="1512"/>
      <c r="K317" s="1512"/>
      <c r="L317" s="1512"/>
      <c r="M317" s="1512"/>
      <c r="N317" s="1512"/>
      <c r="O317" s="1512"/>
      <c r="P317" s="1513"/>
    </row>
    <row r="318" spans="1:16" s="95" customFormat="1">
      <c r="A318" s="88"/>
      <c r="B318" s="164"/>
      <c r="C318" s="913"/>
      <c r="D318" s="67" t="s">
        <v>3318</v>
      </c>
      <c r="E318" s="116"/>
      <c r="F318" s="117"/>
      <c r="G318" s="116"/>
      <c r="H318" s="74"/>
      <c r="I318" s="828"/>
      <c r="J318" s="834"/>
      <c r="K318" s="834"/>
      <c r="L318" s="834"/>
      <c r="M318" s="834"/>
      <c r="N318" s="834"/>
      <c r="O318" s="834"/>
      <c r="P318" s="835"/>
    </row>
    <row r="319" spans="1:16" ht="15.75" thickBot="1">
      <c r="A319" s="95"/>
      <c r="B319" s="164"/>
      <c r="C319" s="939" t="s">
        <v>1046</v>
      </c>
      <c r="F319" s="246" t="s">
        <v>68</v>
      </c>
      <c r="G319" s="246" t="s">
        <v>67</v>
      </c>
      <c r="H319" s="267"/>
      <c r="I319" s="248"/>
      <c r="J319" s="249"/>
      <c r="K319" s="249"/>
      <c r="L319" s="249"/>
      <c r="M319" s="249"/>
      <c r="N319" s="249"/>
      <c r="O319" s="249"/>
      <c r="P319" s="249"/>
    </row>
    <row r="320" spans="1:16" ht="15.75" thickBot="1">
      <c r="A320" s="95"/>
      <c r="B320" s="164"/>
      <c r="C320" s="431"/>
      <c r="D320" s="89" t="s">
        <v>2912</v>
      </c>
      <c r="E320" s="885"/>
      <c r="F320" s="93" t="s">
        <v>68</v>
      </c>
      <c r="G320" s="93" t="s">
        <v>67</v>
      </c>
      <c r="H320" s="91"/>
      <c r="I320" s="68" t="s">
        <v>1053</v>
      </c>
      <c r="J320" s="93"/>
      <c r="K320" s="93"/>
      <c r="L320" s="93"/>
      <c r="M320" s="93"/>
      <c r="N320" s="93"/>
      <c r="O320" s="93"/>
      <c r="P320" s="94"/>
    </row>
    <row r="321" spans="1:16">
      <c r="A321" s="95"/>
      <c r="B321" s="164" t="s">
        <v>4225</v>
      </c>
      <c r="C321" s="944" t="s">
        <v>2779</v>
      </c>
      <c r="D321" s="218" t="s">
        <v>2780</v>
      </c>
      <c r="E321" s="228">
        <v>10995</v>
      </c>
      <c r="F321" s="228" t="s">
        <v>2056</v>
      </c>
      <c r="G321" s="228">
        <v>10995</v>
      </c>
      <c r="H321" s="230"/>
      <c r="I321" s="236" t="s">
        <v>2920</v>
      </c>
      <c r="J321" s="236"/>
      <c r="K321" s="236"/>
      <c r="L321" s="236"/>
      <c r="M321" s="236"/>
      <c r="N321" s="236"/>
      <c r="O321" s="236"/>
      <c r="P321" s="236"/>
    </row>
    <row r="322" spans="1:16">
      <c r="A322" s="95"/>
      <c r="B322" s="164" t="s">
        <v>4227</v>
      </c>
      <c r="C322" s="945" t="s">
        <v>2781</v>
      </c>
      <c r="D322" s="227" t="s">
        <v>2782</v>
      </c>
      <c r="E322" s="228">
        <v>16273</v>
      </c>
      <c r="F322" s="228" t="s">
        <v>2056</v>
      </c>
      <c r="G322" s="228">
        <v>16273</v>
      </c>
      <c r="H322" s="230"/>
      <c r="I322" s="236" t="s">
        <v>2918</v>
      </c>
      <c r="J322" s="236"/>
      <c r="K322" s="236"/>
      <c r="L322" s="236"/>
      <c r="M322" s="236"/>
      <c r="N322" s="236"/>
      <c r="O322" s="236"/>
      <c r="P322" s="236"/>
    </row>
    <row r="323" spans="1:16">
      <c r="A323" s="95"/>
      <c r="B323" s="164" t="s">
        <v>4226</v>
      </c>
      <c r="C323" s="946" t="s">
        <v>2783</v>
      </c>
      <c r="D323" s="239" t="s">
        <v>2784</v>
      </c>
      <c r="E323" s="240">
        <v>7697</v>
      </c>
      <c r="F323" s="228" t="s">
        <v>2056</v>
      </c>
      <c r="G323" s="240">
        <v>7697</v>
      </c>
      <c r="H323" s="230"/>
      <c r="I323" s="236" t="s">
        <v>2919</v>
      </c>
      <c r="J323" s="236"/>
      <c r="K323" s="236"/>
      <c r="L323" s="236"/>
      <c r="M323" s="236"/>
      <c r="N323" s="236"/>
      <c r="O323" s="236"/>
      <c r="P323" s="236"/>
    </row>
    <row r="324" spans="1:16">
      <c r="A324" s="95"/>
      <c r="B324" s="164" t="s">
        <v>4396</v>
      </c>
      <c r="C324" s="950" t="s">
        <v>2789</v>
      </c>
      <c r="D324" s="258" t="s">
        <v>2790</v>
      </c>
      <c r="E324" s="136">
        <v>5278</v>
      </c>
      <c r="F324" s="114" t="s">
        <v>2056</v>
      </c>
      <c r="G324" s="107" t="s">
        <v>380</v>
      </c>
      <c r="H324" s="211"/>
      <c r="I324" s="1627" t="s">
        <v>2925</v>
      </c>
      <c r="J324" s="1469"/>
      <c r="K324" s="1469"/>
      <c r="L324" s="1469"/>
      <c r="M324" s="1469"/>
      <c r="N324" s="1469"/>
      <c r="O324" s="1469"/>
      <c r="P324" s="1650"/>
    </row>
    <row r="325" spans="1:16">
      <c r="A325" s="95"/>
      <c r="B325" s="164" t="s">
        <v>4397</v>
      </c>
      <c r="C325" s="950" t="s">
        <v>2791</v>
      </c>
      <c r="D325" s="258" t="s">
        <v>2792</v>
      </c>
      <c r="E325" s="136">
        <v>8972</v>
      </c>
      <c r="F325" s="114" t="s">
        <v>2056</v>
      </c>
      <c r="G325" s="107" t="s">
        <v>380</v>
      </c>
      <c r="H325" s="245"/>
      <c r="I325" s="1471"/>
      <c r="J325" s="1472"/>
      <c r="K325" s="1472"/>
      <c r="L325" s="1472"/>
      <c r="M325" s="1472"/>
      <c r="N325" s="1472"/>
      <c r="O325" s="1472"/>
      <c r="P325" s="1651"/>
    </row>
    <row r="326" spans="1:16">
      <c r="A326" s="95"/>
      <c r="B326" s="164" t="s">
        <v>4398</v>
      </c>
      <c r="C326" s="950" t="s">
        <v>2793</v>
      </c>
      <c r="D326" s="258" t="s">
        <v>2794</v>
      </c>
      <c r="E326" s="136">
        <v>12666</v>
      </c>
      <c r="F326" s="114" t="s">
        <v>2056</v>
      </c>
      <c r="G326" s="107" t="s">
        <v>380</v>
      </c>
      <c r="H326" s="245"/>
      <c r="I326" s="1543"/>
      <c r="J326" s="1544"/>
      <c r="K326" s="1544"/>
      <c r="L326" s="1544"/>
      <c r="M326" s="1544"/>
      <c r="N326" s="1544"/>
      <c r="O326" s="1544"/>
      <c r="P326" s="1652"/>
    </row>
    <row r="327" spans="1:16">
      <c r="A327" s="95"/>
      <c r="B327" s="164" t="s">
        <v>4399</v>
      </c>
      <c r="C327" s="951" t="s">
        <v>3857</v>
      </c>
      <c r="D327" s="750" t="s">
        <v>3858</v>
      </c>
      <c r="E327" s="110">
        <v>16888</v>
      </c>
      <c r="F327" s="114" t="s">
        <v>2056</v>
      </c>
      <c r="G327" s="107" t="s">
        <v>380</v>
      </c>
      <c r="H327" s="245"/>
      <c r="I327" s="821"/>
      <c r="J327" s="858"/>
      <c r="K327" s="858"/>
      <c r="L327" s="858"/>
      <c r="M327" s="858"/>
      <c r="N327" s="858"/>
      <c r="O327" s="858"/>
      <c r="P327" s="859"/>
    </row>
    <row r="328" spans="1:16">
      <c r="A328" s="95"/>
      <c r="B328" s="164" t="s">
        <v>4400</v>
      </c>
      <c r="C328" s="951" t="s">
        <v>3859</v>
      </c>
      <c r="D328" s="750" t="s">
        <v>3860</v>
      </c>
      <c r="E328" s="110">
        <v>21110</v>
      </c>
      <c r="F328" s="114" t="s">
        <v>2056</v>
      </c>
      <c r="G328" s="107" t="s">
        <v>380</v>
      </c>
      <c r="H328" s="245"/>
      <c r="I328" s="821"/>
      <c r="J328" s="858"/>
      <c r="K328" s="858"/>
      <c r="L328" s="858"/>
      <c r="M328" s="858"/>
      <c r="N328" s="858"/>
      <c r="O328" s="858"/>
      <c r="P328" s="859"/>
    </row>
    <row r="329" spans="1:16">
      <c r="A329" s="95"/>
      <c r="B329" s="164" t="s">
        <v>4401</v>
      </c>
      <c r="C329" s="950" t="s">
        <v>2795</v>
      </c>
      <c r="D329" s="258" t="s">
        <v>2796</v>
      </c>
      <c r="E329" s="136">
        <v>2419</v>
      </c>
      <c r="F329" s="114" t="s">
        <v>2056</v>
      </c>
      <c r="G329" s="107" t="s">
        <v>380</v>
      </c>
      <c r="H329" s="245"/>
      <c r="I329" s="1653" t="s">
        <v>2926</v>
      </c>
      <c r="J329" s="1654"/>
      <c r="K329" s="1654"/>
      <c r="L329" s="1654"/>
      <c r="M329" s="1654"/>
      <c r="N329" s="1654"/>
      <c r="O329" s="1654"/>
      <c r="P329" s="1655"/>
    </row>
    <row r="330" spans="1:16">
      <c r="A330" s="95"/>
      <c r="B330" s="164" t="s">
        <v>4402</v>
      </c>
      <c r="C330" s="950" t="s">
        <v>2797</v>
      </c>
      <c r="D330" s="258" t="s">
        <v>2798</v>
      </c>
      <c r="E330" s="136">
        <v>4112</v>
      </c>
      <c r="F330" s="114" t="s">
        <v>2056</v>
      </c>
      <c r="G330" s="107" t="s">
        <v>380</v>
      </c>
      <c r="H330" s="245"/>
      <c r="I330" s="1656"/>
      <c r="J330" s="1657"/>
      <c r="K330" s="1657"/>
      <c r="L330" s="1657"/>
      <c r="M330" s="1657"/>
      <c r="N330" s="1657"/>
      <c r="O330" s="1657"/>
      <c r="P330" s="1658"/>
    </row>
    <row r="331" spans="1:16">
      <c r="A331" s="95"/>
      <c r="B331" s="164" t="s">
        <v>4403</v>
      </c>
      <c r="C331" s="950" t="s">
        <v>2799</v>
      </c>
      <c r="D331" s="258" t="s">
        <v>2800</v>
      </c>
      <c r="E331" s="136">
        <v>5805</v>
      </c>
      <c r="F331" s="114" t="s">
        <v>2056</v>
      </c>
      <c r="G331" s="107" t="s">
        <v>380</v>
      </c>
      <c r="H331" s="245"/>
      <c r="I331" s="1659"/>
      <c r="J331" s="1660"/>
      <c r="K331" s="1660"/>
      <c r="L331" s="1660"/>
      <c r="M331" s="1660"/>
      <c r="N331" s="1660"/>
      <c r="O331" s="1660"/>
      <c r="P331" s="1661"/>
    </row>
    <row r="332" spans="1:16">
      <c r="A332" s="95"/>
      <c r="B332" s="164" t="s">
        <v>4404</v>
      </c>
      <c r="C332" s="951" t="s">
        <v>3861</v>
      </c>
      <c r="D332" s="750" t="s">
        <v>3862</v>
      </c>
      <c r="E332" s="110">
        <v>7740</v>
      </c>
      <c r="F332" s="114" t="s">
        <v>2056</v>
      </c>
      <c r="G332" s="107" t="s">
        <v>380</v>
      </c>
      <c r="H332" s="245"/>
      <c r="I332" s="854"/>
      <c r="J332" s="855"/>
      <c r="K332" s="855"/>
      <c r="L332" s="855"/>
      <c r="M332" s="855"/>
      <c r="N332" s="855"/>
      <c r="O332" s="855"/>
      <c r="P332" s="856"/>
    </row>
    <row r="333" spans="1:16">
      <c r="A333" s="95"/>
      <c r="B333" s="164" t="s">
        <v>4405</v>
      </c>
      <c r="C333" s="951" t="s">
        <v>3863</v>
      </c>
      <c r="D333" s="750" t="s">
        <v>3864</v>
      </c>
      <c r="E333" s="110">
        <v>9676</v>
      </c>
      <c r="F333" s="114" t="s">
        <v>2056</v>
      </c>
      <c r="G333" s="107" t="s">
        <v>380</v>
      </c>
      <c r="H333" s="245"/>
      <c r="I333" s="854"/>
      <c r="J333" s="855"/>
      <c r="K333" s="855"/>
      <c r="L333" s="855"/>
      <c r="M333" s="855"/>
      <c r="N333" s="855"/>
      <c r="O333" s="855"/>
      <c r="P333" s="856"/>
    </row>
    <row r="334" spans="1:16">
      <c r="A334" s="95"/>
      <c r="B334" s="164" t="s">
        <v>4406</v>
      </c>
      <c r="C334" s="950" t="s">
        <v>2801</v>
      </c>
      <c r="D334" s="258" t="s">
        <v>2802</v>
      </c>
      <c r="E334" s="136">
        <v>2639</v>
      </c>
      <c r="F334" s="114" t="s">
        <v>2056</v>
      </c>
      <c r="G334" s="107" t="s">
        <v>380</v>
      </c>
      <c r="H334" s="245"/>
      <c r="I334" s="1662" t="s">
        <v>2927</v>
      </c>
      <c r="J334" s="1663"/>
      <c r="K334" s="1663"/>
      <c r="L334" s="1663"/>
      <c r="M334" s="1663"/>
      <c r="N334" s="1663"/>
      <c r="O334" s="1663"/>
      <c r="P334" s="1664"/>
    </row>
    <row r="335" spans="1:16">
      <c r="A335" s="95"/>
      <c r="B335" s="164" t="s">
        <v>4407</v>
      </c>
      <c r="C335" s="950" t="s">
        <v>2803</v>
      </c>
      <c r="D335" s="258" t="s">
        <v>2804</v>
      </c>
      <c r="E335" s="136">
        <v>4486</v>
      </c>
      <c r="F335" s="114" t="s">
        <v>2056</v>
      </c>
      <c r="G335" s="107" t="s">
        <v>380</v>
      </c>
      <c r="H335" s="245"/>
      <c r="I335" s="1665"/>
      <c r="J335" s="1666"/>
      <c r="K335" s="1666"/>
      <c r="L335" s="1666"/>
      <c r="M335" s="1666"/>
      <c r="N335" s="1666"/>
      <c r="O335" s="1666"/>
      <c r="P335" s="1667"/>
    </row>
    <row r="336" spans="1:16">
      <c r="A336" s="95"/>
      <c r="B336" s="164" t="s">
        <v>4408</v>
      </c>
      <c r="C336" s="950" t="s">
        <v>2805</v>
      </c>
      <c r="D336" s="258" t="s">
        <v>2806</v>
      </c>
      <c r="E336" s="136">
        <v>6333</v>
      </c>
      <c r="F336" s="114" t="s">
        <v>2056</v>
      </c>
      <c r="G336" s="107" t="s">
        <v>380</v>
      </c>
      <c r="H336" s="245"/>
      <c r="I336" s="1668"/>
      <c r="J336" s="1669"/>
      <c r="K336" s="1669"/>
      <c r="L336" s="1669"/>
      <c r="M336" s="1669"/>
      <c r="N336" s="1669"/>
      <c r="O336" s="1669"/>
      <c r="P336" s="1670"/>
    </row>
    <row r="337" spans="1:16">
      <c r="A337" s="95"/>
      <c r="B337" s="164" t="s">
        <v>4409</v>
      </c>
      <c r="C337" s="951" t="s">
        <v>3865</v>
      </c>
      <c r="D337" s="750" t="s">
        <v>3866</v>
      </c>
      <c r="E337" s="110">
        <v>8444</v>
      </c>
      <c r="F337" s="114" t="s">
        <v>2056</v>
      </c>
      <c r="G337" s="107" t="s">
        <v>380</v>
      </c>
      <c r="H337" s="245"/>
      <c r="I337" s="860"/>
      <c r="J337" s="861"/>
      <c r="K337" s="861"/>
      <c r="L337" s="861"/>
      <c r="M337" s="861"/>
      <c r="N337" s="861"/>
      <c r="O337" s="861"/>
      <c r="P337" s="861"/>
    </row>
    <row r="338" spans="1:16">
      <c r="A338" s="95"/>
      <c r="B338" s="164" t="s">
        <v>4410</v>
      </c>
      <c r="C338" s="951" t="s">
        <v>3867</v>
      </c>
      <c r="D338" s="750" t="s">
        <v>3868</v>
      </c>
      <c r="E338" s="110">
        <v>10555</v>
      </c>
      <c r="F338" s="114" t="s">
        <v>2056</v>
      </c>
      <c r="G338" s="107" t="s">
        <v>380</v>
      </c>
      <c r="H338" s="245"/>
      <c r="I338" s="860"/>
      <c r="J338" s="861"/>
      <c r="K338" s="861"/>
      <c r="L338" s="861"/>
      <c r="M338" s="861"/>
      <c r="N338" s="861"/>
      <c r="O338" s="861"/>
      <c r="P338" s="861"/>
    </row>
    <row r="339" spans="1:16">
      <c r="A339" s="95"/>
      <c r="B339" s="164" t="s">
        <v>4411</v>
      </c>
      <c r="C339" s="950" t="s">
        <v>2807</v>
      </c>
      <c r="D339" s="258" t="s">
        <v>2808</v>
      </c>
      <c r="E339" s="136">
        <v>4398</v>
      </c>
      <c r="F339" s="114" t="s">
        <v>2056</v>
      </c>
      <c r="G339" s="107" t="s">
        <v>380</v>
      </c>
      <c r="H339" s="245"/>
      <c r="I339" s="1514" t="s">
        <v>1999</v>
      </c>
      <c r="J339" s="1515"/>
      <c r="K339" s="1515"/>
      <c r="L339" s="1515"/>
      <c r="M339" s="1515"/>
      <c r="N339" s="1515"/>
      <c r="O339" s="1515"/>
      <c r="P339" s="1516"/>
    </row>
    <row r="340" spans="1:16">
      <c r="A340" s="95"/>
      <c r="B340" s="164" t="s">
        <v>4412</v>
      </c>
      <c r="C340" s="950" t="s">
        <v>2809</v>
      </c>
      <c r="D340" s="258" t="s">
        <v>2810</v>
      </c>
      <c r="E340" s="136">
        <v>7477</v>
      </c>
      <c r="F340" s="114" t="s">
        <v>2056</v>
      </c>
      <c r="G340" s="107" t="s">
        <v>380</v>
      </c>
      <c r="H340" s="245"/>
      <c r="I340" s="1517"/>
      <c r="J340" s="1518"/>
      <c r="K340" s="1518"/>
      <c r="L340" s="1518"/>
      <c r="M340" s="1518"/>
      <c r="N340" s="1518"/>
      <c r="O340" s="1518"/>
      <c r="P340" s="1519"/>
    </row>
    <row r="341" spans="1:16">
      <c r="A341" s="95"/>
      <c r="B341" s="164" t="s">
        <v>4413</v>
      </c>
      <c r="C341" s="950" t="s">
        <v>2811</v>
      </c>
      <c r="D341" s="258" t="s">
        <v>2812</v>
      </c>
      <c r="E341" s="136">
        <v>10555</v>
      </c>
      <c r="F341" s="114" t="s">
        <v>2056</v>
      </c>
      <c r="G341" s="107" t="s">
        <v>380</v>
      </c>
      <c r="H341" s="245"/>
      <c r="I341" s="1520"/>
      <c r="J341" s="1521"/>
      <c r="K341" s="1521"/>
      <c r="L341" s="1521"/>
      <c r="M341" s="1521"/>
      <c r="N341" s="1521"/>
      <c r="O341" s="1521"/>
      <c r="P341" s="1522"/>
    </row>
    <row r="342" spans="1:16">
      <c r="A342" s="95"/>
      <c r="B342" s="164" t="s">
        <v>4414</v>
      </c>
      <c r="C342" s="951" t="s">
        <v>3869</v>
      </c>
      <c r="D342" s="750" t="s">
        <v>3870</v>
      </c>
      <c r="E342" s="110">
        <v>14074</v>
      </c>
      <c r="F342" s="114" t="s">
        <v>2056</v>
      </c>
      <c r="G342" s="107" t="s">
        <v>380</v>
      </c>
      <c r="H342" s="245"/>
      <c r="I342" s="851"/>
      <c r="J342" s="852"/>
      <c r="K342" s="852"/>
      <c r="L342" s="852"/>
      <c r="M342" s="852"/>
      <c r="N342" s="852"/>
      <c r="O342" s="852"/>
      <c r="P342" s="853"/>
    </row>
    <row r="343" spans="1:16">
      <c r="A343" s="95"/>
      <c r="B343" s="164" t="s">
        <v>4415</v>
      </c>
      <c r="C343" s="951" t="s">
        <v>3871</v>
      </c>
      <c r="D343" s="750" t="s">
        <v>3872</v>
      </c>
      <c r="E343" s="110">
        <v>17592</v>
      </c>
      <c r="F343" s="114" t="s">
        <v>2056</v>
      </c>
      <c r="G343" s="107" t="s">
        <v>380</v>
      </c>
      <c r="H343" s="245"/>
      <c r="I343" s="851"/>
      <c r="J343" s="852"/>
      <c r="K343" s="852"/>
      <c r="L343" s="852"/>
      <c r="M343" s="852"/>
      <c r="N343" s="852"/>
      <c r="O343" s="852"/>
      <c r="P343" s="853"/>
    </row>
    <row r="344" spans="1:16">
      <c r="A344" s="95"/>
      <c r="B344" s="164" t="s">
        <v>4431</v>
      </c>
      <c r="C344" s="950" t="s">
        <v>2813</v>
      </c>
      <c r="D344" s="258" t="s">
        <v>2814</v>
      </c>
      <c r="E344" s="136">
        <v>2300</v>
      </c>
      <c r="F344" s="114" t="s">
        <v>2056</v>
      </c>
      <c r="G344" s="107" t="s">
        <v>380</v>
      </c>
      <c r="H344" s="245"/>
      <c r="I344" s="1614" t="s">
        <v>2928</v>
      </c>
      <c r="J344" s="1615"/>
      <c r="K344" s="1615"/>
      <c r="L344" s="1615"/>
      <c r="M344" s="1615"/>
      <c r="N344" s="1615"/>
      <c r="O344" s="1615"/>
      <c r="P344" s="1616"/>
    </row>
    <row r="345" spans="1:16">
      <c r="A345" s="95"/>
      <c r="B345" s="164" t="s">
        <v>4432</v>
      </c>
      <c r="C345" s="950" t="s">
        <v>2815</v>
      </c>
      <c r="D345" s="258" t="s">
        <v>2816</v>
      </c>
      <c r="E345" s="136">
        <v>3995</v>
      </c>
      <c r="F345" s="114" t="s">
        <v>2056</v>
      </c>
      <c r="G345" s="107" t="s">
        <v>380</v>
      </c>
      <c r="H345" s="245"/>
      <c r="I345" s="1617"/>
      <c r="J345" s="1649"/>
      <c r="K345" s="1649"/>
      <c r="L345" s="1649"/>
      <c r="M345" s="1649"/>
      <c r="N345" s="1649"/>
      <c r="O345" s="1649"/>
      <c r="P345" s="1619"/>
    </row>
    <row r="346" spans="1:16">
      <c r="A346" s="95"/>
      <c r="B346" s="164" t="s">
        <v>4433</v>
      </c>
      <c r="C346" s="950" t="s">
        <v>2817</v>
      </c>
      <c r="D346" s="258" t="s">
        <v>2818</v>
      </c>
      <c r="E346" s="136">
        <v>5795</v>
      </c>
      <c r="F346" s="114" t="s">
        <v>2056</v>
      </c>
      <c r="G346" s="107" t="s">
        <v>380</v>
      </c>
      <c r="H346" s="245"/>
      <c r="I346" s="1620"/>
      <c r="J346" s="1621"/>
      <c r="K346" s="1621"/>
      <c r="L346" s="1621"/>
      <c r="M346" s="1621"/>
      <c r="N346" s="1621"/>
      <c r="O346" s="1621"/>
      <c r="P346" s="1622"/>
    </row>
    <row r="347" spans="1:16">
      <c r="A347" s="95"/>
      <c r="B347" s="164" t="s">
        <v>4434</v>
      </c>
      <c r="C347" s="951" t="s">
        <v>3873</v>
      </c>
      <c r="D347" s="750" t="s">
        <v>3874</v>
      </c>
      <c r="E347" s="110">
        <v>7360</v>
      </c>
      <c r="F347" s="114" t="s">
        <v>2056</v>
      </c>
      <c r="G347" s="107" t="s">
        <v>380</v>
      </c>
      <c r="H347" s="245"/>
      <c r="I347" s="831"/>
      <c r="J347" s="832"/>
      <c r="K347" s="832"/>
      <c r="L347" s="832"/>
      <c r="M347" s="832"/>
      <c r="N347" s="832"/>
      <c r="O347" s="832"/>
      <c r="P347" s="833"/>
    </row>
    <row r="348" spans="1:16">
      <c r="A348" s="95"/>
      <c r="B348" s="164" t="s">
        <v>4435</v>
      </c>
      <c r="C348" s="951" t="s">
        <v>3875</v>
      </c>
      <c r="D348" s="750" t="s">
        <v>3876</v>
      </c>
      <c r="E348" s="110">
        <v>9200</v>
      </c>
      <c r="F348" s="114" t="s">
        <v>2056</v>
      </c>
      <c r="G348" s="107" t="s">
        <v>380</v>
      </c>
      <c r="H348" s="245"/>
      <c r="I348" s="831"/>
      <c r="J348" s="832"/>
      <c r="K348" s="832"/>
      <c r="L348" s="832"/>
      <c r="M348" s="832"/>
      <c r="N348" s="832"/>
      <c r="O348" s="832"/>
      <c r="P348" s="833"/>
    </row>
    <row r="349" spans="1:16">
      <c r="A349" s="95"/>
      <c r="B349" s="164" t="s">
        <v>4544</v>
      </c>
      <c r="C349" s="927" t="s">
        <v>3173</v>
      </c>
      <c r="D349" s="165" t="s">
        <v>3174</v>
      </c>
      <c r="E349" s="111">
        <v>3298</v>
      </c>
      <c r="F349" s="114" t="s">
        <v>2056</v>
      </c>
      <c r="G349" s="210" t="s">
        <v>380</v>
      </c>
      <c r="H349" s="243"/>
      <c r="I349" s="166" t="s">
        <v>3264</v>
      </c>
      <c r="J349" s="260"/>
      <c r="K349" s="260"/>
      <c r="L349" s="260"/>
      <c r="M349" s="260"/>
      <c r="N349" s="260"/>
      <c r="O349" s="260"/>
      <c r="P349" s="260"/>
    </row>
    <row r="350" spans="1:16" s="95" customFormat="1" ht="15.75" customHeight="1">
      <c r="B350" s="164" t="s">
        <v>5437</v>
      </c>
      <c r="C350" s="949" t="s">
        <v>475</v>
      </c>
      <c r="D350" s="264" t="s">
        <v>2942</v>
      </c>
      <c r="E350" s="244">
        <v>2000</v>
      </c>
      <c r="F350" s="123" t="s">
        <v>2056</v>
      </c>
      <c r="G350" s="244" t="s">
        <v>380</v>
      </c>
      <c r="H350" s="243"/>
      <c r="I350" s="1646"/>
      <c r="J350" s="1647"/>
      <c r="K350" s="1647"/>
      <c r="L350" s="1647"/>
      <c r="M350" s="1647"/>
      <c r="N350" s="1647"/>
      <c r="O350" s="1647"/>
      <c r="P350" s="1648"/>
    </row>
    <row r="351" spans="1:16">
      <c r="A351" s="95"/>
      <c r="B351" s="164" t="s">
        <v>4161</v>
      </c>
      <c r="C351" s="489" t="s">
        <v>924</v>
      </c>
      <c r="D351" s="112" t="s">
        <v>2945</v>
      </c>
      <c r="E351" s="113">
        <v>1250</v>
      </c>
      <c r="F351" s="114" t="s">
        <v>2056</v>
      </c>
      <c r="G351" s="244" t="s">
        <v>380</v>
      </c>
      <c r="H351" s="245"/>
      <c r="I351" s="1633" t="s">
        <v>2921</v>
      </c>
      <c r="J351" s="1634" t="s">
        <v>925</v>
      </c>
      <c r="K351" s="1634" t="s">
        <v>925</v>
      </c>
      <c r="L351" s="1634" t="s">
        <v>925</v>
      </c>
      <c r="M351" s="1634" t="s">
        <v>925</v>
      </c>
      <c r="N351" s="1634" t="s">
        <v>925</v>
      </c>
      <c r="O351" s="1634" t="s">
        <v>925</v>
      </c>
      <c r="P351" s="1635" t="s">
        <v>925</v>
      </c>
    </row>
    <row r="352" spans="1:16">
      <c r="A352" s="95"/>
      <c r="B352" s="164" t="s">
        <v>4538</v>
      </c>
      <c r="C352" s="950" t="s">
        <v>2972</v>
      </c>
      <c r="D352" s="258" t="s">
        <v>2973</v>
      </c>
      <c r="E352" s="110">
        <v>995</v>
      </c>
      <c r="F352" s="114" t="s">
        <v>2056</v>
      </c>
      <c r="G352" s="244" t="s">
        <v>380</v>
      </c>
      <c r="H352" s="245"/>
      <c r="I352" s="888" t="s">
        <v>3322</v>
      </c>
      <c r="J352" s="866"/>
      <c r="K352" s="866"/>
      <c r="L352" s="866"/>
      <c r="M352" s="866"/>
      <c r="N352" s="866"/>
      <c r="O352" s="866"/>
      <c r="P352" s="866"/>
    </row>
    <row r="353" spans="1:16" s="95" customFormat="1" ht="14.25" customHeight="1">
      <c r="A353" s="88"/>
      <c r="B353" s="164"/>
      <c r="C353" s="489"/>
      <c r="D353" s="68" t="s">
        <v>260</v>
      </c>
      <c r="E353" s="116"/>
      <c r="F353" s="117"/>
      <c r="G353" s="116"/>
      <c r="H353" s="74"/>
      <c r="I353" s="807"/>
      <c r="J353" s="808"/>
      <c r="K353" s="808"/>
      <c r="L353" s="808"/>
      <c r="M353" s="808"/>
      <c r="N353" s="808"/>
      <c r="O353" s="808"/>
      <c r="P353" s="809"/>
    </row>
    <row r="354" spans="1:16" ht="15.75" customHeight="1">
      <c r="A354" s="95"/>
      <c r="B354" s="164"/>
      <c r="C354" s="915"/>
      <c r="D354" s="265" t="s">
        <v>2940</v>
      </c>
      <c r="E354" s="123"/>
      <c r="F354" s="266"/>
      <c r="G354" s="123"/>
      <c r="H354" s="220"/>
      <c r="I354" s="1499" t="s">
        <v>2941</v>
      </c>
      <c r="J354" s="1512"/>
      <c r="K354" s="1512"/>
      <c r="L354" s="1512"/>
      <c r="M354" s="1512"/>
      <c r="N354" s="1512"/>
      <c r="O354" s="1512"/>
      <c r="P354" s="1513"/>
    </row>
    <row r="355" spans="1:16" s="95" customFormat="1">
      <c r="A355" s="88"/>
      <c r="B355" s="164"/>
      <c r="C355" s="913"/>
      <c r="D355" s="67" t="s">
        <v>3318</v>
      </c>
      <c r="E355" s="116"/>
      <c r="F355" s="117"/>
      <c r="G355" s="116"/>
      <c r="H355" s="74"/>
      <c r="I355" s="828"/>
      <c r="J355" s="834"/>
      <c r="K355" s="834"/>
      <c r="L355" s="834"/>
      <c r="M355" s="834"/>
      <c r="N355" s="834"/>
      <c r="O355" s="834"/>
      <c r="P355" s="835"/>
    </row>
    <row r="356" spans="1:16" ht="15.75" thickBot="1">
      <c r="A356" s="95"/>
      <c r="B356" s="164"/>
      <c r="C356" s="490" t="s">
        <v>1046</v>
      </c>
      <c r="F356" s="246" t="s">
        <v>68</v>
      </c>
      <c r="G356" s="246" t="s">
        <v>67</v>
      </c>
      <c r="H356" s="267"/>
      <c r="I356" s="248"/>
      <c r="J356" s="249"/>
      <c r="K356" s="249"/>
      <c r="L356" s="249"/>
      <c r="M356" s="249"/>
      <c r="N356" s="249"/>
      <c r="O356" s="249"/>
      <c r="P356" s="249"/>
    </row>
    <row r="357" spans="1:16" ht="15.75" thickBot="1">
      <c r="A357" s="95"/>
      <c r="B357" s="164"/>
      <c r="C357" s="431"/>
      <c r="D357" s="89" t="s">
        <v>2913</v>
      </c>
      <c r="E357" s="885"/>
      <c r="F357" s="93" t="s">
        <v>68</v>
      </c>
      <c r="G357" s="93" t="s">
        <v>67</v>
      </c>
      <c r="H357" s="91"/>
      <c r="I357" s="68" t="s">
        <v>1053</v>
      </c>
      <c r="J357" s="93"/>
      <c r="K357" s="93"/>
      <c r="L357" s="93"/>
      <c r="M357" s="93"/>
      <c r="N357" s="93"/>
      <c r="O357" s="93"/>
      <c r="P357" s="94"/>
    </row>
    <row r="358" spans="1:16">
      <c r="A358" s="95"/>
      <c r="B358" s="164" t="s">
        <v>4228</v>
      </c>
      <c r="C358" s="944" t="s">
        <v>2819</v>
      </c>
      <c r="D358" s="218" t="s">
        <v>2820</v>
      </c>
      <c r="E358" s="228">
        <v>5595</v>
      </c>
      <c r="F358" s="228" t="s">
        <v>533</v>
      </c>
      <c r="G358" s="228">
        <v>5595</v>
      </c>
      <c r="H358" s="230"/>
      <c r="I358" s="268" t="s">
        <v>2924</v>
      </c>
      <c r="J358" s="268"/>
      <c r="K358" s="268"/>
      <c r="L358" s="268"/>
      <c r="M358" s="268"/>
      <c r="N358" s="268"/>
      <c r="O358" s="268"/>
      <c r="P358" s="268"/>
    </row>
    <row r="359" spans="1:16">
      <c r="A359" s="95"/>
      <c r="B359" s="164" t="s">
        <v>4230</v>
      </c>
      <c r="C359" s="945" t="s">
        <v>2821</v>
      </c>
      <c r="D359" s="227" t="s">
        <v>2822</v>
      </c>
      <c r="E359" s="228">
        <v>8281</v>
      </c>
      <c r="F359" s="228" t="s">
        <v>533</v>
      </c>
      <c r="G359" s="228">
        <v>8281</v>
      </c>
      <c r="H359" s="230"/>
      <c r="I359" s="268" t="s">
        <v>2922</v>
      </c>
      <c r="J359" s="268"/>
      <c r="K359" s="268"/>
      <c r="L359" s="268"/>
      <c r="M359" s="268"/>
      <c r="N359" s="268"/>
      <c r="O359" s="268"/>
      <c r="P359" s="268"/>
    </row>
    <row r="360" spans="1:16">
      <c r="A360" s="95"/>
      <c r="B360" s="164" t="s">
        <v>4229</v>
      </c>
      <c r="C360" s="946" t="s">
        <v>2823</v>
      </c>
      <c r="D360" s="239" t="s">
        <v>2824</v>
      </c>
      <c r="E360" s="240">
        <v>3917</v>
      </c>
      <c r="F360" s="228" t="s">
        <v>533</v>
      </c>
      <c r="G360" s="240">
        <v>3917</v>
      </c>
      <c r="H360" s="230"/>
      <c r="I360" s="268" t="s">
        <v>2923</v>
      </c>
      <c r="J360" s="268"/>
      <c r="K360" s="268"/>
      <c r="L360" s="268"/>
      <c r="M360" s="268"/>
      <c r="N360" s="268"/>
      <c r="O360" s="268"/>
      <c r="P360" s="268"/>
    </row>
    <row r="361" spans="1:16">
      <c r="A361" s="95"/>
      <c r="B361" s="164" t="s">
        <v>4476</v>
      </c>
      <c r="C361" s="950" t="s">
        <v>2829</v>
      </c>
      <c r="D361" s="258" t="s">
        <v>2830</v>
      </c>
      <c r="E361" s="136">
        <v>2686</v>
      </c>
      <c r="F361" s="250" t="s">
        <v>533</v>
      </c>
      <c r="G361" s="107" t="s">
        <v>380</v>
      </c>
      <c r="H361" s="211"/>
      <c r="I361" s="1627" t="s">
        <v>2925</v>
      </c>
      <c r="J361" s="1469"/>
      <c r="K361" s="1469"/>
      <c r="L361" s="1469"/>
      <c r="M361" s="1469"/>
      <c r="N361" s="1469"/>
      <c r="O361" s="1469"/>
      <c r="P361" s="1650"/>
    </row>
    <row r="362" spans="1:16">
      <c r="A362" s="95"/>
      <c r="B362" s="164" t="s">
        <v>4477</v>
      </c>
      <c r="C362" s="950" t="s">
        <v>2831</v>
      </c>
      <c r="D362" s="258" t="s">
        <v>2832</v>
      </c>
      <c r="E362" s="136">
        <v>4566</v>
      </c>
      <c r="F362" s="250" t="s">
        <v>533</v>
      </c>
      <c r="G362" s="107" t="s">
        <v>380</v>
      </c>
      <c r="H362" s="245"/>
      <c r="I362" s="1471"/>
      <c r="J362" s="1472"/>
      <c r="K362" s="1472"/>
      <c r="L362" s="1472"/>
      <c r="M362" s="1472"/>
      <c r="N362" s="1472"/>
      <c r="O362" s="1472"/>
      <c r="P362" s="1651"/>
    </row>
    <row r="363" spans="1:16">
      <c r="A363" s="95"/>
      <c r="B363" s="164" t="s">
        <v>4478</v>
      </c>
      <c r="C363" s="950" t="s">
        <v>2833</v>
      </c>
      <c r="D363" s="258" t="s">
        <v>2834</v>
      </c>
      <c r="E363" s="136">
        <v>6445</v>
      </c>
      <c r="F363" s="250" t="s">
        <v>533</v>
      </c>
      <c r="G363" s="107" t="s">
        <v>380</v>
      </c>
      <c r="H363" s="245"/>
      <c r="I363" s="1543"/>
      <c r="J363" s="1544"/>
      <c r="K363" s="1544"/>
      <c r="L363" s="1544"/>
      <c r="M363" s="1544"/>
      <c r="N363" s="1544"/>
      <c r="O363" s="1544"/>
      <c r="P363" s="1652"/>
    </row>
    <row r="364" spans="1:16">
      <c r="A364" s="95"/>
      <c r="B364" s="164" t="s">
        <v>4479</v>
      </c>
      <c r="C364" s="951" t="s">
        <v>3877</v>
      </c>
      <c r="D364" s="750" t="s">
        <v>3878</v>
      </c>
      <c r="E364" s="110">
        <v>8594</v>
      </c>
      <c r="F364" s="250" t="s">
        <v>533</v>
      </c>
      <c r="G364" s="107" t="s">
        <v>380</v>
      </c>
      <c r="H364" s="245"/>
      <c r="I364" s="821"/>
      <c r="J364" s="858"/>
      <c r="K364" s="858"/>
      <c r="L364" s="858"/>
      <c r="M364" s="858"/>
      <c r="N364" s="858"/>
      <c r="O364" s="858"/>
      <c r="P364" s="859"/>
    </row>
    <row r="365" spans="1:16">
      <c r="A365" s="95"/>
      <c r="B365" s="164" t="s">
        <v>4480</v>
      </c>
      <c r="C365" s="951" t="s">
        <v>3879</v>
      </c>
      <c r="D365" s="750" t="s">
        <v>3880</v>
      </c>
      <c r="E365" s="110">
        <v>10742</v>
      </c>
      <c r="F365" s="250" t="s">
        <v>533</v>
      </c>
      <c r="G365" s="107" t="s">
        <v>380</v>
      </c>
      <c r="H365" s="245"/>
      <c r="I365" s="821"/>
      <c r="J365" s="858"/>
      <c r="K365" s="858"/>
      <c r="L365" s="858"/>
      <c r="M365" s="858"/>
      <c r="N365" s="858"/>
      <c r="O365" s="858"/>
      <c r="P365" s="859"/>
    </row>
    <row r="366" spans="1:16">
      <c r="A366" s="95"/>
      <c r="B366" s="164" t="s">
        <v>4481</v>
      </c>
      <c r="C366" s="950" t="s">
        <v>2835</v>
      </c>
      <c r="D366" s="258" t="s">
        <v>2836</v>
      </c>
      <c r="E366" s="136">
        <v>1231</v>
      </c>
      <c r="F366" s="250" t="s">
        <v>533</v>
      </c>
      <c r="G366" s="107" t="s">
        <v>380</v>
      </c>
      <c r="H366" s="245"/>
      <c r="I366" s="1653" t="s">
        <v>2926</v>
      </c>
      <c r="J366" s="1654"/>
      <c r="K366" s="1654"/>
      <c r="L366" s="1654"/>
      <c r="M366" s="1654"/>
      <c r="N366" s="1654"/>
      <c r="O366" s="1654"/>
      <c r="P366" s="1655"/>
    </row>
    <row r="367" spans="1:16">
      <c r="A367" s="95"/>
      <c r="B367" s="164" t="s">
        <v>4482</v>
      </c>
      <c r="C367" s="950" t="s">
        <v>2837</v>
      </c>
      <c r="D367" s="258" t="s">
        <v>2838</v>
      </c>
      <c r="E367" s="136">
        <v>2093</v>
      </c>
      <c r="F367" s="250" t="s">
        <v>533</v>
      </c>
      <c r="G367" s="107" t="s">
        <v>380</v>
      </c>
      <c r="H367" s="245"/>
      <c r="I367" s="1656"/>
      <c r="J367" s="1657"/>
      <c r="K367" s="1657"/>
      <c r="L367" s="1657"/>
      <c r="M367" s="1657"/>
      <c r="N367" s="1657"/>
      <c r="O367" s="1657"/>
      <c r="P367" s="1658"/>
    </row>
    <row r="368" spans="1:16">
      <c r="A368" s="95"/>
      <c r="B368" s="164" t="s">
        <v>4483</v>
      </c>
      <c r="C368" s="950" t="s">
        <v>2839</v>
      </c>
      <c r="D368" s="258" t="s">
        <v>2840</v>
      </c>
      <c r="E368" s="136">
        <v>2954</v>
      </c>
      <c r="F368" s="250" t="s">
        <v>533</v>
      </c>
      <c r="G368" s="107" t="s">
        <v>380</v>
      </c>
      <c r="H368" s="245"/>
      <c r="I368" s="1659"/>
      <c r="J368" s="1660"/>
      <c r="K368" s="1660"/>
      <c r="L368" s="1660"/>
      <c r="M368" s="1660"/>
      <c r="N368" s="1660"/>
      <c r="O368" s="1660"/>
      <c r="P368" s="1661"/>
    </row>
    <row r="369" spans="1:16">
      <c r="A369" s="95"/>
      <c r="B369" s="164" t="s">
        <v>4484</v>
      </c>
      <c r="C369" s="951" t="s">
        <v>3881</v>
      </c>
      <c r="D369" s="750" t="s">
        <v>3996</v>
      </c>
      <c r="E369" s="110">
        <v>3939</v>
      </c>
      <c r="F369" s="250" t="s">
        <v>533</v>
      </c>
      <c r="G369" s="107" t="s">
        <v>380</v>
      </c>
      <c r="H369" s="245"/>
      <c r="I369" s="854"/>
      <c r="J369" s="855"/>
      <c r="K369" s="855"/>
      <c r="L369" s="855"/>
      <c r="M369" s="855"/>
      <c r="N369" s="855"/>
      <c r="O369" s="855"/>
      <c r="P369" s="856"/>
    </row>
    <row r="370" spans="1:16">
      <c r="A370" s="95"/>
      <c r="B370" s="164" t="s">
        <v>4485</v>
      </c>
      <c r="C370" s="951" t="s">
        <v>3882</v>
      </c>
      <c r="D370" s="751" t="s">
        <v>3883</v>
      </c>
      <c r="E370" s="110">
        <v>4924</v>
      </c>
      <c r="F370" s="250" t="s">
        <v>533</v>
      </c>
      <c r="G370" s="107" t="s">
        <v>380</v>
      </c>
      <c r="H370" s="245"/>
      <c r="I370" s="854"/>
      <c r="J370" s="855"/>
      <c r="K370" s="855"/>
      <c r="L370" s="855"/>
      <c r="M370" s="855"/>
      <c r="N370" s="855"/>
      <c r="O370" s="855"/>
      <c r="P370" s="856"/>
    </row>
    <row r="371" spans="1:16">
      <c r="A371" s="95"/>
      <c r="B371" s="164" t="s">
        <v>4486</v>
      </c>
      <c r="C371" s="950" t="s">
        <v>2841</v>
      </c>
      <c r="D371" s="258" t="s">
        <v>2842</v>
      </c>
      <c r="E371" s="136">
        <v>1343</v>
      </c>
      <c r="F371" s="250" t="s">
        <v>533</v>
      </c>
      <c r="G371" s="107" t="s">
        <v>380</v>
      </c>
      <c r="H371" s="245"/>
      <c r="I371" s="1662" t="s">
        <v>2927</v>
      </c>
      <c r="J371" s="1663"/>
      <c r="K371" s="1663"/>
      <c r="L371" s="1663"/>
      <c r="M371" s="1663"/>
      <c r="N371" s="1663"/>
      <c r="O371" s="1663"/>
      <c r="P371" s="1664"/>
    </row>
    <row r="372" spans="1:16">
      <c r="A372" s="95"/>
      <c r="B372" s="164" t="s">
        <v>4487</v>
      </c>
      <c r="C372" s="950" t="s">
        <v>2843</v>
      </c>
      <c r="D372" s="258" t="s">
        <v>2844</v>
      </c>
      <c r="E372" s="136">
        <v>2283</v>
      </c>
      <c r="F372" s="250" t="s">
        <v>533</v>
      </c>
      <c r="G372" s="107" t="s">
        <v>380</v>
      </c>
      <c r="H372" s="245"/>
      <c r="I372" s="1665"/>
      <c r="J372" s="1666"/>
      <c r="K372" s="1666"/>
      <c r="L372" s="1666"/>
      <c r="M372" s="1666"/>
      <c r="N372" s="1666"/>
      <c r="O372" s="1666"/>
      <c r="P372" s="1667"/>
    </row>
    <row r="373" spans="1:16">
      <c r="A373" s="95"/>
      <c r="B373" s="164" t="s">
        <v>4488</v>
      </c>
      <c r="C373" s="950" t="s">
        <v>2845</v>
      </c>
      <c r="D373" s="258" t="s">
        <v>2846</v>
      </c>
      <c r="E373" s="136">
        <v>3223</v>
      </c>
      <c r="F373" s="250" t="s">
        <v>533</v>
      </c>
      <c r="G373" s="107" t="s">
        <v>380</v>
      </c>
      <c r="H373" s="245"/>
      <c r="I373" s="1668"/>
      <c r="J373" s="1669"/>
      <c r="K373" s="1669"/>
      <c r="L373" s="1669"/>
      <c r="M373" s="1669"/>
      <c r="N373" s="1669"/>
      <c r="O373" s="1669"/>
      <c r="P373" s="1670"/>
    </row>
    <row r="374" spans="1:16">
      <c r="A374" s="95"/>
      <c r="B374" s="164" t="s">
        <v>4489</v>
      </c>
      <c r="C374" s="951" t="s">
        <v>3884</v>
      </c>
      <c r="D374" s="751" t="s">
        <v>3885</v>
      </c>
      <c r="E374" s="110">
        <v>4297</v>
      </c>
      <c r="F374" s="250" t="s">
        <v>533</v>
      </c>
      <c r="G374" s="107" t="s">
        <v>380</v>
      </c>
      <c r="H374" s="245"/>
      <c r="I374" s="860"/>
      <c r="J374" s="861"/>
      <c r="K374" s="861"/>
      <c r="L374" s="861"/>
      <c r="M374" s="861"/>
      <c r="N374" s="861"/>
      <c r="O374" s="861"/>
      <c r="P374" s="861"/>
    </row>
    <row r="375" spans="1:16">
      <c r="A375" s="95"/>
      <c r="B375" s="164" t="s">
        <v>4490</v>
      </c>
      <c r="C375" s="951" t="s">
        <v>3886</v>
      </c>
      <c r="D375" s="751" t="s">
        <v>3887</v>
      </c>
      <c r="E375" s="110">
        <v>5371</v>
      </c>
      <c r="F375" s="250" t="s">
        <v>533</v>
      </c>
      <c r="G375" s="107" t="s">
        <v>380</v>
      </c>
      <c r="H375" s="245"/>
      <c r="I375" s="860"/>
      <c r="J375" s="861"/>
      <c r="K375" s="861"/>
      <c r="L375" s="861"/>
      <c r="M375" s="861"/>
      <c r="N375" s="861"/>
      <c r="O375" s="861"/>
      <c r="P375" s="861"/>
    </row>
    <row r="376" spans="1:16">
      <c r="A376" s="95"/>
      <c r="B376" s="164" t="s">
        <v>4491</v>
      </c>
      <c r="C376" s="950" t="s">
        <v>2847</v>
      </c>
      <c r="D376" s="258" t="s">
        <v>2848</v>
      </c>
      <c r="E376" s="136">
        <v>2238</v>
      </c>
      <c r="F376" s="250" t="s">
        <v>533</v>
      </c>
      <c r="G376" s="107" t="s">
        <v>380</v>
      </c>
      <c r="H376" s="245"/>
      <c r="I376" s="1514" t="s">
        <v>1999</v>
      </c>
      <c r="J376" s="1515"/>
      <c r="K376" s="1515"/>
      <c r="L376" s="1515"/>
      <c r="M376" s="1515"/>
      <c r="N376" s="1515"/>
      <c r="O376" s="1515"/>
      <c r="P376" s="1516"/>
    </row>
    <row r="377" spans="1:16">
      <c r="A377" s="95"/>
      <c r="B377" s="164" t="s">
        <v>4492</v>
      </c>
      <c r="C377" s="950" t="s">
        <v>2849</v>
      </c>
      <c r="D377" s="258" t="s">
        <v>2850</v>
      </c>
      <c r="E377" s="136">
        <v>3805</v>
      </c>
      <c r="F377" s="250" t="s">
        <v>533</v>
      </c>
      <c r="G377" s="107" t="s">
        <v>380</v>
      </c>
      <c r="H377" s="245"/>
      <c r="I377" s="1517"/>
      <c r="J377" s="1518"/>
      <c r="K377" s="1518"/>
      <c r="L377" s="1518"/>
      <c r="M377" s="1518"/>
      <c r="N377" s="1518"/>
      <c r="O377" s="1518"/>
      <c r="P377" s="1519"/>
    </row>
    <row r="378" spans="1:16">
      <c r="A378" s="95"/>
      <c r="B378" s="164" t="s">
        <v>4493</v>
      </c>
      <c r="C378" s="950" t="s">
        <v>2851</v>
      </c>
      <c r="D378" s="258" t="s">
        <v>2852</v>
      </c>
      <c r="E378" s="136">
        <v>5371</v>
      </c>
      <c r="F378" s="250" t="s">
        <v>533</v>
      </c>
      <c r="G378" s="107" t="s">
        <v>380</v>
      </c>
      <c r="H378" s="245"/>
      <c r="I378" s="1520"/>
      <c r="J378" s="1521"/>
      <c r="K378" s="1521"/>
      <c r="L378" s="1521"/>
      <c r="M378" s="1521"/>
      <c r="N378" s="1521"/>
      <c r="O378" s="1521"/>
      <c r="P378" s="1522"/>
    </row>
    <row r="379" spans="1:16">
      <c r="A379" s="95"/>
      <c r="B379" s="164" t="s">
        <v>4494</v>
      </c>
      <c r="C379" s="951" t="s">
        <v>3888</v>
      </c>
      <c r="D379" s="751" t="s">
        <v>3889</v>
      </c>
      <c r="E379" s="110">
        <v>7162</v>
      </c>
      <c r="F379" s="250" t="s">
        <v>533</v>
      </c>
      <c r="G379" s="107" t="s">
        <v>380</v>
      </c>
      <c r="H379" s="245"/>
      <c r="I379" s="851"/>
      <c r="J379" s="852"/>
      <c r="K379" s="852"/>
      <c r="L379" s="852"/>
      <c r="M379" s="852"/>
      <c r="N379" s="852"/>
      <c r="O379" s="852"/>
      <c r="P379" s="853"/>
    </row>
    <row r="380" spans="1:16">
      <c r="A380" s="95"/>
      <c r="B380" s="164" t="s">
        <v>4495</v>
      </c>
      <c r="C380" s="951" t="s">
        <v>3890</v>
      </c>
      <c r="D380" s="751" t="s">
        <v>3891</v>
      </c>
      <c r="E380" s="110">
        <v>8952</v>
      </c>
      <c r="F380" s="250" t="s">
        <v>533</v>
      </c>
      <c r="G380" s="107" t="s">
        <v>380</v>
      </c>
      <c r="H380" s="245"/>
      <c r="I380" s="851"/>
      <c r="J380" s="852"/>
      <c r="K380" s="852"/>
      <c r="L380" s="852"/>
      <c r="M380" s="852"/>
      <c r="N380" s="852"/>
      <c r="O380" s="852"/>
      <c r="P380" s="853"/>
    </row>
    <row r="381" spans="1:16">
      <c r="A381" s="95"/>
      <c r="B381" s="164" t="s">
        <v>4436</v>
      </c>
      <c r="C381" s="950" t="s">
        <v>2853</v>
      </c>
      <c r="D381" s="258" t="s">
        <v>2854</v>
      </c>
      <c r="E381" s="136">
        <v>1287</v>
      </c>
      <c r="F381" s="250" t="s">
        <v>533</v>
      </c>
      <c r="G381" s="107" t="s">
        <v>380</v>
      </c>
      <c r="H381" s="245"/>
      <c r="I381" s="1614" t="s">
        <v>2929</v>
      </c>
      <c r="J381" s="1615"/>
      <c r="K381" s="1615"/>
      <c r="L381" s="1615"/>
      <c r="M381" s="1615"/>
      <c r="N381" s="1615"/>
      <c r="O381" s="1615"/>
      <c r="P381" s="1616"/>
    </row>
    <row r="382" spans="1:16">
      <c r="A382" s="95"/>
      <c r="B382" s="164" t="s">
        <v>4437</v>
      </c>
      <c r="C382" s="950" t="s">
        <v>2855</v>
      </c>
      <c r="D382" s="258" t="s">
        <v>2856</v>
      </c>
      <c r="E382" s="136">
        <v>2188</v>
      </c>
      <c r="F382" s="250" t="s">
        <v>533</v>
      </c>
      <c r="G382" s="107" t="s">
        <v>380</v>
      </c>
      <c r="H382" s="245"/>
      <c r="I382" s="1617"/>
      <c r="J382" s="1649"/>
      <c r="K382" s="1649"/>
      <c r="L382" s="1649"/>
      <c r="M382" s="1649"/>
      <c r="N382" s="1649"/>
      <c r="O382" s="1649"/>
      <c r="P382" s="1619"/>
    </row>
    <row r="383" spans="1:16">
      <c r="A383" s="95"/>
      <c r="B383" s="164" t="s">
        <v>4438</v>
      </c>
      <c r="C383" s="950" t="s">
        <v>2857</v>
      </c>
      <c r="D383" s="258" t="s">
        <v>2858</v>
      </c>
      <c r="E383" s="136">
        <v>3088</v>
      </c>
      <c r="F383" s="250" t="s">
        <v>533</v>
      </c>
      <c r="G383" s="107" t="s">
        <v>380</v>
      </c>
      <c r="H383" s="245"/>
      <c r="I383" s="1620"/>
      <c r="J383" s="1621"/>
      <c r="K383" s="1621"/>
      <c r="L383" s="1621"/>
      <c r="M383" s="1621"/>
      <c r="N383" s="1621"/>
      <c r="O383" s="1621"/>
      <c r="P383" s="1622"/>
    </row>
    <row r="384" spans="1:16">
      <c r="A384" s="95"/>
      <c r="B384" s="164" t="s">
        <v>4439</v>
      </c>
      <c r="C384" s="951" t="s">
        <v>3892</v>
      </c>
      <c r="D384" s="751" t="s">
        <v>3893</v>
      </c>
      <c r="E384" s="110">
        <v>4118</v>
      </c>
      <c r="F384" s="250" t="s">
        <v>533</v>
      </c>
      <c r="G384" s="107" t="s">
        <v>380</v>
      </c>
      <c r="H384" s="245"/>
      <c r="I384" s="829"/>
      <c r="J384" s="864"/>
      <c r="K384" s="864"/>
      <c r="L384" s="864"/>
      <c r="M384" s="864"/>
      <c r="N384" s="864"/>
      <c r="O384" s="864"/>
      <c r="P384" s="830"/>
    </row>
    <row r="385" spans="1:16">
      <c r="A385" s="95"/>
      <c r="B385" s="164" t="s">
        <v>4440</v>
      </c>
      <c r="C385" s="951" t="s">
        <v>3894</v>
      </c>
      <c r="D385" s="751" t="s">
        <v>3895</v>
      </c>
      <c r="E385" s="110">
        <v>5147</v>
      </c>
      <c r="F385" s="250" t="s">
        <v>533</v>
      </c>
      <c r="G385" s="107" t="s">
        <v>380</v>
      </c>
      <c r="H385" s="245"/>
      <c r="I385" s="829"/>
      <c r="J385" s="864"/>
      <c r="K385" s="864"/>
      <c r="L385" s="864"/>
      <c r="M385" s="864"/>
      <c r="N385" s="864"/>
      <c r="O385" s="864"/>
      <c r="P385" s="830"/>
    </row>
    <row r="386" spans="1:16">
      <c r="A386" s="95"/>
      <c r="B386" s="164" t="s">
        <v>4441</v>
      </c>
      <c r="C386" s="950" t="s">
        <v>2859</v>
      </c>
      <c r="D386" s="258" t="s">
        <v>2860</v>
      </c>
      <c r="E386" s="136">
        <v>951</v>
      </c>
      <c r="F386" s="250" t="s">
        <v>533</v>
      </c>
      <c r="G386" s="107" t="s">
        <v>380</v>
      </c>
      <c r="H386" s="206"/>
      <c r="I386" s="1614" t="s">
        <v>2930</v>
      </c>
      <c r="J386" s="1615"/>
      <c r="K386" s="1615"/>
      <c r="L386" s="1615"/>
      <c r="M386" s="1615"/>
      <c r="N386" s="1615"/>
      <c r="O386" s="1615"/>
      <c r="P386" s="1616"/>
    </row>
    <row r="387" spans="1:16">
      <c r="A387" s="95"/>
      <c r="B387" s="164" t="s">
        <v>4442</v>
      </c>
      <c r="C387" s="950" t="s">
        <v>2861</v>
      </c>
      <c r="D387" s="258" t="s">
        <v>2862</v>
      </c>
      <c r="E387" s="136">
        <v>1617</v>
      </c>
      <c r="F387" s="250" t="s">
        <v>533</v>
      </c>
      <c r="G387" s="107" t="s">
        <v>380</v>
      </c>
      <c r="H387" s="206"/>
      <c r="I387" s="1617"/>
      <c r="J387" s="1649"/>
      <c r="K387" s="1649"/>
      <c r="L387" s="1649"/>
      <c r="M387" s="1649"/>
      <c r="N387" s="1649"/>
      <c r="O387" s="1649"/>
      <c r="P387" s="1619"/>
    </row>
    <row r="388" spans="1:16">
      <c r="A388" s="95"/>
      <c r="B388" s="164" t="s">
        <v>4443</v>
      </c>
      <c r="C388" s="950" t="s">
        <v>2863</v>
      </c>
      <c r="D388" s="258" t="s">
        <v>2864</v>
      </c>
      <c r="E388" s="136">
        <v>2283</v>
      </c>
      <c r="F388" s="250" t="s">
        <v>533</v>
      </c>
      <c r="G388" s="107" t="s">
        <v>380</v>
      </c>
      <c r="H388" s="106"/>
      <c r="I388" s="1620"/>
      <c r="J388" s="1621"/>
      <c r="K388" s="1621"/>
      <c r="L388" s="1621"/>
      <c r="M388" s="1621"/>
      <c r="N388" s="1621"/>
      <c r="O388" s="1621"/>
      <c r="P388" s="1622"/>
    </row>
    <row r="389" spans="1:16">
      <c r="A389" s="95"/>
      <c r="B389" s="164" t="s">
        <v>4444</v>
      </c>
      <c r="C389" s="951" t="s">
        <v>3896</v>
      </c>
      <c r="D389" s="751" t="s">
        <v>3897</v>
      </c>
      <c r="E389" s="110">
        <v>3044</v>
      </c>
      <c r="F389" s="250" t="s">
        <v>533</v>
      </c>
      <c r="G389" s="107" t="s">
        <v>380</v>
      </c>
      <c r="H389" s="106"/>
      <c r="I389" s="831"/>
      <c r="J389" s="832"/>
      <c r="K389" s="832"/>
      <c r="L389" s="832"/>
      <c r="M389" s="832"/>
      <c r="N389" s="832"/>
      <c r="O389" s="832"/>
      <c r="P389" s="833"/>
    </row>
    <row r="390" spans="1:16">
      <c r="A390" s="95"/>
      <c r="B390" s="164" t="s">
        <v>4445</v>
      </c>
      <c r="C390" s="951" t="s">
        <v>3898</v>
      </c>
      <c r="D390" s="751" t="s">
        <v>3899</v>
      </c>
      <c r="E390" s="110">
        <v>3805</v>
      </c>
      <c r="F390" s="250" t="s">
        <v>533</v>
      </c>
      <c r="G390" s="107" t="s">
        <v>380</v>
      </c>
      <c r="H390" s="106"/>
      <c r="I390" s="831"/>
      <c r="J390" s="832"/>
      <c r="K390" s="832"/>
      <c r="L390" s="832"/>
      <c r="M390" s="832"/>
      <c r="N390" s="832"/>
      <c r="O390" s="832"/>
      <c r="P390" s="833"/>
    </row>
    <row r="391" spans="1:16">
      <c r="A391" s="95"/>
      <c r="B391" s="164" t="s">
        <v>4545</v>
      </c>
      <c r="C391" s="927" t="s">
        <v>3175</v>
      </c>
      <c r="D391" s="165" t="s">
        <v>3176</v>
      </c>
      <c r="E391" s="111">
        <v>1678</v>
      </c>
      <c r="F391" s="210" t="s">
        <v>533</v>
      </c>
      <c r="G391" s="210" t="s">
        <v>380</v>
      </c>
      <c r="H391" s="135"/>
      <c r="I391" s="166" t="s">
        <v>3264</v>
      </c>
      <c r="J391" s="260"/>
      <c r="K391" s="260"/>
      <c r="L391" s="260"/>
      <c r="M391" s="260"/>
      <c r="N391" s="260"/>
      <c r="O391" s="260"/>
      <c r="P391" s="260"/>
    </row>
    <row r="392" spans="1:16">
      <c r="A392" s="95"/>
      <c r="B392" s="164" t="s">
        <v>5023</v>
      </c>
      <c r="C392" s="953" t="s">
        <v>797</v>
      </c>
      <c r="D392" s="46" t="s">
        <v>3364</v>
      </c>
      <c r="E392" s="279">
        <v>495</v>
      </c>
      <c r="F392" s="186" t="s">
        <v>533</v>
      </c>
      <c r="G392" s="186" t="s">
        <v>380</v>
      </c>
      <c r="H392" s="280"/>
      <c r="I392" s="53" t="s">
        <v>3369</v>
      </c>
      <c r="J392" s="281"/>
      <c r="K392" s="281"/>
      <c r="L392" s="281"/>
      <c r="M392" s="281"/>
      <c r="N392" s="281"/>
      <c r="O392" s="281"/>
      <c r="P392" s="281"/>
    </row>
    <row r="393" spans="1:16" ht="15.75" customHeight="1">
      <c r="A393" s="95"/>
      <c r="B393" s="164" t="s">
        <v>4160</v>
      </c>
      <c r="C393" s="489" t="s">
        <v>922</v>
      </c>
      <c r="D393" s="848" t="s">
        <v>2944</v>
      </c>
      <c r="E393" s="113">
        <v>440</v>
      </c>
      <c r="F393" s="114" t="s">
        <v>533</v>
      </c>
      <c r="G393" s="113">
        <v>440</v>
      </c>
      <c r="H393" s="106"/>
      <c r="I393" s="1499" t="s">
        <v>2936</v>
      </c>
      <c r="J393" s="1512" t="s">
        <v>921</v>
      </c>
      <c r="K393" s="1512" t="s">
        <v>921</v>
      </c>
      <c r="L393" s="1512" t="s">
        <v>921</v>
      </c>
      <c r="M393" s="1512" t="s">
        <v>921</v>
      </c>
      <c r="N393" s="1512" t="s">
        <v>921</v>
      </c>
      <c r="O393" s="1512" t="s">
        <v>921</v>
      </c>
      <c r="P393" s="1513" t="s">
        <v>921</v>
      </c>
    </row>
    <row r="394" spans="1:16" ht="15.75" customHeight="1">
      <c r="A394" s="95"/>
      <c r="B394" s="164" t="s">
        <v>5495</v>
      </c>
      <c r="C394" s="932" t="s">
        <v>729</v>
      </c>
      <c r="D394" s="269" t="s">
        <v>2931</v>
      </c>
      <c r="E394" s="259">
        <v>1250</v>
      </c>
      <c r="F394" s="107" t="s">
        <v>533</v>
      </c>
      <c r="G394" s="107" t="s">
        <v>380</v>
      </c>
      <c r="H394" s="245"/>
      <c r="I394" s="1646" t="s">
        <v>2932</v>
      </c>
      <c r="J394" s="1647"/>
      <c r="K394" s="1647"/>
      <c r="L394" s="1647"/>
      <c r="M394" s="1647"/>
      <c r="N394" s="1647"/>
      <c r="O394" s="1647"/>
      <c r="P394" s="1648"/>
    </row>
    <row r="395" spans="1:16" s="95" customFormat="1">
      <c r="A395" s="88"/>
      <c r="B395" s="164"/>
      <c r="C395" s="913"/>
      <c r="D395" s="67" t="s">
        <v>3318</v>
      </c>
      <c r="E395" s="116"/>
      <c r="F395" s="117"/>
      <c r="G395" s="116"/>
      <c r="H395" s="74"/>
      <c r="I395" s="828"/>
      <c r="J395" s="834"/>
      <c r="K395" s="834"/>
      <c r="L395" s="834"/>
      <c r="M395" s="834"/>
      <c r="N395" s="834"/>
      <c r="O395" s="834"/>
      <c r="P395" s="835"/>
    </row>
    <row r="396" spans="1:16" ht="15.75" customHeight="1">
      <c r="A396" s="95"/>
      <c r="B396" s="164"/>
      <c r="C396" s="915"/>
      <c r="D396" s="265" t="s">
        <v>2940</v>
      </c>
      <c r="E396" s="123"/>
      <c r="F396" s="266"/>
      <c r="G396" s="123"/>
      <c r="H396" s="220"/>
      <c r="I396" s="1499" t="s">
        <v>2941</v>
      </c>
      <c r="J396" s="1512"/>
      <c r="K396" s="1512"/>
      <c r="L396" s="1512"/>
      <c r="M396" s="1512"/>
      <c r="N396" s="1512"/>
      <c r="O396" s="1512"/>
      <c r="P396" s="1513"/>
    </row>
    <row r="397" spans="1:16" ht="15.75" thickBot="1">
      <c r="A397" s="95"/>
      <c r="B397" s="164"/>
      <c r="C397" s="490" t="s">
        <v>1046</v>
      </c>
      <c r="D397" s="256"/>
      <c r="E397" s="116"/>
      <c r="F397" s="117"/>
      <c r="G397" s="116"/>
      <c r="I397" s="257"/>
      <c r="J397" s="257"/>
      <c r="K397" s="257"/>
      <c r="L397" s="257"/>
      <c r="M397" s="257"/>
      <c r="N397" s="257"/>
      <c r="O397" s="257"/>
      <c r="P397" s="257"/>
    </row>
    <row r="398" spans="1:16" ht="15.75" thickBot="1">
      <c r="A398" s="95"/>
      <c r="B398" s="164"/>
      <c r="C398" s="431"/>
      <c r="D398" s="89" t="s">
        <v>2914</v>
      </c>
      <c r="E398" s="885"/>
      <c r="F398" s="93" t="s">
        <v>68</v>
      </c>
      <c r="G398" s="93" t="s">
        <v>67</v>
      </c>
      <c r="H398" s="91"/>
      <c r="I398" s="68" t="s">
        <v>1053</v>
      </c>
      <c r="J398" s="93"/>
      <c r="K398" s="93"/>
      <c r="L398" s="93"/>
      <c r="M398" s="93"/>
      <c r="N398" s="93"/>
      <c r="O398" s="93"/>
      <c r="P398" s="94"/>
    </row>
    <row r="399" spans="1:16">
      <c r="A399" s="95"/>
      <c r="B399" s="164" t="s">
        <v>4231</v>
      </c>
      <c r="C399" s="944" t="s">
        <v>2865</v>
      </c>
      <c r="D399" s="218" t="s">
        <v>2866</v>
      </c>
      <c r="E399" s="228">
        <v>3995</v>
      </c>
      <c r="F399" s="228" t="s">
        <v>533</v>
      </c>
      <c r="G399" s="228">
        <v>3995</v>
      </c>
      <c r="H399" s="230"/>
      <c r="I399" s="268" t="s">
        <v>2938</v>
      </c>
      <c r="J399" s="236"/>
      <c r="K399" s="236"/>
      <c r="L399" s="236"/>
      <c r="M399" s="236"/>
      <c r="N399" s="236"/>
      <c r="O399" s="236"/>
      <c r="P399" s="236"/>
    </row>
    <row r="400" spans="1:16">
      <c r="A400" s="95"/>
      <c r="B400" s="164" t="s">
        <v>4233</v>
      </c>
      <c r="C400" s="945" t="s">
        <v>2867</v>
      </c>
      <c r="D400" s="227" t="s">
        <v>2868</v>
      </c>
      <c r="E400" s="228">
        <v>5913</v>
      </c>
      <c r="F400" s="228" t="s">
        <v>533</v>
      </c>
      <c r="G400" s="228">
        <v>5913</v>
      </c>
      <c r="H400" s="230"/>
      <c r="I400" s="268" t="s">
        <v>2937</v>
      </c>
      <c r="J400" s="236"/>
      <c r="K400" s="236"/>
      <c r="L400" s="236"/>
      <c r="M400" s="236"/>
      <c r="N400" s="236"/>
      <c r="O400" s="236"/>
      <c r="P400" s="236"/>
    </row>
    <row r="401" spans="1:16">
      <c r="A401" s="95"/>
      <c r="B401" s="164" t="s">
        <v>4232</v>
      </c>
      <c r="C401" s="946" t="s">
        <v>2869</v>
      </c>
      <c r="D401" s="239" t="s">
        <v>2870</v>
      </c>
      <c r="E401" s="240">
        <v>2797</v>
      </c>
      <c r="F401" s="228" t="s">
        <v>533</v>
      </c>
      <c r="G401" s="240">
        <v>2797</v>
      </c>
      <c r="H401" s="230"/>
      <c r="I401" s="268" t="s">
        <v>2997</v>
      </c>
      <c r="J401" s="236"/>
      <c r="K401" s="236"/>
      <c r="L401" s="236"/>
      <c r="M401" s="236"/>
      <c r="N401" s="236"/>
      <c r="O401" s="236"/>
      <c r="P401" s="236"/>
    </row>
    <row r="402" spans="1:16">
      <c r="A402" s="95"/>
      <c r="B402" s="164" t="s">
        <v>4496</v>
      </c>
      <c r="C402" s="950" t="s">
        <v>2875</v>
      </c>
      <c r="D402" s="258" t="s">
        <v>2876</v>
      </c>
      <c r="E402" s="136">
        <v>1918</v>
      </c>
      <c r="F402" s="250" t="s">
        <v>533</v>
      </c>
      <c r="G402" s="107" t="s">
        <v>380</v>
      </c>
      <c r="H402" s="211"/>
      <c r="I402" s="1627" t="s">
        <v>2925</v>
      </c>
      <c r="J402" s="1469"/>
      <c r="K402" s="1469"/>
      <c r="L402" s="1469"/>
      <c r="M402" s="1469"/>
      <c r="N402" s="1469"/>
      <c r="O402" s="1469"/>
      <c r="P402" s="1650"/>
    </row>
    <row r="403" spans="1:16">
      <c r="A403" s="95"/>
      <c r="B403" s="164" t="s">
        <v>4497</v>
      </c>
      <c r="C403" s="950" t="s">
        <v>2877</v>
      </c>
      <c r="D403" s="258" t="s">
        <v>2878</v>
      </c>
      <c r="E403" s="136">
        <v>3260</v>
      </c>
      <c r="F403" s="250" t="s">
        <v>533</v>
      </c>
      <c r="G403" s="107" t="s">
        <v>380</v>
      </c>
      <c r="H403" s="245"/>
      <c r="I403" s="1471"/>
      <c r="J403" s="1472"/>
      <c r="K403" s="1472"/>
      <c r="L403" s="1472"/>
      <c r="M403" s="1472"/>
      <c r="N403" s="1472"/>
      <c r="O403" s="1472"/>
      <c r="P403" s="1651"/>
    </row>
    <row r="404" spans="1:16">
      <c r="A404" s="95"/>
      <c r="B404" s="164" t="s">
        <v>4498</v>
      </c>
      <c r="C404" s="950" t="s">
        <v>2879</v>
      </c>
      <c r="D404" s="258" t="s">
        <v>2880</v>
      </c>
      <c r="E404" s="136">
        <v>4602</v>
      </c>
      <c r="F404" s="250" t="s">
        <v>533</v>
      </c>
      <c r="G404" s="107" t="s">
        <v>380</v>
      </c>
      <c r="H404" s="245"/>
      <c r="I404" s="1543"/>
      <c r="J404" s="1544"/>
      <c r="K404" s="1544"/>
      <c r="L404" s="1544"/>
      <c r="M404" s="1544"/>
      <c r="N404" s="1544"/>
      <c r="O404" s="1544"/>
      <c r="P404" s="1652"/>
    </row>
    <row r="405" spans="1:16">
      <c r="A405" s="95"/>
      <c r="B405" s="164" t="s">
        <v>4499</v>
      </c>
      <c r="C405" s="951" t="s">
        <v>3900</v>
      </c>
      <c r="D405" s="751" t="s">
        <v>3901</v>
      </c>
      <c r="E405" s="110">
        <v>6136</v>
      </c>
      <c r="F405" s="250" t="s">
        <v>533</v>
      </c>
      <c r="G405" s="107" t="s">
        <v>380</v>
      </c>
      <c r="H405" s="245"/>
      <c r="I405" s="821"/>
      <c r="J405" s="858"/>
      <c r="K405" s="858"/>
      <c r="L405" s="858"/>
      <c r="M405" s="858"/>
      <c r="N405" s="858"/>
      <c r="O405" s="858"/>
      <c r="P405" s="859"/>
    </row>
    <row r="406" spans="1:16">
      <c r="A406" s="95"/>
      <c r="B406" s="164" t="s">
        <v>4500</v>
      </c>
      <c r="C406" s="951" t="s">
        <v>3902</v>
      </c>
      <c r="D406" s="751" t="s">
        <v>3903</v>
      </c>
      <c r="E406" s="110">
        <v>7670</v>
      </c>
      <c r="F406" s="250" t="s">
        <v>533</v>
      </c>
      <c r="G406" s="107" t="s">
        <v>380</v>
      </c>
      <c r="H406" s="245"/>
      <c r="I406" s="821"/>
      <c r="J406" s="858"/>
      <c r="K406" s="858"/>
      <c r="L406" s="858"/>
      <c r="M406" s="858"/>
      <c r="N406" s="858"/>
      <c r="O406" s="858"/>
      <c r="P406" s="859"/>
    </row>
    <row r="407" spans="1:16">
      <c r="A407" s="95"/>
      <c r="B407" s="164" t="s">
        <v>4501</v>
      </c>
      <c r="C407" s="950" t="s">
        <v>2881</v>
      </c>
      <c r="D407" s="258" t="s">
        <v>2882</v>
      </c>
      <c r="E407" s="136">
        <v>879</v>
      </c>
      <c r="F407" s="250" t="s">
        <v>533</v>
      </c>
      <c r="G407" s="107" t="s">
        <v>380</v>
      </c>
      <c r="H407" s="245"/>
      <c r="I407" s="1653" t="s">
        <v>2926</v>
      </c>
      <c r="J407" s="1654"/>
      <c r="K407" s="1654"/>
      <c r="L407" s="1654"/>
      <c r="M407" s="1654"/>
      <c r="N407" s="1654"/>
      <c r="O407" s="1654"/>
      <c r="P407" s="1655"/>
    </row>
    <row r="408" spans="1:16">
      <c r="A408" s="95"/>
      <c r="B408" s="164" t="s">
        <v>4502</v>
      </c>
      <c r="C408" s="950" t="s">
        <v>2883</v>
      </c>
      <c r="D408" s="258" t="s">
        <v>2884</v>
      </c>
      <c r="E408" s="136">
        <v>1494</v>
      </c>
      <c r="F408" s="250" t="s">
        <v>533</v>
      </c>
      <c r="G408" s="107" t="s">
        <v>380</v>
      </c>
      <c r="H408" s="245"/>
      <c r="I408" s="1656"/>
      <c r="J408" s="1657"/>
      <c r="K408" s="1657"/>
      <c r="L408" s="1657"/>
      <c r="M408" s="1657"/>
      <c r="N408" s="1657"/>
      <c r="O408" s="1657"/>
      <c r="P408" s="1658"/>
    </row>
    <row r="409" spans="1:16">
      <c r="A409" s="95"/>
      <c r="B409" s="164" t="s">
        <v>4503</v>
      </c>
      <c r="C409" s="950" t="s">
        <v>2885</v>
      </c>
      <c r="D409" s="258" t="s">
        <v>2886</v>
      </c>
      <c r="E409" s="136">
        <v>2109</v>
      </c>
      <c r="F409" s="250" t="s">
        <v>533</v>
      </c>
      <c r="G409" s="107" t="s">
        <v>380</v>
      </c>
      <c r="H409" s="245"/>
      <c r="I409" s="1659"/>
      <c r="J409" s="1660"/>
      <c r="K409" s="1660"/>
      <c r="L409" s="1660"/>
      <c r="M409" s="1660"/>
      <c r="N409" s="1660"/>
      <c r="O409" s="1660"/>
      <c r="P409" s="1661"/>
    </row>
    <row r="410" spans="1:16">
      <c r="A410" s="95"/>
      <c r="B410" s="164" t="s">
        <v>4504</v>
      </c>
      <c r="C410" s="951" t="s">
        <v>3904</v>
      </c>
      <c r="D410" s="751" t="s">
        <v>3905</v>
      </c>
      <c r="E410" s="110">
        <v>2812</v>
      </c>
      <c r="F410" s="250" t="s">
        <v>533</v>
      </c>
      <c r="G410" s="107" t="s">
        <v>380</v>
      </c>
      <c r="H410" s="245"/>
      <c r="I410" s="854"/>
      <c r="J410" s="855"/>
      <c r="K410" s="855"/>
      <c r="L410" s="855"/>
      <c r="M410" s="855"/>
      <c r="N410" s="855"/>
      <c r="O410" s="855"/>
      <c r="P410" s="856"/>
    </row>
    <row r="411" spans="1:16">
      <c r="A411" s="95"/>
      <c r="B411" s="164" t="s">
        <v>4505</v>
      </c>
      <c r="C411" s="951" t="s">
        <v>3906</v>
      </c>
      <c r="D411" s="751" t="s">
        <v>3907</v>
      </c>
      <c r="E411" s="110">
        <v>3516</v>
      </c>
      <c r="F411" s="250" t="s">
        <v>533</v>
      </c>
      <c r="G411" s="107" t="s">
        <v>380</v>
      </c>
      <c r="H411" s="245"/>
      <c r="I411" s="854"/>
      <c r="J411" s="855"/>
      <c r="K411" s="855"/>
      <c r="L411" s="855"/>
      <c r="M411" s="855"/>
      <c r="N411" s="855"/>
      <c r="O411" s="855"/>
      <c r="P411" s="856"/>
    </row>
    <row r="412" spans="1:16">
      <c r="A412" s="95"/>
      <c r="B412" s="164" t="s">
        <v>4506</v>
      </c>
      <c r="C412" s="950" t="s">
        <v>2887</v>
      </c>
      <c r="D412" s="258" t="s">
        <v>2888</v>
      </c>
      <c r="E412" s="136">
        <v>959</v>
      </c>
      <c r="F412" s="250" t="s">
        <v>533</v>
      </c>
      <c r="G412" s="107" t="s">
        <v>380</v>
      </c>
      <c r="H412" s="245"/>
      <c r="I412" s="1662" t="s">
        <v>2927</v>
      </c>
      <c r="J412" s="1663"/>
      <c r="K412" s="1663"/>
      <c r="L412" s="1663"/>
      <c r="M412" s="1663"/>
      <c r="N412" s="1663"/>
      <c r="O412" s="1663"/>
      <c r="P412" s="1664"/>
    </row>
    <row r="413" spans="1:16">
      <c r="A413" s="95"/>
      <c r="B413" s="164" t="s">
        <v>4507</v>
      </c>
      <c r="C413" s="950" t="s">
        <v>2889</v>
      </c>
      <c r="D413" s="258" t="s">
        <v>2890</v>
      </c>
      <c r="E413" s="136">
        <v>1630</v>
      </c>
      <c r="F413" s="250" t="s">
        <v>533</v>
      </c>
      <c r="G413" s="107" t="s">
        <v>380</v>
      </c>
      <c r="H413" s="245"/>
      <c r="I413" s="1665"/>
      <c r="J413" s="1666"/>
      <c r="K413" s="1666"/>
      <c r="L413" s="1666"/>
      <c r="M413" s="1666"/>
      <c r="N413" s="1666"/>
      <c r="O413" s="1666"/>
      <c r="P413" s="1667"/>
    </row>
    <row r="414" spans="1:16">
      <c r="A414" s="95"/>
      <c r="B414" s="164" t="s">
        <v>4508</v>
      </c>
      <c r="C414" s="950" t="s">
        <v>2891</v>
      </c>
      <c r="D414" s="258" t="s">
        <v>2892</v>
      </c>
      <c r="E414" s="136">
        <v>2301</v>
      </c>
      <c r="F414" s="250" t="s">
        <v>533</v>
      </c>
      <c r="G414" s="107" t="s">
        <v>380</v>
      </c>
      <c r="H414" s="245"/>
      <c r="I414" s="1668"/>
      <c r="J414" s="1669"/>
      <c r="K414" s="1669"/>
      <c r="L414" s="1669"/>
      <c r="M414" s="1669"/>
      <c r="N414" s="1669"/>
      <c r="O414" s="1669"/>
      <c r="P414" s="1670"/>
    </row>
    <row r="415" spans="1:16">
      <c r="A415" s="95"/>
      <c r="B415" s="164" t="s">
        <v>4509</v>
      </c>
      <c r="C415" s="951" t="s">
        <v>3908</v>
      </c>
      <c r="D415" s="751" t="s">
        <v>3909</v>
      </c>
      <c r="E415" s="110">
        <v>3068</v>
      </c>
      <c r="F415" s="250" t="s">
        <v>533</v>
      </c>
      <c r="G415" s="107" t="s">
        <v>380</v>
      </c>
      <c r="H415" s="245"/>
      <c r="I415" s="860"/>
      <c r="J415" s="861"/>
      <c r="K415" s="861"/>
      <c r="L415" s="861"/>
      <c r="M415" s="861"/>
      <c r="N415" s="861"/>
      <c r="O415" s="861"/>
      <c r="P415" s="861"/>
    </row>
    <row r="416" spans="1:16">
      <c r="A416" s="95"/>
      <c r="B416" s="164" t="s">
        <v>4510</v>
      </c>
      <c r="C416" s="951" t="s">
        <v>3910</v>
      </c>
      <c r="D416" s="751" t="s">
        <v>3911</v>
      </c>
      <c r="E416" s="110">
        <v>3835</v>
      </c>
      <c r="F416" s="250" t="s">
        <v>533</v>
      </c>
      <c r="G416" s="107" t="s">
        <v>380</v>
      </c>
      <c r="H416" s="245"/>
      <c r="I416" s="860"/>
      <c r="J416" s="861"/>
      <c r="K416" s="861"/>
      <c r="L416" s="861"/>
      <c r="M416" s="861"/>
      <c r="N416" s="861"/>
      <c r="O416" s="861"/>
      <c r="P416" s="861"/>
    </row>
    <row r="417" spans="1:16">
      <c r="A417" s="95"/>
      <c r="B417" s="164" t="s">
        <v>4511</v>
      </c>
      <c r="C417" s="950" t="s">
        <v>2893</v>
      </c>
      <c r="D417" s="258" t="s">
        <v>2894</v>
      </c>
      <c r="E417" s="136">
        <v>1598</v>
      </c>
      <c r="F417" s="250" t="s">
        <v>533</v>
      </c>
      <c r="G417" s="107" t="s">
        <v>380</v>
      </c>
      <c r="H417" s="245"/>
      <c r="I417" s="1514" t="s">
        <v>1999</v>
      </c>
      <c r="J417" s="1515"/>
      <c r="K417" s="1515"/>
      <c r="L417" s="1515"/>
      <c r="M417" s="1515"/>
      <c r="N417" s="1515"/>
      <c r="O417" s="1515"/>
      <c r="P417" s="1516"/>
    </row>
    <row r="418" spans="1:16">
      <c r="A418" s="95"/>
      <c r="B418" s="164" t="s">
        <v>4512</v>
      </c>
      <c r="C418" s="950" t="s">
        <v>2895</v>
      </c>
      <c r="D418" s="258" t="s">
        <v>2896</v>
      </c>
      <c r="E418" s="136">
        <v>2717</v>
      </c>
      <c r="F418" s="250" t="s">
        <v>533</v>
      </c>
      <c r="G418" s="107" t="s">
        <v>380</v>
      </c>
      <c r="H418" s="245"/>
      <c r="I418" s="1517"/>
      <c r="J418" s="1518"/>
      <c r="K418" s="1518"/>
      <c r="L418" s="1518"/>
      <c r="M418" s="1518"/>
      <c r="N418" s="1518"/>
      <c r="O418" s="1518"/>
      <c r="P418" s="1519"/>
    </row>
    <row r="419" spans="1:16">
      <c r="A419" s="95"/>
      <c r="B419" s="164" t="s">
        <v>4513</v>
      </c>
      <c r="C419" s="950" t="s">
        <v>2897</v>
      </c>
      <c r="D419" s="258" t="s">
        <v>2898</v>
      </c>
      <c r="E419" s="136">
        <v>3835</v>
      </c>
      <c r="F419" s="250" t="s">
        <v>533</v>
      </c>
      <c r="G419" s="107" t="s">
        <v>380</v>
      </c>
      <c r="H419" s="245"/>
      <c r="I419" s="1520"/>
      <c r="J419" s="1521"/>
      <c r="K419" s="1521"/>
      <c r="L419" s="1521"/>
      <c r="M419" s="1521"/>
      <c r="N419" s="1521"/>
      <c r="O419" s="1521"/>
      <c r="P419" s="1522"/>
    </row>
    <row r="420" spans="1:16">
      <c r="A420" s="95"/>
      <c r="B420" s="164" t="s">
        <v>4514</v>
      </c>
      <c r="C420" s="951" t="s">
        <v>3912</v>
      </c>
      <c r="D420" s="751" t="s">
        <v>3913</v>
      </c>
      <c r="E420" s="110">
        <v>5114</v>
      </c>
      <c r="F420" s="250" t="s">
        <v>533</v>
      </c>
      <c r="G420" s="107" t="s">
        <v>380</v>
      </c>
      <c r="H420" s="245"/>
      <c r="I420" s="851"/>
      <c r="J420" s="852"/>
      <c r="K420" s="852"/>
      <c r="L420" s="852"/>
      <c r="M420" s="852"/>
      <c r="N420" s="852"/>
      <c r="O420" s="852"/>
      <c r="P420" s="853"/>
    </row>
    <row r="421" spans="1:16">
      <c r="A421" s="95"/>
      <c r="B421" s="164" t="s">
        <v>4515</v>
      </c>
      <c r="C421" s="951" t="s">
        <v>3914</v>
      </c>
      <c r="D421" s="751" t="s">
        <v>3915</v>
      </c>
      <c r="E421" s="110">
        <v>6392</v>
      </c>
      <c r="F421" s="250" t="s">
        <v>533</v>
      </c>
      <c r="G421" s="107" t="s">
        <v>380</v>
      </c>
      <c r="H421" s="245"/>
      <c r="I421" s="851"/>
      <c r="J421" s="852"/>
      <c r="K421" s="852"/>
      <c r="L421" s="852"/>
      <c r="M421" s="852"/>
      <c r="N421" s="852"/>
      <c r="O421" s="852"/>
      <c r="P421" s="853"/>
    </row>
    <row r="422" spans="1:16">
      <c r="A422" s="95"/>
      <c r="B422" s="164" t="s">
        <v>4446</v>
      </c>
      <c r="C422" s="950" t="s">
        <v>2899</v>
      </c>
      <c r="D422" s="258" t="s">
        <v>2900</v>
      </c>
      <c r="E422" s="136">
        <v>919</v>
      </c>
      <c r="F422" s="250" t="s">
        <v>533</v>
      </c>
      <c r="G422" s="107" t="s">
        <v>380</v>
      </c>
      <c r="H422" s="245"/>
      <c r="I422" s="1614" t="s">
        <v>2929</v>
      </c>
      <c r="J422" s="1615"/>
      <c r="K422" s="1615"/>
      <c r="L422" s="1615"/>
      <c r="M422" s="1615"/>
      <c r="N422" s="1615"/>
      <c r="O422" s="1615"/>
      <c r="P422" s="1616"/>
    </row>
    <row r="423" spans="1:16">
      <c r="A423" s="95"/>
      <c r="B423" s="164" t="s">
        <v>4447</v>
      </c>
      <c r="C423" s="950" t="s">
        <v>2901</v>
      </c>
      <c r="D423" s="258" t="s">
        <v>2902</v>
      </c>
      <c r="E423" s="136">
        <v>1562</v>
      </c>
      <c r="F423" s="250" t="s">
        <v>533</v>
      </c>
      <c r="G423" s="107" t="s">
        <v>380</v>
      </c>
      <c r="H423" s="245"/>
      <c r="I423" s="1617"/>
      <c r="J423" s="1649"/>
      <c r="K423" s="1649"/>
      <c r="L423" s="1649"/>
      <c r="M423" s="1649"/>
      <c r="N423" s="1649"/>
      <c r="O423" s="1649"/>
      <c r="P423" s="1619"/>
    </row>
    <row r="424" spans="1:16">
      <c r="A424" s="95"/>
      <c r="B424" s="164" t="s">
        <v>4448</v>
      </c>
      <c r="C424" s="950" t="s">
        <v>2903</v>
      </c>
      <c r="D424" s="258" t="s">
        <v>2904</v>
      </c>
      <c r="E424" s="136">
        <v>2205</v>
      </c>
      <c r="F424" s="250" t="s">
        <v>533</v>
      </c>
      <c r="G424" s="107" t="s">
        <v>380</v>
      </c>
      <c r="H424" s="245"/>
      <c r="I424" s="1620"/>
      <c r="J424" s="1621"/>
      <c r="K424" s="1621"/>
      <c r="L424" s="1621"/>
      <c r="M424" s="1621"/>
      <c r="N424" s="1621"/>
      <c r="O424" s="1621"/>
      <c r="P424" s="1622"/>
    </row>
    <row r="425" spans="1:16">
      <c r="A425" s="95"/>
      <c r="B425" s="164" t="s">
        <v>4449</v>
      </c>
      <c r="C425" s="951" t="s">
        <v>3916</v>
      </c>
      <c r="D425" s="751" t="s">
        <v>3917</v>
      </c>
      <c r="E425" s="110">
        <v>2940</v>
      </c>
      <c r="F425" s="250" t="s">
        <v>533</v>
      </c>
      <c r="G425" s="107" t="s">
        <v>380</v>
      </c>
      <c r="H425" s="245"/>
      <c r="I425" s="829"/>
      <c r="J425" s="864"/>
      <c r="K425" s="864"/>
      <c r="L425" s="864"/>
      <c r="M425" s="864"/>
      <c r="N425" s="864"/>
      <c r="O425" s="864"/>
      <c r="P425" s="830"/>
    </row>
    <row r="426" spans="1:16">
      <c r="A426" s="95"/>
      <c r="B426" s="164" t="s">
        <v>4450</v>
      </c>
      <c r="C426" s="951" t="s">
        <v>3918</v>
      </c>
      <c r="D426" s="751" t="s">
        <v>3919</v>
      </c>
      <c r="E426" s="110">
        <v>3675</v>
      </c>
      <c r="F426" s="250" t="s">
        <v>533</v>
      </c>
      <c r="G426" s="107" t="s">
        <v>380</v>
      </c>
      <c r="H426" s="245"/>
      <c r="I426" s="829"/>
      <c r="J426" s="864"/>
      <c r="K426" s="864"/>
      <c r="L426" s="864"/>
      <c r="M426" s="864"/>
      <c r="N426" s="864"/>
      <c r="O426" s="864"/>
      <c r="P426" s="830"/>
    </row>
    <row r="427" spans="1:16">
      <c r="A427" s="95"/>
      <c r="B427" s="164" t="s">
        <v>4451</v>
      </c>
      <c r="C427" s="950" t="s">
        <v>2905</v>
      </c>
      <c r="D427" s="258" t="s">
        <v>2906</v>
      </c>
      <c r="E427" s="136">
        <v>679</v>
      </c>
      <c r="F427" s="250" t="s">
        <v>533</v>
      </c>
      <c r="G427" s="107" t="s">
        <v>380</v>
      </c>
      <c r="H427" s="206"/>
      <c r="I427" s="1614" t="s">
        <v>2930</v>
      </c>
      <c r="J427" s="1615"/>
      <c r="K427" s="1615"/>
      <c r="L427" s="1615"/>
      <c r="M427" s="1615"/>
      <c r="N427" s="1615"/>
      <c r="O427" s="1615"/>
      <c r="P427" s="1616"/>
    </row>
    <row r="428" spans="1:16">
      <c r="A428" s="95"/>
      <c r="B428" s="164" t="s">
        <v>4452</v>
      </c>
      <c r="C428" s="950" t="s">
        <v>2907</v>
      </c>
      <c r="D428" s="258" t="s">
        <v>2908</v>
      </c>
      <c r="E428" s="136">
        <v>1155</v>
      </c>
      <c r="F428" s="250" t="s">
        <v>533</v>
      </c>
      <c r="G428" s="107" t="s">
        <v>380</v>
      </c>
      <c r="H428" s="206"/>
      <c r="I428" s="1617"/>
      <c r="J428" s="1649"/>
      <c r="K428" s="1649"/>
      <c r="L428" s="1649"/>
      <c r="M428" s="1649"/>
      <c r="N428" s="1649"/>
      <c r="O428" s="1649"/>
      <c r="P428" s="1619"/>
    </row>
    <row r="429" spans="1:16">
      <c r="A429" s="95"/>
      <c r="B429" s="164" t="s">
        <v>4453</v>
      </c>
      <c r="C429" s="950" t="s">
        <v>2909</v>
      </c>
      <c r="D429" s="258" t="s">
        <v>2910</v>
      </c>
      <c r="E429" s="136">
        <v>1630</v>
      </c>
      <c r="F429" s="250" t="s">
        <v>533</v>
      </c>
      <c r="G429" s="107" t="s">
        <v>380</v>
      </c>
      <c r="H429" s="106"/>
      <c r="I429" s="1620"/>
      <c r="J429" s="1621"/>
      <c r="K429" s="1621"/>
      <c r="L429" s="1621"/>
      <c r="M429" s="1621"/>
      <c r="N429" s="1621"/>
      <c r="O429" s="1621"/>
      <c r="P429" s="1622"/>
    </row>
    <row r="430" spans="1:16">
      <c r="A430" s="95"/>
      <c r="B430" s="164" t="s">
        <v>4454</v>
      </c>
      <c r="C430" s="951" t="s">
        <v>3920</v>
      </c>
      <c r="D430" s="751" t="s">
        <v>3921</v>
      </c>
      <c r="E430" s="110">
        <v>2173</v>
      </c>
      <c r="F430" s="250" t="s">
        <v>533</v>
      </c>
      <c r="G430" s="107" t="s">
        <v>380</v>
      </c>
      <c r="H430" s="106"/>
      <c r="I430" s="831"/>
      <c r="J430" s="832"/>
      <c r="K430" s="832"/>
      <c r="L430" s="832"/>
      <c r="M430" s="832"/>
      <c r="N430" s="832"/>
      <c r="O430" s="832"/>
      <c r="P430" s="833"/>
    </row>
    <row r="431" spans="1:16">
      <c r="A431" s="95"/>
      <c r="B431" s="164" t="s">
        <v>4455</v>
      </c>
      <c r="C431" s="951" t="s">
        <v>3922</v>
      </c>
      <c r="D431" s="751" t="s">
        <v>3923</v>
      </c>
      <c r="E431" s="110">
        <v>2717</v>
      </c>
      <c r="F431" s="250" t="s">
        <v>533</v>
      </c>
      <c r="G431" s="107" t="s">
        <v>380</v>
      </c>
      <c r="H431" s="106"/>
      <c r="I431" s="831"/>
      <c r="J431" s="832"/>
      <c r="K431" s="832"/>
      <c r="L431" s="832"/>
      <c r="M431" s="832"/>
      <c r="N431" s="832"/>
      <c r="O431" s="832"/>
      <c r="P431" s="833"/>
    </row>
    <row r="432" spans="1:16">
      <c r="A432" s="95"/>
      <c r="B432" s="164" t="s">
        <v>4546</v>
      </c>
      <c r="C432" s="923" t="s">
        <v>3177</v>
      </c>
      <c r="D432" s="141" t="s">
        <v>3178</v>
      </c>
      <c r="E432" s="142">
        <v>1198</v>
      </c>
      <c r="F432" s="210" t="s">
        <v>533</v>
      </c>
      <c r="G432" s="210" t="s">
        <v>380</v>
      </c>
      <c r="H432" s="135"/>
      <c r="I432" s="166" t="s">
        <v>3264</v>
      </c>
      <c r="J432" s="260"/>
      <c r="K432" s="260"/>
      <c r="L432" s="260"/>
      <c r="M432" s="260"/>
      <c r="N432" s="260"/>
      <c r="O432" s="260"/>
      <c r="P432" s="260"/>
    </row>
    <row r="433" spans="1:16" ht="15.75" customHeight="1">
      <c r="A433" s="95"/>
      <c r="B433" s="164" t="s">
        <v>4159</v>
      </c>
      <c r="C433" s="489" t="s">
        <v>920</v>
      </c>
      <c r="D433" s="848" t="s">
        <v>2943</v>
      </c>
      <c r="E433" s="113">
        <v>375</v>
      </c>
      <c r="F433" s="114" t="s">
        <v>533</v>
      </c>
      <c r="G433" s="113">
        <v>375</v>
      </c>
      <c r="H433" s="106"/>
      <c r="I433" s="1499" t="s">
        <v>2935</v>
      </c>
      <c r="J433" s="1512" t="s">
        <v>921</v>
      </c>
      <c r="K433" s="1512" t="s">
        <v>921</v>
      </c>
      <c r="L433" s="1512" t="s">
        <v>921</v>
      </c>
      <c r="M433" s="1512" t="s">
        <v>921</v>
      </c>
      <c r="N433" s="1512" t="s">
        <v>921</v>
      </c>
      <c r="O433" s="1512" t="s">
        <v>921</v>
      </c>
      <c r="P433" s="1513" t="s">
        <v>921</v>
      </c>
    </row>
    <row r="434" spans="1:16">
      <c r="A434" s="95"/>
      <c r="B434" s="164" t="s">
        <v>5022</v>
      </c>
      <c r="C434" s="929" t="s">
        <v>796</v>
      </c>
      <c r="D434" s="46" t="s">
        <v>3365</v>
      </c>
      <c r="E434" s="210">
        <v>895</v>
      </c>
      <c r="F434" s="107" t="s">
        <v>533</v>
      </c>
      <c r="G434" s="107" t="s">
        <v>380</v>
      </c>
      <c r="H434" s="211"/>
      <c r="I434" s="53" t="s">
        <v>3369</v>
      </c>
      <c r="J434" s="213"/>
      <c r="K434" s="213"/>
      <c r="L434" s="213"/>
      <c r="M434" s="213"/>
      <c r="N434" s="213"/>
      <c r="O434" s="213"/>
      <c r="P434" s="213"/>
    </row>
    <row r="435" spans="1:16" ht="15.75" customHeight="1">
      <c r="A435" s="95"/>
      <c r="B435" s="164" t="s">
        <v>5025</v>
      </c>
      <c r="C435" s="494" t="s">
        <v>162</v>
      </c>
      <c r="D435" s="270" t="s">
        <v>2977</v>
      </c>
      <c r="E435" s="107">
        <v>795</v>
      </c>
      <c r="F435" s="107" t="s">
        <v>533</v>
      </c>
      <c r="G435" s="107" t="s">
        <v>380</v>
      </c>
      <c r="H435" s="245"/>
      <c r="I435" s="1582" t="s">
        <v>2934</v>
      </c>
      <c r="J435" s="1583"/>
      <c r="K435" s="1583"/>
      <c r="L435" s="1583"/>
      <c r="M435" s="1583"/>
      <c r="N435" s="1583"/>
      <c r="O435" s="1583"/>
      <c r="P435" s="1584"/>
    </row>
    <row r="436" spans="1:16" ht="15.75" customHeight="1">
      <c r="A436" s="95"/>
      <c r="B436" s="164" t="s">
        <v>5495</v>
      </c>
      <c r="C436" s="932" t="s">
        <v>729</v>
      </c>
      <c r="D436" s="269" t="s">
        <v>2931</v>
      </c>
      <c r="E436" s="259">
        <v>1250</v>
      </c>
      <c r="F436" s="107" t="s">
        <v>533</v>
      </c>
      <c r="G436" s="107" t="s">
        <v>380</v>
      </c>
      <c r="H436" s="245"/>
      <c r="I436" s="1646" t="s">
        <v>2933</v>
      </c>
      <c r="J436" s="1647"/>
      <c r="K436" s="1647"/>
      <c r="L436" s="1647"/>
      <c r="M436" s="1647"/>
      <c r="N436" s="1647"/>
      <c r="O436" s="1647"/>
      <c r="P436" s="1648"/>
    </row>
    <row r="437" spans="1:16" ht="15.75" customHeight="1">
      <c r="A437" s="95"/>
      <c r="B437" s="164"/>
      <c r="C437" s="915"/>
      <c r="D437" s="265" t="s">
        <v>2940</v>
      </c>
      <c r="E437" s="123"/>
      <c r="F437" s="266"/>
      <c r="G437" s="123"/>
      <c r="H437" s="220"/>
      <c r="I437" s="1499" t="s">
        <v>2941</v>
      </c>
      <c r="J437" s="1512"/>
      <c r="K437" s="1512"/>
      <c r="L437" s="1512"/>
      <c r="M437" s="1512"/>
      <c r="N437" s="1512"/>
      <c r="O437" s="1512"/>
      <c r="P437" s="1513"/>
    </row>
    <row r="438" spans="1:16" s="95" customFormat="1" ht="15.75" thickBot="1">
      <c r="A438" s="88"/>
      <c r="B438" s="164"/>
      <c r="C438" s="913"/>
      <c r="D438" s="67" t="s">
        <v>3318</v>
      </c>
      <c r="E438" s="116"/>
      <c r="F438" s="117"/>
      <c r="G438" s="116"/>
      <c r="H438" s="74"/>
      <c r="I438" s="828"/>
      <c r="J438" s="834"/>
      <c r="K438" s="834"/>
      <c r="L438" s="834"/>
      <c r="M438" s="834"/>
      <c r="N438" s="834"/>
      <c r="O438" s="834"/>
      <c r="P438" s="835"/>
    </row>
    <row r="439" spans="1:16" ht="15.75" thickBot="1">
      <c r="A439" s="95"/>
      <c r="B439" s="164"/>
      <c r="C439" s="431"/>
      <c r="D439" s="89" t="s">
        <v>3263</v>
      </c>
      <c r="E439" s="885"/>
      <c r="F439" s="93" t="s">
        <v>68</v>
      </c>
      <c r="G439" s="93" t="s">
        <v>67</v>
      </c>
      <c r="H439" s="91"/>
      <c r="I439" s="68" t="s">
        <v>1053</v>
      </c>
      <c r="J439" s="93"/>
      <c r="K439" s="93"/>
      <c r="L439" s="93"/>
      <c r="M439" s="93"/>
      <c r="N439" s="93"/>
      <c r="O439" s="93"/>
      <c r="P439" s="94"/>
    </row>
    <row r="440" spans="1:16">
      <c r="A440" s="95"/>
      <c r="B440" s="164" t="s">
        <v>4234</v>
      </c>
      <c r="C440" s="944" t="s">
        <v>3118</v>
      </c>
      <c r="D440" s="218" t="s">
        <v>3119</v>
      </c>
      <c r="E440" s="228">
        <v>2495</v>
      </c>
      <c r="F440" s="228" t="s">
        <v>533</v>
      </c>
      <c r="G440" s="228">
        <v>2495</v>
      </c>
      <c r="H440" s="230"/>
      <c r="I440" s="268"/>
      <c r="J440" s="236"/>
      <c r="K440" s="236"/>
      <c r="L440" s="236"/>
      <c r="M440" s="236"/>
      <c r="N440" s="236"/>
      <c r="O440" s="236"/>
      <c r="P440" s="236"/>
    </row>
    <row r="441" spans="1:16">
      <c r="A441" s="95"/>
      <c r="B441" s="164" t="s">
        <v>4235</v>
      </c>
      <c r="C441" s="945" t="s">
        <v>3120</v>
      </c>
      <c r="D441" s="227" t="s">
        <v>3121</v>
      </c>
      <c r="E441" s="228">
        <v>1799</v>
      </c>
      <c r="F441" s="228" t="s">
        <v>533</v>
      </c>
      <c r="G441" s="228">
        <v>1799</v>
      </c>
      <c r="H441" s="230"/>
      <c r="I441" s="268"/>
      <c r="J441" s="236"/>
      <c r="K441" s="236"/>
      <c r="L441" s="236"/>
      <c r="M441" s="236"/>
      <c r="N441" s="236"/>
      <c r="O441" s="236"/>
      <c r="P441" s="236"/>
    </row>
    <row r="442" spans="1:16">
      <c r="A442" s="95"/>
      <c r="B442" s="164" t="s">
        <v>4236</v>
      </c>
      <c r="C442" s="946" t="s">
        <v>3122</v>
      </c>
      <c r="D442" s="239" t="s">
        <v>3123</v>
      </c>
      <c r="E442" s="240">
        <v>3960</v>
      </c>
      <c r="F442" s="228" t="s">
        <v>533</v>
      </c>
      <c r="G442" s="240">
        <v>3960</v>
      </c>
      <c r="H442" s="230"/>
      <c r="I442" s="268"/>
      <c r="J442" s="236"/>
      <c r="K442" s="236"/>
      <c r="L442" s="236"/>
      <c r="M442" s="236"/>
      <c r="N442" s="236"/>
      <c r="O442" s="236"/>
      <c r="P442" s="236"/>
    </row>
    <row r="443" spans="1:16">
      <c r="A443" s="95"/>
      <c r="B443" s="164" t="s">
        <v>4516</v>
      </c>
      <c r="C443" s="934" t="s">
        <v>3128</v>
      </c>
      <c r="D443" s="176" t="s">
        <v>3129</v>
      </c>
      <c r="E443" s="110">
        <v>1465</v>
      </c>
      <c r="F443" s="250" t="s">
        <v>533</v>
      </c>
      <c r="G443" s="107" t="s">
        <v>380</v>
      </c>
      <c r="H443" s="211"/>
      <c r="I443" s="1627" t="s">
        <v>2925</v>
      </c>
      <c r="J443" s="1469"/>
      <c r="K443" s="1469"/>
      <c r="L443" s="1469"/>
      <c r="M443" s="1469"/>
      <c r="N443" s="1469"/>
      <c r="O443" s="1469"/>
      <c r="P443" s="1650"/>
    </row>
    <row r="444" spans="1:16">
      <c r="A444" s="95"/>
      <c r="B444" s="164" t="s">
        <v>4517</v>
      </c>
      <c r="C444" s="923" t="s">
        <v>3130</v>
      </c>
      <c r="D444" s="141" t="s">
        <v>3131</v>
      </c>
      <c r="E444" s="110">
        <v>2160</v>
      </c>
      <c r="F444" s="250" t="s">
        <v>533</v>
      </c>
      <c r="G444" s="107" t="s">
        <v>380</v>
      </c>
      <c r="H444" s="245"/>
      <c r="I444" s="1471"/>
      <c r="J444" s="1472"/>
      <c r="K444" s="1472"/>
      <c r="L444" s="1472"/>
      <c r="M444" s="1472"/>
      <c r="N444" s="1472"/>
      <c r="O444" s="1472"/>
      <c r="P444" s="1651"/>
    </row>
    <row r="445" spans="1:16">
      <c r="A445" s="95"/>
      <c r="B445" s="164" t="s">
        <v>4518</v>
      </c>
      <c r="C445" s="923" t="s">
        <v>3132</v>
      </c>
      <c r="D445" s="141" t="s">
        <v>3133</v>
      </c>
      <c r="E445" s="110">
        <v>3040</v>
      </c>
      <c r="F445" s="250" t="s">
        <v>533</v>
      </c>
      <c r="G445" s="107" t="s">
        <v>380</v>
      </c>
      <c r="H445" s="245"/>
      <c r="I445" s="1543"/>
      <c r="J445" s="1544"/>
      <c r="K445" s="1544"/>
      <c r="L445" s="1544"/>
      <c r="M445" s="1544"/>
      <c r="N445" s="1544"/>
      <c r="O445" s="1544"/>
      <c r="P445" s="1652"/>
    </row>
    <row r="446" spans="1:16">
      <c r="A446" s="95"/>
      <c r="B446" s="164" t="s">
        <v>4519</v>
      </c>
      <c r="C446" s="922" t="s">
        <v>3932</v>
      </c>
      <c r="D446" s="759" t="s">
        <v>3933</v>
      </c>
      <c r="E446" s="757">
        <v>4240</v>
      </c>
      <c r="F446" s="250" t="s">
        <v>533</v>
      </c>
      <c r="G446" s="107" t="s">
        <v>380</v>
      </c>
      <c r="H446" s="245"/>
      <c r="I446" s="821"/>
      <c r="J446" s="858"/>
      <c r="K446" s="858"/>
      <c r="L446" s="858"/>
      <c r="M446" s="858"/>
      <c r="N446" s="858"/>
      <c r="O446" s="858"/>
      <c r="P446" s="859"/>
    </row>
    <row r="447" spans="1:16">
      <c r="A447" s="95"/>
      <c r="B447" s="164" t="s">
        <v>4520</v>
      </c>
      <c r="C447" s="922" t="s">
        <v>3934</v>
      </c>
      <c r="D447" s="759" t="s">
        <v>3935</v>
      </c>
      <c r="E447" s="758">
        <v>5073</v>
      </c>
      <c r="F447" s="250" t="s">
        <v>533</v>
      </c>
      <c r="G447" s="107" t="s">
        <v>380</v>
      </c>
      <c r="H447" s="245"/>
      <c r="I447" s="821"/>
      <c r="J447" s="858"/>
      <c r="K447" s="858"/>
      <c r="L447" s="858"/>
      <c r="M447" s="858"/>
      <c r="N447" s="858"/>
      <c r="O447" s="858"/>
      <c r="P447" s="859"/>
    </row>
    <row r="448" spans="1:16">
      <c r="A448" s="95"/>
      <c r="B448" s="164" t="s">
        <v>4521</v>
      </c>
      <c r="C448" s="923" t="s">
        <v>3134</v>
      </c>
      <c r="D448" s="141" t="s">
        <v>3135</v>
      </c>
      <c r="E448" s="110">
        <v>680</v>
      </c>
      <c r="F448" s="250" t="s">
        <v>533</v>
      </c>
      <c r="G448" s="107" t="s">
        <v>380</v>
      </c>
      <c r="H448" s="245"/>
      <c r="I448" s="1653" t="s">
        <v>2926</v>
      </c>
      <c r="J448" s="1654"/>
      <c r="K448" s="1654"/>
      <c r="L448" s="1654"/>
      <c r="M448" s="1654"/>
      <c r="N448" s="1654"/>
      <c r="O448" s="1654"/>
      <c r="P448" s="1655"/>
    </row>
    <row r="449" spans="1:16">
      <c r="A449" s="95"/>
      <c r="B449" s="164" t="s">
        <v>4522</v>
      </c>
      <c r="C449" s="923" t="s">
        <v>3136</v>
      </c>
      <c r="D449" s="141" t="s">
        <v>3137</v>
      </c>
      <c r="E449" s="110">
        <v>1150</v>
      </c>
      <c r="F449" s="250" t="s">
        <v>533</v>
      </c>
      <c r="G449" s="107" t="s">
        <v>380</v>
      </c>
      <c r="H449" s="245"/>
      <c r="I449" s="1656"/>
      <c r="J449" s="1657"/>
      <c r="K449" s="1657"/>
      <c r="L449" s="1657"/>
      <c r="M449" s="1657"/>
      <c r="N449" s="1657"/>
      <c r="O449" s="1657"/>
      <c r="P449" s="1658"/>
    </row>
    <row r="450" spans="1:16">
      <c r="A450" s="95"/>
      <c r="B450" s="164" t="s">
        <v>4523</v>
      </c>
      <c r="C450" s="923" t="s">
        <v>3138</v>
      </c>
      <c r="D450" s="141" t="s">
        <v>3139</v>
      </c>
      <c r="E450" s="110">
        <v>1635</v>
      </c>
      <c r="F450" s="250" t="s">
        <v>533</v>
      </c>
      <c r="G450" s="107" t="s">
        <v>380</v>
      </c>
      <c r="H450" s="245"/>
      <c r="I450" s="1659"/>
      <c r="J450" s="1660"/>
      <c r="K450" s="1660"/>
      <c r="L450" s="1660"/>
      <c r="M450" s="1660"/>
      <c r="N450" s="1660"/>
      <c r="O450" s="1660"/>
      <c r="P450" s="1661"/>
    </row>
    <row r="451" spans="1:16">
      <c r="A451" s="95"/>
      <c r="B451" s="164" t="s">
        <v>4524</v>
      </c>
      <c r="C451" s="954" t="s">
        <v>3936</v>
      </c>
      <c r="D451" s="748" t="s">
        <v>3937</v>
      </c>
      <c r="E451" s="110">
        <v>2176</v>
      </c>
      <c r="F451" s="250" t="s">
        <v>533</v>
      </c>
      <c r="G451" s="107" t="s">
        <v>380</v>
      </c>
      <c r="H451" s="245"/>
      <c r="I451" s="854"/>
      <c r="J451" s="855"/>
      <c r="K451" s="855"/>
      <c r="L451" s="855"/>
      <c r="M451" s="855"/>
      <c r="N451" s="855"/>
      <c r="O451" s="855"/>
      <c r="P451" s="856"/>
    </row>
    <row r="452" spans="1:16">
      <c r="A452" s="95"/>
      <c r="B452" s="164" t="s">
        <v>4525</v>
      </c>
      <c r="C452" s="922" t="s">
        <v>3938</v>
      </c>
      <c r="D452" s="165" t="s">
        <v>3939</v>
      </c>
      <c r="E452" s="110">
        <v>2720</v>
      </c>
      <c r="F452" s="250" t="s">
        <v>533</v>
      </c>
      <c r="G452" s="107" t="s">
        <v>380</v>
      </c>
      <c r="H452" s="245"/>
      <c r="I452" s="854"/>
      <c r="J452" s="855"/>
      <c r="K452" s="855"/>
      <c r="L452" s="855"/>
      <c r="M452" s="855"/>
      <c r="N452" s="855"/>
      <c r="O452" s="855"/>
      <c r="P452" s="856"/>
    </row>
    <row r="453" spans="1:16">
      <c r="A453" s="95"/>
      <c r="B453" s="164" t="s">
        <v>4526</v>
      </c>
      <c r="C453" s="923" t="s">
        <v>3140</v>
      </c>
      <c r="D453" s="141" t="s">
        <v>3141</v>
      </c>
      <c r="E453" s="110">
        <v>940</v>
      </c>
      <c r="F453" s="250" t="s">
        <v>533</v>
      </c>
      <c r="G453" s="107" t="s">
        <v>380</v>
      </c>
      <c r="H453" s="245"/>
      <c r="I453" s="1662" t="s">
        <v>2927</v>
      </c>
      <c r="J453" s="1663"/>
      <c r="K453" s="1663"/>
      <c r="L453" s="1663"/>
      <c r="M453" s="1663"/>
      <c r="N453" s="1663"/>
      <c r="O453" s="1663"/>
      <c r="P453" s="1664"/>
    </row>
    <row r="454" spans="1:16">
      <c r="A454" s="95"/>
      <c r="B454" s="164" t="s">
        <v>4527</v>
      </c>
      <c r="C454" s="923" t="s">
        <v>3142</v>
      </c>
      <c r="D454" s="141" t="s">
        <v>3143</v>
      </c>
      <c r="E454" s="110">
        <v>1570</v>
      </c>
      <c r="F454" s="250" t="s">
        <v>533</v>
      </c>
      <c r="G454" s="107" t="s">
        <v>380</v>
      </c>
      <c r="H454" s="245"/>
      <c r="I454" s="1665"/>
      <c r="J454" s="1666"/>
      <c r="K454" s="1666"/>
      <c r="L454" s="1666"/>
      <c r="M454" s="1666"/>
      <c r="N454" s="1666"/>
      <c r="O454" s="1666"/>
      <c r="P454" s="1667"/>
    </row>
    <row r="455" spans="1:16">
      <c r="A455" s="95"/>
      <c r="B455" s="164" t="s">
        <v>4528</v>
      </c>
      <c r="C455" s="950" t="s">
        <v>3144</v>
      </c>
      <c r="D455" s="258" t="s">
        <v>3145</v>
      </c>
      <c r="E455" s="110">
        <v>2265</v>
      </c>
      <c r="F455" s="250" t="s">
        <v>533</v>
      </c>
      <c r="G455" s="107" t="s">
        <v>380</v>
      </c>
      <c r="H455" s="245"/>
      <c r="I455" s="1668"/>
      <c r="J455" s="1669"/>
      <c r="K455" s="1669"/>
      <c r="L455" s="1669"/>
      <c r="M455" s="1669"/>
      <c r="N455" s="1669"/>
      <c r="O455" s="1669"/>
      <c r="P455" s="1670"/>
    </row>
    <row r="456" spans="1:16">
      <c r="A456" s="95"/>
      <c r="B456" s="164" t="s">
        <v>4529</v>
      </c>
      <c r="C456" s="954" t="s">
        <v>3940</v>
      </c>
      <c r="D456" s="759" t="s">
        <v>3941</v>
      </c>
      <c r="E456" s="142">
        <v>3008</v>
      </c>
      <c r="F456" s="250" t="s">
        <v>533</v>
      </c>
      <c r="G456" s="107" t="s">
        <v>380</v>
      </c>
      <c r="H456" s="245"/>
      <c r="I456" s="862"/>
      <c r="J456" s="863"/>
      <c r="K456" s="863"/>
      <c r="L456" s="863"/>
      <c r="M456" s="863"/>
      <c r="N456" s="863"/>
      <c r="O456" s="863"/>
      <c r="P456" s="863"/>
    </row>
    <row r="457" spans="1:16">
      <c r="A457" s="95"/>
      <c r="B457" s="164" t="s">
        <v>4530</v>
      </c>
      <c r="C457" s="954" t="s">
        <v>3942</v>
      </c>
      <c r="D457" s="138" t="s">
        <v>3943</v>
      </c>
      <c r="E457" s="142">
        <v>3760</v>
      </c>
      <c r="F457" s="250" t="s">
        <v>533</v>
      </c>
      <c r="G457" s="107" t="s">
        <v>380</v>
      </c>
      <c r="H457" s="245"/>
      <c r="I457" s="862"/>
      <c r="J457" s="863"/>
      <c r="K457" s="863"/>
      <c r="L457" s="863"/>
      <c r="M457" s="863"/>
      <c r="N457" s="863"/>
      <c r="O457" s="863"/>
      <c r="P457" s="863"/>
    </row>
    <row r="458" spans="1:16" s="74" customFormat="1">
      <c r="B458" s="164" t="s">
        <v>4531</v>
      </c>
      <c r="C458" s="950" t="s">
        <v>3146</v>
      </c>
      <c r="D458" s="258" t="s">
        <v>3147</v>
      </c>
      <c r="E458" s="110">
        <v>975</v>
      </c>
      <c r="F458" s="210" t="s">
        <v>533</v>
      </c>
      <c r="G458" s="210" t="s">
        <v>380</v>
      </c>
      <c r="H458" s="271"/>
      <c r="I458" s="272"/>
      <c r="J458" s="273"/>
      <c r="K458" s="273"/>
      <c r="L458" s="273"/>
      <c r="M458" s="273"/>
      <c r="N458" s="273"/>
      <c r="O458" s="273"/>
      <c r="P458" s="273"/>
    </row>
    <row r="459" spans="1:16" s="74" customFormat="1">
      <c r="B459" s="164" t="s">
        <v>4532</v>
      </c>
      <c r="C459" s="923" t="s">
        <v>3148</v>
      </c>
      <c r="D459" s="141" t="s">
        <v>3149</v>
      </c>
      <c r="E459" s="110">
        <v>1655</v>
      </c>
      <c r="F459" s="210" t="s">
        <v>533</v>
      </c>
      <c r="G459" s="210" t="s">
        <v>380</v>
      </c>
      <c r="H459" s="271"/>
      <c r="I459" s="272"/>
      <c r="J459" s="273"/>
      <c r="K459" s="273"/>
      <c r="L459" s="273"/>
      <c r="M459" s="273"/>
      <c r="N459" s="273"/>
      <c r="O459" s="273"/>
      <c r="P459" s="273"/>
    </row>
    <row r="460" spans="1:16" s="74" customFormat="1">
      <c r="B460" s="164" t="s">
        <v>4533</v>
      </c>
      <c r="C460" s="927" t="s">
        <v>3150</v>
      </c>
      <c r="D460" s="138" t="s">
        <v>3151</v>
      </c>
      <c r="E460" s="110">
        <v>2335</v>
      </c>
      <c r="F460" s="210" t="s">
        <v>533</v>
      </c>
      <c r="G460" s="210" t="s">
        <v>380</v>
      </c>
      <c r="H460" s="271"/>
      <c r="I460" s="272"/>
      <c r="J460" s="273"/>
      <c r="K460" s="273"/>
      <c r="L460" s="273"/>
      <c r="M460" s="273"/>
      <c r="N460" s="273"/>
      <c r="O460" s="273"/>
      <c r="P460" s="273"/>
    </row>
    <row r="461" spans="1:16" s="74" customFormat="1">
      <c r="B461" s="164" t="s">
        <v>4534</v>
      </c>
      <c r="C461" s="955" t="s">
        <v>3944</v>
      </c>
      <c r="D461" s="165" t="s">
        <v>3945</v>
      </c>
      <c r="E461" s="757">
        <v>3120</v>
      </c>
      <c r="F461" s="250" t="s">
        <v>533</v>
      </c>
      <c r="G461" s="107" t="s">
        <v>380</v>
      </c>
      <c r="H461" s="752"/>
      <c r="I461" s="753"/>
      <c r="J461" s="754"/>
      <c r="K461" s="754"/>
      <c r="L461" s="754"/>
      <c r="M461" s="754"/>
      <c r="N461" s="754"/>
      <c r="O461" s="754"/>
      <c r="P461" s="755"/>
    </row>
    <row r="462" spans="1:16" s="74" customFormat="1">
      <c r="B462" s="164" t="s">
        <v>4535</v>
      </c>
      <c r="C462" s="955" t="s">
        <v>3946</v>
      </c>
      <c r="D462" s="165" t="s">
        <v>3947</v>
      </c>
      <c r="E462" s="757">
        <v>3900</v>
      </c>
      <c r="F462" s="250" t="s">
        <v>533</v>
      </c>
      <c r="G462" s="107" t="s">
        <v>380</v>
      </c>
      <c r="H462" s="752"/>
      <c r="I462" s="753"/>
      <c r="J462" s="754"/>
      <c r="K462" s="754"/>
      <c r="L462" s="754"/>
      <c r="M462" s="754"/>
      <c r="N462" s="754"/>
      <c r="O462" s="754"/>
      <c r="P462" s="755"/>
    </row>
    <row r="463" spans="1:16">
      <c r="A463" s="95"/>
      <c r="B463" s="164" t="s">
        <v>4456</v>
      </c>
      <c r="C463" s="923" t="s">
        <v>3152</v>
      </c>
      <c r="D463" s="141" t="s">
        <v>3153</v>
      </c>
      <c r="E463" s="110">
        <v>455</v>
      </c>
      <c r="F463" s="250" t="s">
        <v>533</v>
      </c>
      <c r="G463" s="107" t="s">
        <v>380</v>
      </c>
      <c r="H463" s="245"/>
      <c r="I463" s="1614" t="s">
        <v>2929</v>
      </c>
      <c r="J463" s="1615"/>
      <c r="K463" s="1615"/>
      <c r="L463" s="1615"/>
      <c r="M463" s="1615"/>
      <c r="N463" s="1615"/>
      <c r="O463" s="1615"/>
      <c r="P463" s="1616"/>
    </row>
    <row r="464" spans="1:16">
      <c r="A464" s="95"/>
      <c r="B464" s="164" t="s">
        <v>4457</v>
      </c>
      <c r="C464" s="923" t="s">
        <v>3154</v>
      </c>
      <c r="D464" s="141" t="s">
        <v>3155</v>
      </c>
      <c r="E464" s="110">
        <v>775</v>
      </c>
      <c r="F464" s="250" t="s">
        <v>533</v>
      </c>
      <c r="G464" s="107" t="s">
        <v>380</v>
      </c>
      <c r="H464" s="245"/>
      <c r="I464" s="1617"/>
      <c r="J464" s="1649"/>
      <c r="K464" s="1649"/>
      <c r="L464" s="1649"/>
      <c r="M464" s="1649"/>
      <c r="N464" s="1649"/>
      <c r="O464" s="1649"/>
      <c r="P464" s="1619"/>
    </row>
    <row r="465" spans="1:16">
      <c r="A465" s="95"/>
      <c r="B465" s="164" t="s">
        <v>4458</v>
      </c>
      <c r="C465" s="923" t="s">
        <v>3156</v>
      </c>
      <c r="D465" s="141" t="s">
        <v>3157</v>
      </c>
      <c r="E465" s="110">
        <v>1095</v>
      </c>
      <c r="F465" s="250" t="s">
        <v>533</v>
      </c>
      <c r="G465" s="107" t="s">
        <v>380</v>
      </c>
      <c r="H465" s="245"/>
      <c r="I465" s="1620"/>
      <c r="J465" s="1621"/>
      <c r="K465" s="1621"/>
      <c r="L465" s="1621"/>
      <c r="M465" s="1621"/>
      <c r="N465" s="1621"/>
      <c r="O465" s="1621"/>
      <c r="P465" s="1622"/>
    </row>
    <row r="466" spans="1:16">
      <c r="A466" s="95"/>
      <c r="B466" s="164" t="s">
        <v>4459</v>
      </c>
      <c r="C466" s="954" t="s">
        <v>3924</v>
      </c>
      <c r="D466" s="756" t="s">
        <v>3925</v>
      </c>
      <c r="E466" s="110">
        <v>1456</v>
      </c>
      <c r="F466" s="250" t="s">
        <v>533</v>
      </c>
      <c r="G466" s="107" t="s">
        <v>380</v>
      </c>
      <c r="H466" s="245"/>
      <c r="I466" s="829"/>
      <c r="J466" s="864"/>
      <c r="K466" s="864"/>
      <c r="L466" s="864"/>
      <c r="M466" s="864"/>
      <c r="N466" s="864"/>
      <c r="O466" s="864"/>
      <c r="P466" s="830"/>
    </row>
    <row r="467" spans="1:16">
      <c r="A467" s="95"/>
      <c r="B467" s="164" t="s">
        <v>4460</v>
      </c>
      <c r="C467" s="954" t="s">
        <v>3926</v>
      </c>
      <c r="D467" s="756" t="s">
        <v>3927</v>
      </c>
      <c r="E467" s="110">
        <v>1820</v>
      </c>
      <c r="F467" s="250" t="s">
        <v>533</v>
      </c>
      <c r="G467" s="107" t="s">
        <v>380</v>
      </c>
      <c r="H467" s="245"/>
      <c r="I467" s="829"/>
      <c r="J467" s="864"/>
      <c r="K467" s="864"/>
      <c r="L467" s="864"/>
      <c r="M467" s="864"/>
      <c r="N467" s="864"/>
      <c r="O467" s="864"/>
      <c r="P467" s="830"/>
    </row>
    <row r="468" spans="1:16">
      <c r="A468" s="95"/>
      <c r="B468" s="164" t="s">
        <v>4461</v>
      </c>
      <c r="C468" s="923" t="s">
        <v>3158</v>
      </c>
      <c r="D468" s="141" t="s">
        <v>3159</v>
      </c>
      <c r="E468" s="110">
        <v>335</v>
      </c>
      <c r="F468" s="250" t="s">
        <v>533</v>
      </c>
      <c r="G468" s="107" t="s">
        <v>380</v>
      </c>
      <c r="H468" s="206"/>
      <c r="I468" s="1614" t="s">
        <v>2930</v>
      </c>
      <c r="J468" s="1615"/>
      <c r="K468" s="1615"/>
      <c r="L468" s="1615"/>
      <c r="M468" s="1615"/>
      <c r="N468" s="1615"/>
      <c r="O468" s="1615"/>
      <c r="P468" s="1616"/>
    </row>
    <row r="469" spans="1:16">
      <c r="A469" s="95"/>
      <c r="B469" s="164" t="s">
        <v>4465</v>
      </c>
      <c r="C469" s="923" t="s">
        <v>3160</v>
      </c>
      <c r="D469" s="141" t="s">
        <v>3161</v>
      </c>
      <c r="E469" s="110">
        <v>565</v>
      </c>
      <c r="F469" s="250" t="s">
        <v>533</v>
      </c>
      <c r="G469" s="107" t="s">
        <v>380</v>
      </c>
      <c r="H469" s="206"/>
      <c r="I469" s="1617"/>
      <c r="J469" s="1649"/>
      <c r="K469" s="1649"/>
      <c r="L469" s="1649"/>
      <c r="M469" s="1649"/>
      <c r="N469" s="1649"/>
      <c r="O469" s="1649"/>
      <c r="P469" s="1619"/>
    </row>
    <row r="470" spans="1:16">
      <c r="A470" s="95"/>
      <c r="B470" s="164" t="s">
        <v>4462</v>
      </c>
      <c r="C470" s="923" t="s">
        <v>3162</v>
      </c>
      <c r="D470" s="141" t="s">
        <v>3163</v>
      </c>
      <c r="E470" s="110">
        <v>805</v>
      </c>
      <c r="F470" s="250" t="s">
        <v>533</v>
      </c>
      <c r="G470" s="74" t="s">
        <v>380</v>
      </c>
      <c r="H470" s="106"/>
      <c r="I470" s="1620"/>
      <c r="J470" s="1621"/>
      <c r="K470" s="1621"/>
      <c r="L470" s="1621"/>
      <c r="M470" s="1621"/>
      <c r="N470" s="1621"/>
      <c r="O470" s="1621"/>
      <c r="P470" s="1622"/>
    </row>
    <row r="471" spans="1:16">
      <c r="A471" s="95"/>
      <c r="B471" s="164" t="s">
        <v>4463</v>
      </c>
      <c r="C471" s="954" t="s">
        <v>3928</v>
      </c>
      <c r="D471" s="756" t="s">
        <v>3929</v>
      </c>
      <c r="E471" s="110">
        <v>1072</v>
      </c>
      <c r="F471" s="250" t="s">
        <v>533</v>
      </c>
      <c r="G471" s="107" t="s">
        <v>380</v>
      </c>
      <c r="H471" s="106"/>
      <c r="I471" s="831"/>
      <c r="J471" s="832"/>
      <c r="K471" s="832"/>
      <c r="L471" s="832"/>
      <c r="M471" s="832"/>
      <c r="N471" s="832"/>
      <c r="O471" s="832"/>
      <c r="P471" s="833"/>
    </row>
    <row r="472" spans="1:16">
      <c r="A472" s="95"/>
      <c r="B472" s="164" t="s">
        <v>4464</v>
      </c>
      <c r="C472" s="954" t="s">
        <v>3930</v>
      </c>
      <c r="D472" s="756" t="s">
        <v>3931</v>
      </c>
      <c r="E472" s="110">
        <v>1340</v>
      </c>
      <c r="F472" s="250" t="s">
        <v>533</v>
      </c>
      <c r="G472" s="107" t="s">
        <v>380</v>
      </c>
      <c r="H472" s="106"/>
      <c r="I472" s="831"/>
      <c r="J472" s="832"/>
      <c r="K472" s="832"/>
      <c r="L472" s="832"/>
      <c r="M472" s="832"/>
      <c r="N472" s="832"/>
      <c r="O472" s="832"/>
      <c r="P472" s="833"/>
    </row>
    <row r="473" spans="1:16" ht="15.75" customHeight="1">
      <c r="A473" s="95"/>
      <c r="B473" s="164" t="s">
        <v>4547</v>
      </c>
      <c r="C473" s="934" t="s">
        <v>3164</v>
      </c>
      <c r="D473" s="176" t="s">
        <v>3293</v>
      </c>
      <c r="E473" s="110">
        <v>696</v>
      </c>
      <c r="F473" s="114" t="s">
        <v>533</v>
      </c>
      <c r="G473" s="107" t="s">
        <v>380</v>
      </c>
      <c r="H473" s="106"/>
      <c r="I473" s="1499" t="s">
        <v>3264</v>
      </c>
      <c r="J473" s="1512"/>
      <c r="K473" s="1512"/>
      <c r="L473" s="1512"/>
      <c r="M473" s="1512"/>
      <c r="N473" s="1512"/>
      <c r="O473" s="1512"/>
      <c r="P473" s="1513"/>
    </row>
    <row r="474" spans="1:16">
      <c r="A474" s="95"/>
      <c r="B474" s="164" t="s">
        <v>5021</v>
      </c>
      <c r="C474" s="953" t="s">
        <v>795</v>
      </c>
      <c r="D474" s="46" t="s">
        <v>3366</v>
      </c>
      <c r="E474" s="210">
        <v>595</v>
      </c>
      <c r="F474" s="274" t="s">
        <v>533</v>
      </c>
      <c r="G474" s="274" t="s">
        <v>380</v>
      </c>
      <c r="H474" s="211"/>
      <c r="I474" s="53" t="s">
        <v>3319</v>
      </c>
      <c r="J474" s="275"/>
      <c r="K474" s="275"/>
      <c r="L474" s="275"/>
      <c r="M474" s="275"/>
      <c r="N474" s="275"/>
      <c r="O474" s="275"/>
      <c r="P474" s="275"/>
    </row>
    <row r="475" spans="1:16" s="82" customFormat="1">
      <c r="A475" s="95"/>
      <c r="B475" s="164" t="s">
        <v>5494</v>
      </c>
      <c r="C475" s="956" t="s">
        <v>728</v>
      </c>
      <c r="D475" s="165" t="s">
        <v>3259</v>
      </c>
      <c r="E475" s="107">
        <v>750</v>
      </c>
      <c r="F475" s="274" t="s">
        <v>533</v>
      </c>
      <c r="G475" s="274" t="s">
        <v>380</v>
      </c>
      <c r="H475" s="243"/>
      <c r="I475" s="1609" t="s">
        <v>1546</v>
      </c>
      <c r="J475" s="1610"/>
      <c r="K475" s="1610"/>
      <c r="L475" s="1610"/>
      <c r="M475" s="1610"/>
      <c r="N475" s="1610"/>
      <c r="O475" s="1610"/>
      <c r="P475" s="1611"/>
    </row>
    <row r="476" spans="1:16" s="82" customFormat="1">
      <c r="A476" s="95"/>
      <c r="B476" s="164" t="s">
        <v>4158</v>
      </c>
      <c r="C476" s="916" t="s">
        <v>918</v>
      </c>
      <c r="D476" s="270" t="s">
        <v>3260</v>
      </c>
      <c r="E476" s="107">
        <v>250</v>
      </c>
      <c r="F476" s="114" t="s">
        <v>533</v>
      </c>
      <c r="G476" s="113">
        <v>250</v>
      </c>
      <c r="H476" s="106"/>
      <c r="I476" s="1499" t="s">
        <v>1078</v>
      </c>
      <c r="J476" s="1512" t="s">
        <v>919</v>
      </c>
      <c r="K476" s="1512" t="s">
        <v>919</v>
      </c>
      <c r="L476" s="1512" t="s">
        <v>919</v>
      </c>
      <c r="M476" s="1512" t="s">
        <v>919</v>
      </c>
      <c r="N476" s="1512" t="s">
        <v>919</v>
      </c>
      <c r="O476" s="1512" t="s">
        <v>919</v>
      </c>
      <c r="P476" s="1513" t="s">
        <v>919</v>
      </c>
    </row>
    <row r="477" spans="1:16">
      <c r="A477" s="95"/>
      <c r="B477" s="164" t="s">
        <v>5026</v>
      </c>
      <c r="C477" s="494" t="s">
        <v>586</v>
      </c>
      <c r="D477" s="270" t="s">
        <v>3261</v>
      </c>
      <c r="E477" s="274">
        <v>545</v>
      </c>
      <c r="F477" s="274" t="s">
        <v>533</v>
      </c>
      <c r="G477" s="274" t="s">
        <v>380</v>
      </c>
      <c r="H477" s="206"/>
      <c r="I477" s="888" t="s">
        <v>3320</v>
      </c>
      <c r="J477" s="276"/>
      <c r="K477" s="276"/>
      <c r="L477" s="276"/>
      <c r="M477" s="276"/>
      <c r="N477" s="276"/>
      <c r="O477" s="276"/>
      <c r="P477" s="277"/>
    </row>
    <row r="478" spans="1:16" s="95" customFormat="1">
      <c r="A478" s="88"/>
      <c r="B478" s="164"/>
      <c r="C478" s="913"/>
      <c r="D478" s="67" t="s">
        <v>3318</v>
      </c>
      <c r="E478" s="116"/>
      <c r="F478" s="117"/>
      <c r="G478" s="116"/>
      <c r="H478" s="74"/>
      <c r="I478" s="828"/>
      <c r="J478" s="834"/>
      <c r="K478" s="834"/>
      <c r="L478" s="834"/>
      <c r="M478" s="834"/>
      <c r="N478" s="834"/>
      <c r="O478" s="834"/>
      <c r="P478" s="835"/>
    </row>
    <row r="479" spans="1:16" s="95" customFormat="1" ht="15.75" thickBot="1">
      <c r="B479" s="164"/>
      <c r="C479" s="490" t="s">
        <v>1046</v>
      </c>
      <c r="D479" s="71"/>
      <c r="E479" s="278"/>
      <c r="F479" s="278" t="s">
        <v>68</v>
      </c>
      <c r="G479" s="278" t="s">
        <v>67</v>
      </c>
      <c r="H479" s="267"/>
      <c r="I479" s="248"/>
      <c r="J479" s="249"/>
      <c r="K479" s="249"/>
      <c r="L479" s="249"/>
      <c r="M479" s="249"/>
      <c r="N479" s="249"/>
      <c r="O479" s="249"/>
      <c r="P479" s="249"/>
    </row>
    <row r="480" spans="1:16" s="95" customFormat="1" ht="15.75" thickBot="1">
      <c r="B480" s="164"/>
      <c r="C480" s="431"/>
      <c r="D480" s="89" t="s">
        <v>2949</v>
      </c>
      <c r="E480" s="85"/>
      <c r="F480" s="194" t="s">
        <v>68</v>
      </c>
      <c r="G480" s="194" t="s">
        <v>67</v>
      </c>
      <c r="H480" s="192"/>
      <c r="I480" s="193" t="s">
        <v>1053</v>
      </c>
      <c r="J480" s="194"/>
      <c r="K480" s="194"/>
      <c r="L480" s="194"/>
      <c r="M480" s="194"/>
      <c r="N480" s="194"/>
      <c r="O480" s="194"/>
      <c r="P480" s="195"/>
    </row>
    <row r="481" spans="1:16">
      <c r="A481" s="95"/>
      <c r="B481" s="164" t="s">
        <v>4024</v>
      </c>
      <c r="C481" s="920" t="s">
        <v>3338</v>
      </c>
      <c r="D481" s="209" t="s">
        <v>3339</v>
      </c>
      <c r="E481" s="250">
        <v>2830</v>
      </c>
      <c r="F481" s="107" t="s">
        <v>533</v>
      </c>
      <c r="G481" s="107" t="s">
        <v>380</v>
      </c>
      <c r="H481" s="245"/>
      <c r="I481" s="1684" t="s">
        <v>3367</v>
      </c>
      <c r="J481" s="1685"/>
      <c r="K481" s="1685"/>
      <c r="L481" s="1685"/>
      <c r="M481" s="1685"/>
      <c r="N481" s="1685"/>
      <c r="O481" s="1685"/>
      <c r="P481" s="1686"/>
    </row>
    <row r="482" spans="1:16" ht="14.25" customHeight="1">
      <c r="A482" s="95"/>
      <c r="B482" s="164" t="s">
        <v>4025</v>
      </c>
      <c r="C482" s="920" t="s">
        <v>3340</v>
      </c>
      <c r="D482" s="209" t="s">
        <v>3341</v>
      </c>
      <c r="E482" s="250">
        <v>4825</v>
      </c>
      <c r="F482" s="107" t="s">
        <v>533</v>
      </c>
      <c r="G482" s="107" t="s">
        <v>380</v>
      </c>
      <c r="H482" s="245"/>
      <c r="I482" s="1477"/>
      <c r="J482" s="1526"/>
      <c r="K482" s="1526"/>
      <c r="L482" s="1526"/>
      <c r="M482" s="1526"/>
      <c r="N482" s="1526"/>
      <c r="O482" s="1526"/>
      <c r="P482" s="1527"/>
    </row>
    <row r="483" spans="1:16">
      <c r="A483" s="95"/>
      <c r="B483" s="164" t="s">
        <v>4822</v>
      </c>
      <c r="C483" s="494" t="s">
        <v>592</v>
      </c>
      <c r="D483" s="207" t="s">
        <v>1314</v>
      </c>
      <c r="E483" s="107">
        <v>1780</v>
      </c>
      <c r="F483" s="107" t="s">
        <v>533</v>
      </c>
      <c r="G483" s="107" t="s">
        <v>380</v>
      </c>
      <c r="H483" s="245"/>
      <c r="I483" s="1607" t="s">
        <v>493</v>
      </c>
      <c r="J483" s="1607"/>
      <c r="K483" s="1607"/>
      <c r="L483" s="1607"/>
      <c r="M483" s="1607"/>
      <c r="N483" s="1607"/>
      <c r="O483" s="1607"/>
      <c r="P483" s="1607"/>
    </row>
    <row r="484" spans="1:16">
      <c r="A484" s="95"/>
      <c r="B484" s="164" t="s">
        <v>4828</v>
      </c>
      <c r="C484" s="494" t="s">
        <v>159</v>
      </c>
      <c r="D484" s="207" t="s">
        <v>1315</v>
      </c>
      <c r="E484" s="107">
        <v>3040</v>
      </c>
      <c r="F484" s="107" t="s">
        <v>533</v>
      </c>
      <c r="G484" s="107" t="s">
        <v>380</v>
      </c>
      <c r="H484" s="245"/>
      <c r="I484" s="1607"/>
      <c r="J484" s="1607"/>
      <c r="K484" s="1607"/>
      <c r="L484" s="1607"/>
      <c r="M484" s="1607"/>
      <c r="N484" s="1607"/>
      <c r="O484" s="1607"/>
      <c r="P484" s="1607"/>
    </row>
    <row r="485" spans="1:16">
      <c r="A485" s="95"/>
      <c r="B485" s="164" t="s">
        <v>4834</v>
      </c>
      <c r="C485" s="494" t="s">
        <v>348</v>
      </c>
      <c r="D485" s="207" t="s">
        <v>1316</v>
      </c>
      <c r="E485" s="107">
        <v>4300</v>
      </c>
      <c r="F485" s="107" t="s">
        <v>533</v>
      </c>
      <c r="G485" s="107" t="s">
        <v>380</v>
      </c>
      <c r="H485" s="245"/>
      <c r="I485" s="1607"/>
      <c r="J485" s="1607"/>
      <c r="K485" s="1607"/>
      <c r="L485" s="1607"/>
      <c r="M485" s="1607"/>
      <c r="N485" s="1607"/>
      <c r="O485" s="1607"/>
      <c r="P485" s="1607"/>
    </row>
    <row r="486" spans="1:16">
      <c r="A486" s="95"/>
      <c r="B486" s="164" t="s">
        <v>5111</v>
      </c>
      <c r="C486" s="494" t="s">
        <v>566</v>
      </c>
      <c r="D486" s="207" t="s">
        <v>1160</v>
      </c>
      <c r="E486" s="107">
        <v>1360</v>
      </c>
      <c r="F486" s="107" t="s">
        <v>533</v>
      </c>
      <c r="G486" s="107" t="s">
        <v>380</v>
      </c>
      <c r="H486" s="245"/>
      <c r="I486" s="1607" t="s">
        <v>1288</v>
      </c>
      <c r="J486" s="1607"/>
      <c r="K486" s="1607"/>
      <c r="L486" s="1607"/>
      <c r="M486" s="1607"/>
      <c r="N486" s="1607"/>
      <c r="O486" s="1607"/>
      <c r="P486" s="1607"/>
    </row>
    <row r="487" spans="1:16">
      <c r="A487" s="95"/>
      <c r="B487" s="164" t="s">
        <v>5118</v>
      </c>
      <c r="C487" s="494" t="s">
        <v>631</v>
      </c>
      <c r="D487" s="207" t="s">
        <v>1143</v>
      </c>
      <c r="E487" s="107">
        <v>2305</v>
      </c>
      <c r="F487" s="107" t="s">
        <v>533</v>
      </c>
      <c r="G487" s="107" t="s">
        <v>380</v>
      </c>
      <c r="H487" s="245"/>
      <c r="I487" s="1607"/>
      <c r="J487" s="1607"/>
      <c r="K487" s="1607"/>
      <c r="L487" s="1607"/>
      <c r="M487" s="1607"/>
      <c r="N487" s="1607"/>
      <c r="O487" s="1607"/>
      <c r="P487" s="1607"/>
    </row>
    <row r="488" spans="1:16">
      <c r="A488" s="95"/>
      <c r="B488" s="164" t="s">
        <v>5125</v>
      </c>
      <c r="C488" s="494" t="s">
        <v>630</v>
      </c>
      <c r="D488" s="207" t="s">
        <v>1131</v>
      </c>
      <c r="E488" s="107">
        <v>3250</v>
      </c>
      <c r="F488" s="107" t="s">
        <v>533</v>
      </c>
      <c r="G488" s="107" t="s">
        <v>380</v>
      </c>
      <c r="H488" s="245"/>
      <c r="I488" s="1607"/>
      <c r="J488" s="1607"/>
      <c r="K488" s="1607"/>
      <c r="L488" s="1607"/>
      <c r="M488" s="1607"/>
      <c r="N488" s="1607"/>
      <c r="O488" s="1607"/>
      <c r="P488" s="1607"/>
    </row>
    <row r="489" spans="1:16">
      <c r="A489" s="95"/>
      <c r="B489" s="164" t="s">
        <v>5525</v>
      </c>
      <c r="C489" s="932" t="s">
        <v>85</v>
      </c>
      <c r="D489" s="269" t="s">
        <v>1221</v>
      </c>
      <c r="E489" s="259">
        <v>1750</v>
      </c>
      <c r="F489" s="107" t="s">
        <v>533</v>
      </c>
      <c r="G489" s="107" t="s">
        <v>380</v>
      </c>
      <c r="H489" s="245"/>
      <c r="I489" s="1500" t="s">
        <v>1566</v>
      </c>
      <c r="J489" s="1501"/>
      <c r="K489" s="1501"/>
      <c r="L489" s="1501"/>
      <c r="M489" s="1501"/>
      <c r="N489" s="1501"/>
      <c r="O489" s="1501"/>
      <c r="P489" s="1502"/>
    </row>
    <row r="490" spans="1:16">
      <c r="A490" s="95"/>
      <c r="B490" s="164" t="s">
        <v>5526</v>
      </c>
      <c r="C490" s="932" t="s">
        <v>86</v>
      </c>
      <c r="D490" s="269" t="s">
        <v>1222</v>
      </c>
      <c r="E490" s="259">
        <v>2975</v>
      </c>
      <c r="F490" s="107" t="s">
        <v>533</v>
      </c>
      <c r="G490" s="107" t="s">
        <v>380</v>
      </c>
      <c r="H490" s="245"/>
      <c r="I490" s="1503"/>
      <c r="J490" s="1504"/>
      <c r="K490" s="1504"/>
      <c r="L490" s="1504"/>
      <c r="M490" s="1504"/>
      <c r="N490" s="1504"/>
      <c r="O490" s="1504"/>
      <c r="P490" s="1505"/>
    </row>
    <row r="491" spans="1:16">
      <c r="A491" s="95"/>
      <c r="B491" s="164" t="s">
        <v>5527</v>
      </c>
      <c r="C491" s="932" t="s">
        <v>87</v>
      </c>
      <c r="D491" s="269" t="s">
        <v>1223</v>
      </c>
      <c r="E491" s="259">
        <v>4200</v>
      </c>
      <c r="F491" s="107" t="s">
        <v>533</v>
      </c>
      <c r="G491" s="107" t="s">
        <v>380</v>
      </c>
      <c r="H491" s="245"/>
      <c r="I491" s="1506"/>
      <c r="J491" s="1507"/>
      <c r="K491" s="1507"/>
      <c r="L491" s="1507"/>
      <c r="M491" s="1507"/>
      <c r="N491" s="1507"/>
      <c r="O491" s="1507"/>
      <c r="P491" s="1508"/>
    </row>
    <row r="492" spans="1:16">
      <c r="A492" s="95"/>
      <c r="B492" s="164" t="s">
        <v>5080</v>
      </c>
      <c r="C492" s="494" t="s">
        <v>629</v>
      </c>
      <c r="D492" s="207" t="s">
        <v>1317</v>
      </c>
      <c r="E492" s="107">
        <v>849</v>
      </c>
      <c r="F492" s="107" t="s">
        <v>533</v>
      </c>
      <c r="G492" s="107" t="s">
        <v>380</v>
      </c>
      <c r="H492" s="245"/>
      <c r="I492" s="1555" t="s">
        <v>1493</v>
      </c>
      <c r="J492" s="1555"/>
      <c r="K492" s="1555"/>
      <c r="L492" s="1555"/>
      <c r="M492" s="1555"/>
      <c r="N492" s="1555"/>
      <c r="O492" s="1555"/>
      <c r="P492" s="1555"/>
    </row>
    <row r="493" spans="1:16">
      <c r="A493" s="95"/>
      <c r="B493" s="164" t="s">
        <v>5081</v>
      </c>
      <c r="C493" s="494" t="s">
        <v>628</v>
      </c>
      <c r="D493" s="207" t="s">
        <v>1318</v>
      </c>
      <c r="E493" s="107">
        <v>1455</v>
      </c>
      <c r="F493" s="107" t="s">
        <v>533</v>
      </c>
      <c r="G493" s="107" t="s">
        <v>380</v>
      </c>
      <c r="H493" s="245"/>
      <c r="I493" s="1555"/>
      <c r="J493" s="1555"/>
      <c r="K493" s="1555"/>
      <c r="L493" s="1555"/>
      <c r="M493" s="1555"/>
      <c r="N493" s="1555"/>
      <c r="O493" s="1555"/>
      <c r="P493" s="1555"/>
    </row>
    <row r="494" spans="1:16">
      <c r="A494" s="95"/>
      <c r="B494" s="164" t="s">
        <v>5082</v>
      </c>
      <c r="C494" s="494" t="s">
        <v>627</v>
      </c>
      <c r="D494" s="207" t="s">
        <v>1319</v>
      </c>
      <c r="E494" s="107">
        <v>1149</v>
      </c>
      <c r="F494" s="107" t="s">
        <v>533</v>
      </c>
      <c r="G494" s="107" t="s">
        <v>380</v>
      </c>
      <c r="H494" s="245"/>
      <c r="I494" s="1555" t="s">
        <v>1494</v>
      </c>
      <c r="J494" s="1555"/>
      <c r="K494" s="1555"/>
      <c r="L494" s="1555"/>
      <c r="M494" s="1555"/>
      <c r="N494" s="1555"/>
      <c r="O494" s="1555"/>
      <c r="P494" s="1555"/>
    </row>
    <row r="495" spans="1:16">
      <c r="A495" s="95"/>
      <c r="B495" s="164" t="s">
        <v>5083</v>
      </c>
      <c r="C495" s="494" t="s">
        <v>41</v>
      </c>
      <c r="D495" s="207" t="s">
        <v>1320</v>
      </c>
      <c r="E495" s="107">
        <v>1955</v>
      </c>
      <c r="F495" s="107" t="s">
        <v>533</v>
      </c>
      <c r="G495" s="107" t="s">
        <v>380</v>
      </c>
      <c r="H495" s="245"/>
      <c r="I495" s="1555"/>
      <c r="J495" s="1555"/>
      <c r="K495" s="1555"/>
      <c r="L495" s="1555"/>
      <c r="M495" s="1555"/>
      <c r="N495" s="1555"/>
      <c r="O495" s="1555"/>
      <c r="P495" s="1555"/>
    </row>
    <row r="496" spans="1:16">
      <c r="A496" s="95"/>
      <c r="B496" s="164" t="s">
        <v>4470</v>
      </c>
      <c r="C496" s="948" t="s">
        <v>3187</v>
      </c>
      <c r="D496" s="165" t="s">
        <v>3188</v>
      </c>
      <c r="E496" s="111">
        <v>1296</v>
      </c>
      <c r="F496" s="210" t="s">
        <v>533</v>
      </c>
      <c r="G496" s="210" t="s">
        <v>380</v>
      </c>
      <c r="H496" s="243"/>
      <c r="I496" s="166" t="s">
        <v>3264</v>
      </c>
      <c r="J496" s="841"/>
      <c r="K496" s="841"/>
      <c r="L496" s="841"/>
      <c r="M496" s="841"/>
      <c r="N496" s="841"/>
      <c r="O496" s="841"/>
      <c r="P496" s="841"/>
    </row>
    <row r="497" spans="1:16">
      <c r="A497" s="95"/>
      <c r="B497" s="164" t="s">
        <v>5023</v>
      </c>
      <c r="C497" s="953" t="s">
        <v>797</v>
      </c>
      <c r="D497" s="46" t="s">
        <v>3364</v>
      </c>
      <c r="E497" s="279">
        <v>495</v>
      </c>
      <c r="F497" s="186" t="s">
        <v>533</v>
      </c>
      <c r="G497" s="186" t="s">
        <v>380</v>
      </c>
      <c r="H497" s="280"/>
      <c r="I497" s="53" t="s">
        <v>3369</v>
      </c>
      <c r="J497" s="281"/>
      <c r="K497" s="281"/>
      <c r="L497" s="281"/>
      <c r="M497" s="281"/>
      <c r="N497" s="281"/>
      <c r="O497" s="281"/>
      <c r="P497" s="281"/>
    </row>
    <row r="498" spans="1:16" s="95" customFormat="1">
      <c r="B498" s="164" t="s">
        <v>5495</v>
      </c>
      <c r="C498" s="932" t="s">
        <v>729</v>
      </c>
      <c r="D498" s="282" t="s">
        <v>3312</v>
      </c>
      <c r="E498" s="259">
        <v>1250</v>
      </c>
      <c r="F498" s="210" t="s">
        <v>533</v>
      </c>
      <c r="G498" s="210" t="s">
        <v>380</v>
      </c>
      <c r="H498" s="243"/>
      <c r="I498" s="138" t="s">
        <v>1313</v>
      </c>
      <c r="J498" s="138"/>
      <c r="K498" s="138"/>
      <c r="L498" s="138"/>
      <c r="M498" s="138"/>
      <c r="N498" s="138"/>
      <c r="O498" s="138"/>
      <c r="P498" s="138"/>
    </row>
    <row r="499" spans="1:16" s="95" customFormat="1">
      <c r="B499" s="164" t="s">
        <v>4160</v>
      </c>
      <c r="C499" s="489" t="s">
        <v>922</v>
      </c>
      <c r="D499" s="848" t="s">
        <v>2944</v>
      </c>
      <c r="E499" s="113">
        <v>440</v>
      </c>
      <c r="F499" s="114" t="s">
        <v>533</v>
      </c>
      <c r="G499" s="113">
        <v>440</v>
      </c>
      <c r="H499" s="106"/>
      <c r="I499" s="1499" t="s">
        <v>1502</v>
      </c>
      <c r="J499" s="1512" t="s">
        <v>923</v>
      </c>
      <c r="K499" s="1512" t="s">
        <v>923</v>
      </c>
      <c r="L499" s="1512" t="s">
        <v>923</v>
      </c>
      <c r="M499" s="1512" t="s">
        <v>923</v>
      </c>
      <c r="N499" s="1512" t="s">
        <v>923</v>
      </c>
      <c r="O499" s="1512" t="s">
        <v>923</v>
      </c>
      <c r="P499" s="1513" t="s">
        <v>923</v>
      </c>
    </row>
    <row r="500" spans="1:16" s="95" customFormat="1" ht="15.75" thickBot="1">
      <c r="B500" s="164"/>
      <c r="C500" s="490" t="s">
        <v>1046</v>
      </c>
      <c r="D500" s="71"/>
      <c r="E500" s="246"/>
      <c r="F500" s="246" t="s">
        <v>68</v>
      </c>
      <c r="G500" s="246" t="s">
        <v>67</v>
      </c>
      <c r="H500" s="267"/>
      <c r="I500" s="248"/>
      <c r="J500" s="249"/>
      <c r="K500" s="249"/>
      <c r="L500" s="249"/>
      <c r="M500" s="249"/>
      <c r="N500" s="249"/>
      <c r="O500" s="249"/>
      <c r="P500" s="249"/>
    </row>
    <row r="501" spans="1:16" s="95" customFormat="1" ht="15.75" thickBot="1">
      <c r="B501" s="164"/>
      <c r="C501" s="431"/>
      <c r="D501" s="89" t="s">
        <v>2978</v>
      </c>
      <c r="E501" s="85"/>
      <c r="F501" s="194" t="s">
        <v>68</v>
      </c>
      <c r="G501" s="194" t="s">
        <v>67</v>
      </c>
      <c r="H501" s="192"/>
      <c r="I501" s="193"/>
      <c r="J501" s="194"/>
      <c r="K501" s="194"/>
      <c r="L501" s="194"/>
      <c r="M501" s="194"/>
      <c r="N501" s="194"/>
      <c r="O501" s="194"/>
      <c r="P501" s="195"/>
    </row>
    <row r="502" spans="1:16">
      <c r="A502" s="95"/>
      <c r="B502" s="164" t="s">
        <v>4026</v>
      </c>
      <c r="C502" s="920" t="s">
        <v>3342</v>
      </c>
      <c r="D502" s="209" t="s">
        <v>3343</v>
      </c>
      <c r="E502" s="250">
        <v>2170</v>
      </c>
      <c r="F502" s="107" t="s">
        <v>533</v>
      </c>
      <c r="G502" s="107" t="s">
        <v>380</v>
      </c>
      <c r="H502" s="245"/>
      <c r="I502" s="1684" t="s">
        <v>3367</v>
      </c>
      <c r="J502" s="1685"/>
      <c r="K502" s="1685"/>
      <c r="L502" s="1685"/>
      <c r="M502" s="1685"/>
      <c r="N502" s="1685"/>
      <c r="O502" s="1685"/>
      <c r="P502" s="1686"/>
    </row>
    <row r="503" spans="1:16" ht="14.25" customHeight="1">
      <c r="A503" s="95"/>
      <c r="B503" s="164" t="s">
        <v>4027</v>
      </c>
      <c r="C503" s="920" t="s">
        <v>3344</v>
      </c>
      <c r="D503" s="209" t="s">
        <v>3345</v>
      </c>
      <c r="E503" s="250">
        <v>3460</v>
      </c>
      <c r="F503" s="107" t="s">
        <v>533</v>
      </c>
      <c r="G503" s="107" t="s">
        <v>380</v>
      </c>
      <c r="H503" s="245"/>
      <c r="I503" s="1477"/>
      <c r="J503" s="1526"/>
      <c r="K503" s="1526"/>
      <c r="L503" s="1526"/>
      <c r="M503" s="1526"/>
      <c r="N503" s="1526"/>
      <c r="O503" s="1526"/>
      <c r="P503" s="1527"/>
    </row>
    <row r="504" spans="1:16">
      <c r="A504" s="95"/>
      <c r="B504" s="164" t="s">
        <v>4823</v>
      </c>
      <c r="C504" s="494" t="s">
        <v>311</v>
      </c>
      <c r="D504" s="207" t="s">
        <v>1321</v>
      </c>
      <c r="E504" s="107">
        <v>1045</v>
      </c>
      <c r="F504" s="107" t="s">
        <v>533</v>
      </c>
      <c r="G504" s="107" t="s">
        <v>380</v>
      </c>
      <c r="H504" s="245"/>
      <c r="I504" s="1607" t="s">
        <v>493</v>
      </c>
      <c r="J504" s="1607"/>
      <c r="K504" s="1607"/>
      <c r="L504" s="1607"/>
      <c r="M504" s="1607"/>
      <c r="N504" s="1607"/>
      <c r="O504" s="1607"/>
      <c r="P504" s="1607"/>
    </row>
    <row r="505" spans="1:16">
      <c r="A505" s="95"/>
      <c r="B505" s="164" t="s">
        <v>4829</v>
      </c>
      <c r="C505" s="494" t="s">
        <v>310</v>
      </c>
      <c r="D505" s="207" t="s">
        <v>1322</v>
      </c>
      <c r="E505" s="107">
        <v>1780</v>
      </c>
      <c r="F505" s="107" t="s">
        <v>533</v>
      </c>
      <c r="G505" s="107" t="s">
        <v>380</v>
      </c>
      <c r="H505" s="245"/>
      <c r="I505" s="1607"/>
      <c r="J505" s="1607"/>
      <c r="K505" s="1607"/>
      <c r="L505" s="1607"/>
      <c r="M505" s="1607"/>
      <c r="N505" s="1607"/>
      <c r="O505" s="1607"/>
      <c r="P505" s="1607"/>
    </row>
    <row r="506" spans="1:16">
      <c r="A506" s="95"/>
      <c r="B506" s="164" t="s">
        <v>4835</v>
      </c>
      <c r="C506" s="494" t="s">
        <v>317</v>
      </c>
      <c r="D506" s="207" t="s">
        <v>1323</v>
      </c>
      <c r="E506" s="107">
        <v>2515</v>
      </c>
      <c r="F506" s="107" t="s">
        <v>533</v>
      </c>
      <c r="G506" s="107" t="s">
        <v>380</v>
      </c>
      <c r="H506" s="245"/>
      <c r="I506" s="1607"/>
      <c r="J506" s="1607"/>
      <c r="K506" s="1607"/>
      <c r="L506" s="1607"/>
      <c r="M506" s="1607"/>
      <c r="N506" s="1607"/>
      <c r="O506" s="1607"/>
      <c r="P506" s="1607"/>
    </row>
    <row r="507" spans="1:16">
      <c r="A507" s="95"/>
      <c r="B507" s="164" t="s">
        <v>5112</v>
      </c>
      <c r="C507" s="494" t="s">
        <v>519</v>
      </c>
      <c r="D507" s="207" t="s">
        <v>1161</v>
      </c>
      <c r="E507" s="107">
        <v>1150</v>
      </c>
      <c r="F507" s="107" t="s">
        <v>533</v>
      </c>
      <c r="G507" s="107" t="s">
        <v>380</v>
      </c>
      <c r="H507" s="245"/>
      <c r="I507" s="1607" t="s">
        <v>1288</v>
      </c>
      <c r="J507" s="1607"/>
      <c r="K507" s="1607"/>
      <c r="L507" s="1607"/>
      <c r="M507" s="1607"/>
      <c r="N507" s="1607"/>
      <c r="O507" s="1607"/>
      <c r="P507" s="1607"/>
    </row>
    <row r="508" spans="1:16">
      <c r="A508" s="95"/>
      <c r="B508" s="164" t="s">
        <v>5119</v>
      </c>
      <c r="C508" s="494" t="s">
        <v>635</v>
      </c>
      <c r="D508" s="207" t="s">
        <v>1144</v>
      </c>
      <c r="E508" s="107">
        <v>1990</v>
      </c>
      <c r="F508" s="107" t="s">
        <v>533</v>
      </c>
      <c r="G508" s="107" t="s">
        <v>380</v>
      </c>
      <c r="H508" s="245"/>
      <c r="I508" s="1607"/>
      <c r="J508" s="1607"/>
      <c r="K508" s="1607"/>
      <c r="L508" s="1607"/>
      <c r="M508" s="1607"/>
      <c r="N508" s="1607"/>
      <c r="O508" s="1607"/>
      <c r="P508" s="1607"/>
    </row>
    <row r="509" spans="1:16">
      <c r="A509" s="95"/>
      <c r="B509" s="164" t="s">
        <v>5126</v>
      </c>
      <c r="C509" s="494" t="s">
        <v>393</v>
      </c>
      <c r="D509" s="207" t="s">
        <v>1132</v>
      </c>
      <c r="E509" s="107">
        <v>2725</v>
      </c>
      <c r="F509" s="107" t="s">
        <v>533</v>
      </c>
      <c r="G509" s="107" t="s">
        <v>380</v>
      </c>
      <c r="H509" s="245"/>
      <c r="I509" s="1607"/>
      <c r="J509" s="1607"/>
      <c r="K509" s="1607"/>
      <c r="L509" s="1607"/>
      <c r="M509" s="1607"/>
      <c r="N509" s="1607"/>
      <c r="O509" s="1607"/>
      <c r="P509" s="1607"/>
    </row>
    <row r="510" spans="1:16">
      <c r="A510" s="95"/>
      <c r="B510" s="164" t="s">
        <v>5522</v>
      </c>
      <c r="C510" s="932" t="s">
        <v>82</v>
      </c>
      <c r="D510" s="269" t="s">
        <v>1218</v>
      </c>
      <c r="E510" s="259">
        <v>1290</v>
      </c>
      <c r="F510" s="107" t="s">
        <v>533</v>
      </c>
      <c r="G510" s="107" t="s">
        <v>380</v>
      </c>
      <c r="H510" s="245"/>
      <c r="I510" s="1500" t="s">
        <v>1566</v>
      </c>
      <c r="J510" s="1501"/>
      <c r="K510" s="1501"/>
      <c r="L510" s="1501"/>
      <c r="M510" s="1501"/>
      <c r="N510" s="1501"/>
      <c r="O510" s="1501"/>
      <c r="P510" s="1502"/>
    </row>
    <row r="511" spans="1:16">
      <c r="A511" s="95"/>
      <c r="B511" s="164" t="s">
        <v>5523</v>
      </c>
      <c r="C511" s="932" t="s">
        <v>83</v>
      </c>
      <c r="D511" s="269" t="s">
        <v>1219</v>
      </c>
      <c r="E511" s="259">
        <v>2195</v>
      </c>
      <c r="F511" s="107" t="s">
        <v>533</v>
      </c>
      <c r="G511" s="107" t="s">
        <v>380</v>
      </c>
      <c r="H511" s="245"/>
      <c r="I511" s="1503"/>
      <c r="J511" s="1504"/>
      <c r="K511" s="1504"/>
      <c r="L511" s="1504"/>
      <c r="M511" s="1504"/>
      <c r="N511" s="1504"/>
      <c r="O511" s="1504"/>
      <c r="P511" s="1505"/>
    </row>
    <row r="512" spans="1:16">
      <c r="A512" s="95"/>
      <c r="B512" s="164" t="s">
        <v>5524</v>
      </c>
      <c r="C512" s="932" t="s">
        <v>84</v>
      </c>
      <c r="D512" s="269" t="s">
        <v>1220</v>
      </c>
      <c r="E512" s="259">
        <v>3100</v>
      </c>
      <c r="F512" s="107" t="s">
        <v>533</v>
      </c>
      <c r="G512" s="107" t="s">
        <v>380</v>
      </c>
      <c r="H512" s="245"/>
      <c r="I512" s="1506"/>
      <c r="J512" s="1507"/>
      <c r="K512" s="1507"/>
      <c r="L512" s="1507"/>
      <c r="M512" s="1507"/>
      <c r="N512" s="1507"/>
      <c r="O512" s="1507"/>
      <c r="P512" s="1508"/>
    </row>
    <row r="513" spans="1:16">
      <c r="A513" s="95"/>
      <c r="B513" s="164" t="s">
        <v>5084</v>
      </c>
      <c r="C513" s="494" t="s">
        <v>392</v>
      </c>
      <c r="D513" s="207" t="s">
        <v>1324</v>
      </c>
      <c r="E513" s="107">
        <v>575</v>
      </c>
      <c r="F513" s="107" t="s">
        <v>533</v>
      </c>
      <c r="G513" s="107" t="s">
        <v>380</v>
      </c>
      <c r="H513" s="245"/>
      <c r="I513" s="1555" t="s">
        <v>1493</v>
      </c>
      <c r="J513" s="1555"/>
      <c r="K513" s="1555"/>
      <c r="L513" s="1555"/>
      <c r="M513" s="1555"/>
      <c r="N513" s="1555"/>
      <c r="O513" s="1555"/>
      <c r="P513" s="1555"/>
    </row>
    <row r="514" spans="1:16">
      <c r="A514" s="95"/>
      <c r="B514" s="164" t="s">
        <v>5085</v>
      </c>
      <c r="C514" s="494" t="s">
        <v>391</v>
      </c>
      <c r="D514" s="207" t="s">
        <v>1325</v>
      </c>
      <c r="E514" s="107">
        <v>975</v>
      </c>
      <c r="F514" s="107" t="s">
        <v>533</v>
      </c>
      <c r="G514" s="107" t="s">
        <v>380</v>
      </c>
      <c r="H514" s="245"/>
      <c r="I514" s="1555"/>
      <c r="J514" s="1555"/>
      <c r="K514" s="1555"/>
      <c r="L514" s="1555"/>
      <c r="M514" s="1555"/>
      <c r="N514" s="1555"/>
      <c r="O514" s="1555"/>
      <c r="P514" s="1555"/>
    </row>
    <row r="515" spans="1:16">
      <c r="A515" s="95"/>
      <c r="B515" s="164" t="s">
        <v>5086</v>
      </c>
      <c r="C515" s="494" t="s">
        <v>390</v>
      </c>
      <c r="D515" s="207" t="s">
        <v>1326</v>
      </c>
      <c r="E515" s="107">
        <v>775</v>
      </c>
      <c r="F515" s="107" t="s">
        <v>533</v>
      </c>
      <c r="G515" s="107" t="s">
        <v>380</v>
      </c>
      <c r="H515" s="245"/>
      <c r="I515" s="1555" t="s">
        <v>1494</v>
      </c>
      <c r="J515" s="1555"/>
      <c r="K515" s="1555"/>
      <c r="L515" s="1555"/>
      <c r="M515" s="1555"/>
      <c r="N515" s="1555"/>
      <c r="O515" s="1555"/>
      <c r="P515" s="1555"/>
    </row>
    <row r="516" spans="1:16">
      <c r="A516" s="95"/>
      <c r="B516" s="164" t="s">
        <v>5087</v>
      </c>
      <c r="C516" s="494" t="s">
        <v>591</v>
      </c>
      <c r="D516" s="207" t="s">
        <v>1327</v>
      </c>
      <c r="E516" s="107">
        <v>1325</v>
      </c>
      <c r="F516" s="107" t="s">
        <v>533</v>
      </c>
      <c r="G516" s="107" t="s">
        <v>380</v>
      </c>
      <c r="H516" s="245"/>
      <c r="I516" s="1555"/>
      <c r="J516" s="1555"/>
      <c r="K516" s="1555"/>
      <c r="L516" s="1555"/>
      <c r="M516" s="1555"/>
      <c r="N516" s="1555"/>
      <c r="O516" s="1555"/>
      <c r="P516" s="1555"/>
    </row>
    <row r="517" spans="1:16">
      <c r="A517" s="95"/>
      <c r="B517" s="164" t="s">
        <v>4469</v>
      </c>
      <c r="C517" s="948" t="s">
        <v>3185</v>
      </c>
      <c r="D517" s="165" t="s">
        <v>3186</v>
      </c>
      <c r="E517" s="111">
        <v>896</v>
      </c>
      <c r="F517" s="210" t="s">
        <v>533</v>
      </c>
      <c r="G517" s="210" t="s">
        <v>380</v>
      </c>
      <c r="H517" s="243"/>
      <c r="I517" s="166" t="s">
        <v>3264</v>
      </c>
      <c r="J517" s="841"/>
      <c r="K517" s="841"/>
      <c r="L517" s="841"/>
      <c r="M517" s="841"/>
      <c r="N517" s="841"/>
      <c r="O517" s="841"/>
      <c r="P517" s="841"/>
    </row>
    <row r="518" spans="1:16">
      <c r="A518" s="95"/>
      <c r="B518" s="164" t="s">
        <v>5022</v>
      </c>
      <c r="C518" s="929" t="s">
        <v>796</v>
      </c>
      <c r="D518" s="46" t="s">
        <v>3365</v>
      </c>
      <c r="E518" s="210">
        <v>895</v>
      </c>
      <c r="F518" s="107" t="s">
        <v>533</v>
      </c>
      <c r="G518" s="107" t="s">
        <v>380</v>
      </c>
      <c r="H518" s="211"/>
      <c r="I518" s="53" t="s">
        <v>3369</v>
      </c>
      <c r="J518" s="213"/>
      <c r="K518" s="213"/>
      <c r="L518" s="213"/>
      <c r="M518" s="213"/>
      <c r="N518" s="213"/>
      <c r="O518" s="213"/>
      <c r="P518" s="213"/>
    </row>
    <row r="519" spans="1:16">
      <c r="A519" s="95"/>
      <c r="B519" s="164" t="s">
        <v>5025</v>
      </c>
      <c r="C519" s="929" t="s">
        <v>162</v>
      </c>
      <c r="D519" s="202" t="s">
        <v>2977</v>
      </c>
      <c r="E519" s="210">
        <v>795</v>
      </c>
      <c r="F519" s="210" t="s">
        <v>533</v>
      </c>
      <c r="G519" s="210" t="s">
        <v>380</v>
      </c>
      <c r="H519" s="243"/>
      <c r="I519" s="1674" t="s">
        <v>1537</v>
      </c>
      <c r="J519" s="1674"/>
      <c r="K519" s="1674"/>
      <c r="L519" s="1674"/>
      <c r="M519" s="1674"/>
      <c r="N519" s="1674"/>
      <c r="O519" s="1674"/>
      <c r="P519" s="1674"/>
    </row>
    <row r="520" spans="1:16">
      <c r="A520" s="95"/>
      <c r="B520" s="164" t="s">
        <v>5495</v>
      </c>
      <c r="C520" s="932" t="s">
        <v>729</v>
      </c>
      <c r="D520" s="282" t="s">
        <v>3312</v>
      </c>
      <c r="E520" s="259">
        <v>1250</v>
      </c>
      <c r="F520" s="107" t="s">
        <v>533</v>
      </c>
      <c r="G520" s="107" t="s">
        <v>380</v>
      </c>
      <c r="H520" s="245"/>
      <c r="I520" s="824" t="s">
        <v>1313</v>
      </c>
      <c r="J520" s="825"/>
      <c r="K520" s="825"/>
      <c r="L520" s="825"/>
      <c r="M520" s="825"/>
      <c r="N520" s="825"/>
      <c r="O520" s="825"/>
      <c r="P520" s="826"/>
    </row>
    <row r="521" spans="1:16">
      <c r="A521" s="95"/>
      <c r="B521" s="164" t="s">
        <v>4159</v>
      </c>
      <c r="C521" s="489" t="s">
        <v>920</v>
      </c>
      <c r="D521" s="848" t="s">
        <v>2943</v>
      </c>
      <c r="E521" s="113">
        <v>375</v>
      </c>
      <c r="F521" s="114" t="s">
        <v>533</v>
      </c>
      <c r="G521" s="113">
        <v>375</v>
      </c>
      <c r="H521" s="106"/>
      <c r="I521" s="1499" t="s">
        <v>1501</v>
      </c>
      <c r="J521" s="1512" t="s">
        <v>921</v>
      </c>
      <c r="K521" s="1512" t="s">
        <v>921</v>
      </c>
      <c r="L521" s="1512" t="s">
        <v>921</v>
      </c>
      <c r="M521" s="1512" t="s">
        <v>921</v>
      </c>
      <c r="N521" s="1512" t="s">
        <v>921</v>
      </c>
      <c r="O521" s="1512" t="s">
        <v>921</v>
      </c>
      <c r="P521" s="1513" t="s">
        <v>921</v>
      </c>
    </row>
    <row r="522" spans="1:16" s="95" customFormat="1" ht="15.75" thickBot="1">
      <c r="B522" s="164"/>
      <c r="C522" s="490" t="s">
        <v>1046</v>
      </c>
      <c r="D522" s="71"/>
      <c r="E522" s="246"/>
      <c r="F522" s="246" t="s">
        <v>68</v>
      </c>
      <c r="G522" s="246" t="s">
        <v>67</v>
      </c>
      <c r="H522" s="267"/>
      <c r="I522" s="71"/>
      <c r="J522" s="73"/>
      <c r="K522" s="73"/>
      <c r="L522" s="73"/>
      <c r="M522" s="73"/>
      <c r="N522" s="73"/>
      <c r="O522" s="73"/>
      <c r="P522" s="73"/>
    </row>
    <row r="523" spans="1:16" s="95" customFormat="1">
      <c r="B523" s="164"/>
      <c r="C523" s="957"/>
      <c r="D523" s="89" t="s">
        <v>3768</v>
      </c>
      <c r="E523" s="283"/>
      <c r="F523" s="283" t="s">
        <v>68</v>
      </c>
      <c r="G523" s="283" t="s">
        <v>67</v>
      </c>
      <c r="H523" s="284"/>
      <c r="I523" s="76"/>
      <c r="J523" s="80"/>
      <c r="K523" s="80"/>
      <c r="L523" s="80"/>
      <c r="M523" s="80"/>
      <c r="N523" s="80"/>
      <c r="O523" s="80"/>
      <c r="P523" s="81"/>
    </row>
    <row r="524" spans="1:16" s="95" customFormat="1">
      <c r="B524" s="164" t="s">
        <v>4028</v>
      </c>
      <c r="C524" s="958" t="s">
        <v>3346</v>
      </c>
      <c r="D524" s="141" t="s">
        <v>3347</v>
      </c>
      <c r="E524" s="251">
        <v>1465</v>
      </c>
      <c r="F524" s="107" t="s">
        <v>533</v>
      </c>
      <c r="G524" s="107" t="s">
        <v>380</v>
      </c>
      <c r="H524" s="206"/>
      <c r="I524" s="71"/>
      <c r="J524" s="73"/>
      <c r="K524" s="73"/>
      <c r="L524" s="73"/>
      <c r="M524" s="73"/>
      <c r="N524" s="73"/>
      <c r="O524" s="73"/>
      <c r="P524" s="73"/>
    </row>
    <row r="525" spans="1:16">
      <c r="A525" s="95"/>
      <c r="B525" s="164" t="s">
        <v>4029</v>
      </c>
      <c r="C525" s="920" t="s">
        <v>3348</v>
      </c>
      <c r="D525" s="209" t="s">
        <v>3349</v>
      </c>
      <c r="E525" s="110">
        <v>2160</v>
      </c>
      <c r="F525" s="274" t="s">
        <v>533</v>
      </c>
      <c r="G525" s="274" t="s">
        <v>380</v>
      </c>
      <c r="H525" s="206"/>
      <c r="I525" s="1477"/>
      <c r="J525" s="1526"/>
      <c r="K525" s="1526"/>
      <c r="L525" s="1526"/>
      <c r="M525" s="1526"/>
      <c r="N525" s="1526"/>
      <c r="O525" s="1526"/>
      <c r="P525" s="1527"/>
    </row>
    <row r="526" spans="1:16">
      <c r="A526" s="95"/>
      <c r="B526" s="164" t="s">
        <v>4030</v>
      </c>
      <c r="C526" s="920" t="s">
        <v>3350</v>
      </c>
      <c r="D526" s="209" t="s">
        <v>3351</v>
      </c>
      <c r="E526" s="110">
        <v>3040</v>
      </c>
      <c r="F526" s="274" t="s">
        <v>533</v>
      </c>
      <c r="G526" s="274" t="s">
        <v>380</v>
      </c>
      <c r="H526" s="206"/>
      <c r="I526" s="1528"/>
      <c r="J526" s="1529"/>
      <c r="K526" s="1529"/>
      <c r="L526" s="1529"/>
      <c r="M526" s="1529"/>
      <c r="N526" s="1529"/>
      <c r="O526" s="1529"/>
      <c r="P526" s="1530"/>
    </row>
    <row r="527" spans="1:16">
      <c r="A527" s="95"/>
      <c r="B527" s="164" t="s">
        <v>4824</v>
      </c>
      <c r="C527" s="959" t="s">
        <v>50</v>
      </c>
      <c r="D527" s="838" t="s">
        <v>1490</v>
      </c>
      <c r="E527" s="110">
        <v>680</v>
      </c>
      <c r="F527" s="274" t="s">
        <v>533</v>
      </c>
      <c r="G527" s="274" t="s">
        <v>380</v>
      </c>
      <c r="H527" s="206"/>
      <c r="I527" s="1607" t="s">
        <v>309</v>
      </c>
      <c r="J527" s="1607"/>
      <c r="K527" s="1607"/>
      <c r="L527" s="1607"/>
      <c r="M527" s="1607"/>
      <c r="N527" s="1607"/>
      <c r="O527" s="1607"/>
      <c r="P527" s="1607"/>
    </row>
    <row r="528" spans="1:16">
      <c r="A528" s="95"/>
      <c r="B528" s="164" t="s">
        <v>4830</v>
      </c>
      <c r="C528" s="959" t="s">
        <v>51</v>
      </c>
      <c r="D528" s="838" t="s">
        <v>1491</v>
      </c>
      <c r="E528" s="110">
        <v>1150</v>
      </c>
      <c r="F528" s="274" t="s">
        <v>533</v>
      </c>
      <c r="G528" s="274" t="s">
        <v>380</v>
      </c>
      <c r="H528" s="206"/>
      <c r="I528" s="1607"/>
      <c r="J528" s="1607"/>
      <c r="K528" s="1607"/>
      <c r="L528" s="1607"/>
      <c r="M528" s="1607"/>
      <c r="N528" s="1607"/>
      <c r="O528" s="1607"/>
      <c r="P528" s="1607"/>
    </row>
    <row r="529" spans="1:16">
      <c r="A529" s="95"/>
      <c r="B529" s="164" t="s">
        <v>4836</v>
      </c>
      <c r="C529" s="959" t="s">
        <v>52</v>
      </c>
      <c r="D529" s="838" t="s">
        <v>1492</v>
      </c>
      <c r="E529" s="110">
        <v>1635</v>
      </c>
      <c r="F529" s="274" t="s">
        <v>533</v>
      </c>
      <c r="G529" s="274" t="s">
        <v>380</v>
      </c>
      <c r="H529" s="206"/>
      <c r="I529" s="1607"/>
      <c r="J529" s="1607"/>
      <c r="K529" s="1607"/>
      <c r="L529" s="1607"/>
      <c r="M529" s="1607"/>
      <c r="N529" s="1607"/>
      <c r="O529" s="1607"/>
      <c r="P529" s="1607"/>
    </row>
    <row r="530" spans="1:16">
      <c r="A530" s="95"/>
      <c r="B530" s="164" t="s">
        <v>5113</v>
      </c>
      <c r="C530" s="959" t="s">
        <v>53</v>
      </c>
      <c r="D530" s="838" t="s">
        <v>1328</v>
      </c>
      <c r="E530" s="110">
        <v>940</v>
      </c>
      <c r="F530" s="274" t="s">
        <v>533</v>
      </c>
      <c r="G530" s="274" t="s">
        <v>380</v>
      </c>
      <c r="H530" s="206"/>
      <c r="I530" s="1607" t="s">
        <v>1288</v>
      </c>
      <c r="J530" s="1607"/>
      <c r="K530" s="1607"/>
      <c r="L530" s="1607"/>
      <c r="M530" s="1607"/>
      <c r="N530" s="1607"/>
      <c r="O530" s="1607"/>
      <c r="P530" s="1607"/>
    </row>
    <row r="531" spans="1:16">
      <c r="A531" s="95"/>
      <c r="B531" s="164" t="s">
        <v>5120</v>
      </c>
      <c r="C531" s="959" t="s">
        <v>394</v>
      </c>
      <c r="D531" s="838" t="s">
        <v>1329</v>
      </c>
      <c r="E531" s="110">
        <v>1570</v>
      </c>
      <c r="F531" s="274" t="s">
        <v>533</v>
      </c>
      <c r="G531" s="274" t="s">
        <v>380</v>
      </c>
      <c r="H531" s="206"/>
      <c r="I531" s="1607"/>
      <c r="J531" s="1607"/>
      <c r="K531" s="1607"/>
      <c r="L531" s="1607"/>
      <c r="M531" s="1607"/>
      <c r="N531" s="1607"/>
      <c r="O531" s="1607"/>
      <c r="P531" s="1607"/>
    </row>
    <row r="532" spans="1:16">
      <c r="A532" s="95"/>
      <c r="B532" s="164" t="s">
        <v>5127</v>
      </c>
      <c r="C532" s="959" t="s">
        <v>305</v>
      </c>
      <c r="D532" s="838" t="s">
        <v>1330</v>
      </c>
      <c r="E532" s="110">
        <v>2265</v>
      </c>
      <c r="F532" s="274" t="s">
        <v>533</v>
      </c>
      <c r="G532" s="274" t="s">
        <v>380</v>
      </c>
      <c r="H532" s="206"/>
      <c r="I532" s="1607"/>
      <c r="J532" s="1607"/>
      <c r="K532" s="1607"/>
      <c r="L532" s="1607"/>
      <c r="M532" s="1607"/>
      <c r="N532" s="1607"/>
      <c r="O532" s="1607"/>
      <c r="P532" s="1607"/>
    </row>
    <row r="533" spans="1:16">
      <c r="A533" s="95"/>
      <c r="B533" s="164" t="s">
        <v>5519</v>
      </c>
      <c r="C533" s="932" t="s">
        <v>79</v>
      </c>
      <c r="D533" s="285" t="s">
        <v>1215</v>
      </c>
      <c r="E533" s="110">
        <v>975</v>
      </c>
      <c r="F533" s="274" t="s">
        <v>533</v>
      </c>
      <c r="G533" s="274" t="s">
        <v>380</v>
      </c>
      <c r="H533" s="206"/>
      <c r="I533" s="1500" t="s">
        <v>1566</v>
      </c>
      <c r="J533" s="1501"/>
      <c r="K533" s="1501"/>
      <c r="L533" s="1501"/>
      <c r="M533" s="1501"/>
      <c r="N533" s="1501"/>
      <c r="O533" s="1501"/>
      <c r="P533" s="1502"/>
    </row>
    <row r="534" spans="1:16">
      <c r="A534" s="95"/>
      <c r="B534" s="164" t="s">
        <v>5520</v>
      </c>
      <c r="C534" s="932" t="s">
        <v>80</v>
      </c>
      <c r="D534" s="285" t="s">
        <v>1216</v>
      </c>
      <c r="E534" s="110">
        <v>1655</v>
      </c>
      <c r="F534" s="274" t="s">
        <v>533</v>
      </c>
      <c r="G534" s="274" t="s">
        <v>380</v>
      </c>
      <c r="H534" s="206"/>
      <c r="I534" s="1503"/>
      <c r="J534" s="1504"/>
      <c r="K534" s="1504"/>
      <c r="L534" s="1504"/>
      <c r="M534" s="1504"/>
      <c r="N534" s="1504"/>
      <c r="O534" s="1504"/>
      <c r="P534" s="1505"/>
    </row>
    <row r="535" spans="1:16">
      <c r="A535" s="95"/>
      <c r="B535" s="164" t="s">
        <v>5521</v>
      </c>
      <c r="C535" s="932" t="s">
        <v>81</v>
      </c>
      <c r="D535" s="285" t="s">
        <v>1217</v>
      </c>
      <c r="E535" s="110">
        <v>2335</v>
      </c>
      <c r="F535" s="274" t="s">
        <v>533</v>
      </c>
      <c r="G535" s="274" t="s">
        <v>380</v>
      </c>
      <c r="H535" s="206"/>
      <c r="I535" s="1506"/>
      <c r="J535" s="1507"/>
      <c r="K535" s="1507"/>
      <c r="L535" s="1507"/>
      <c r="M535" s="1507"/>
      <c r="N535" s="1507"/>
      <c r="O535" s="1507"/>
      <c r="P535" s="1508"/>
    </row>
    <row r="536" spans="1:16">
      <c r="A536" s="95"/>
      <c r="B536" s="164" t="s">
        <v>5088</v>
      </c>
      <c r="C536" s="772" t="s">
        <v>306</v>
      </c>
      <c r="D536" s="46" t="s">
        <v>1331</v>
      </c>
      <c r="E536" s="534">
        <v>335</v>
      </c>
      <c r="F536" s="274" t="s">
        <v>533</v>
      </c>
      <c r="G536" s="274" t="s">
        <v>380</v>
      </c>
      <c r="H536" s="206"/>
      <c r="I536" s="824"/>
      <c r="J536" s="825"/>
      <c r="K536" s="825"/>
      <c r="L536" s="825"/>
      <c r="M536" s="825"/>
      <c r="N536" s="825"/>
      <c r="O536" s="825"/>
      <c r="P536" s="826"/>
    </row>
    <row r="537" spans="1:16">
      <c r="A537" s="95"/>
      <c r="B537" s="164" t="s">
        <v>5089</v>
      </c>
      <c r="C537" s="959" t="s">
        <v>307</v>
      </c>
      <c r="D537" s="209" t="s">
        <v>2034</v>
      </c>
      <c r="E537" s="110">
        <v>565</v>
      </c>
      <c r="F537" s="274" t="s">
        <v>533</v>
      </c>
      <c r="G537" s="107" t="s">
        <v>380</v>
      </c>
      <c r="H537" s="206"/>
      <c r="I537" s="1555"/>
      <c r="J537" s="1555"/>
      <c r="K537" s="1555"/>
      <c r="L537" s="1555"/>
      <c r="M537" s="1555"/>
      <c r="N537" s="1555"/>
      <c r="O537" s="1555"/>
      <c r="P537" s="1555"/>
    </row>
    <row r="538" spans="1:16">
      <c r="A538" s="95"/>
      <c r="B538" s="164" t="s">
        <v>5090</v>
      </c>
      <c r="C538" s="956" t="s">
        <v>523</v>
      </c>
      <c r="D538" s="209" t="s">
        <v>2035</v>
      </c>
      <c r="E538" s="110">
        <v>805</v>
      </c>
      <c r="F538" s="274" t="s">
        <v>533</v>
      </c>
      <c r="G538" s="107" t="s">
        <v>380</v>
      </c>
      <c r="H538" s="206"/>
      <c r="I538" s="1555"/>
      <c r="J538" s="1555"/>
      <c r="K538" s="1555"/>
      <c r="L538" s="1555"/>
      <c r="M538" s="1555"/>
      <c r="N538" s="1555"/>
      <c r="O538" s="1555"/>
      <c r="P538" s="1555"/>
    </row>
    <row r="539" spans="1:16">
      <c r="A539" s="95"/>
      <c r="B539" s="164" t="s">
        <v>5091</v>
      </c>
      <c r="C539" s="772" t="s">
        <v>524</v>
      </c>
      <c r="D539" s="46" t="s">
        <v>1332</v>
      </c>
      <c r="E539" s="534">
        <v>455</v>
      </c>
      <c r="F539" s="274" t="s">
        <v>533</v>
      </c>
      <c r="G539" s="107" t="s">
        <v>380</v>
      </c>
      <c r="H539" s="206"/>
      <c r="I539" s="841"/>
      <c r="J539" s="841"/>
      <c r="K539" s="841"/>
      <c r="L539" s="841"/>
      <c r="M539" s="841"/>
      <c r="N539" s="841"/>
      <c r="O539" s="841"/>
      <c r="P539" s="841"/>
    </row>
    <row r="540" spans="1:16">
      <c r="A540" s="95"/>
      <c r="B540" s="164" t="s">
        <v>5092</v>
      </c>
      <c r="C540" s="956" t="s">
        <v>525</v>
      </c>
      <c r="D540" s="209" t="s">
        <v>2036</v>
      </c>
      <c r="E540" s="110">
        <v>775</v>
      </c>
      <c r="F540" s="274" t="s">
        <v>533</v>
      </c>
      <c r="G540" s="107" t="s">
        <v>380</v>
      </c>
      <c r="H540" s="206"/>
      <c r="I540" s="1555"/>
      <c r="J540" s="1555"/>
      <c r="K540" s="1555"/>
      <c r="L540" s="1555"/>
      <c r="M540" s="1555"/>
      <c r="N540" s="1555"/>
      <c r="O540" s="1555"/>
      <c r="P540" s="1555"/>
    </row>
    <row r="541" spans="1:16">
      <c r="A541" s="95"/>
      <c r="B541" s="164" t="s">
        <v>5093</v>
      </c>
      <c r="C541" s="956" t="s">
        <v>526</v>
      </c>
      <c r="D541" s="209" t="s">
        <v>2037</v>
      </c>
      <c r="E541" s="110">
        <v>1095</v>
      </c>
      <c r="F541" s="274" t="s">
        <v>533</v>
      </c>
      <c r="G541" s="107" t="s">
        <v>380</v>
      </c>
      <c r="H541" s="206"/>
      <c r="I541" s="1555"/>
      <c r="J541" s="1555"/>
      <c r="K541" s="1555"/>
      <c r="L541" s="1555"/>
      <c r="M541" s="1555"/>
      <c r="N541" s="1555"/>
      <c r="O541" s="1555"/>
      <c r="P541" s="1555"/>
    </row>
    <row r="542" spans="1:16">
      <c r="A542" s="95"/>
      <c r="B542" s="164" t="s">
        <v>4468</v>
      </c>
      <c r="C542" s="927" t="s">
        <v>3183</v>
      </c>
      <c r="D542" s="286" t="s">
        <v>3184</v>
      </c>
      <c r="E542" s="111">
        <v>696</v>
      </c>
      <c r="F542" s="287" t="s">
        <v>533</v>
      </c>
      <c r="G542" s="210" t="s">
        <v>380</v>
      </c>
      <c r="H542" s="243"/>
      <c r="I542" s="166" t="s">
        <v>3264</v>
      </c>
      <c r="J542" s="841"/>
      <c r="K542" s="841"/>
      <c r="L542" s="841"/>
      <c r="M542" s="841"/>
      <c r="N542" s="841"/>
      <c r="O542" s="841"/>
      <c r="P542" s="841"/>
    </row>
    <row r="543" spans="1:16">
      <c r="A543" s="95"/>
      <c r="B543" s="164" t="s">
        <v>5021</v>
      </c>
      <c r="C543" s="953" t="s">
        <v>795</v>
      </c>
      <c r="D543" s="46" t="s">
        <v>3366</v>
      </c>
      <c r="E543" s="210">
        <v>595</v>
      </c>
      <c r="F543" s="274" t="s">
        <v>533</v>
      </c>
      <c r="G543" s="274" t="s">
        <v>380</v>
      </c>
      <c r="H543" s="211"/>
      <c r="I543" s="53" t="s">
        <v>3319</v>
      </c>
      <c r="J543" s="275"/>
      <c r="K543" s="275"/>
      <c r="L543" s="275"/>
      <c r="M543" s="275"/>
      <c r="N543" s="275"/>
      <c r="O543" s="275"/>
      <c r="P543" s="275"/>
    </row>
    <row r="544" spans="1:16">
      <c r="A544" s="95"/>
      <c r="B544" s="164" t="s">
        <v>5026</v>
      </c>
      <c r="C544" s="959" t="s">
        <v>586</v>
      </c>
      <c r="D544" s="270" t="s">
        <v>3261</v>
      </c>
      <c r="E544" s="274">
        <v>545</v>
      </c>
      <c r="F544" s="274" t="s">
        <v>533</v>
      </c>
      <c r="G544" s="274" t="s">
        <v>380</v>
      </c>
      <c r="H544" s="206"/>
      <c r="I544" s="888" t="s">
        <v>3320</v>
      </c>
      <c r="J544" s="288"/>
      <c r="K544" s="288"/>
      <c r="L544" s="288"/>
      <c r="M544" s="288"/>
      <c r="N544" s="288"/>
      <c r="O544" s="288"/>
      <c r="P544" s="289"/>
    </row>
    <row r="545" spans="1:16">
      <c r="A545" s="95"/>
      <c r="B545" s="164" t="s">
        <v>5494</v>
      </c>
      <c r="C545" s="960" t="s">
        <v>728</v>
      </c>
      <c r="D545" s="165" t="s">
        <v>3259</v>
      </c>
      <c r="E545" s="259">
        <v>750</v>
      </c>
      <c r="F545" s="274" t="s">
        <v>533</v>
      </c>
      <c r="G545" s="274" t="s">
        <v>380</v>
      </c>
      <c r="H545" s="206"/>
      <c r="I545" s="1609" t="s">
        <v>1546</v>
      </c>
      <c r="J545" s="1610"/>
      <c r="K545" s="1610"/>
      <c r="L545" s="1610"/>
      <c r="M545" s="1610"/>
      <c r="N545" s="1610"/>
      <c r="O545" s="1610"/>
      <c r="P545" s="1611"/>
    </row>
    <row r="546" spans="1:16">
      <c r="A546" s="95"/>
      <c r="B546" s="164" t="s">
        <v>4158</v>
      </c>
      <c r="C546" s="916" t="s">
        <v>918</v>
      </c>
      <c r="D546" s="270" t="s">
        <v>3260</v>
      </c>
      <c r="E546" s="107">
        <v>250</v>
      </c>
      <c r="F546" s="114" t="s">
        <v>533</v>
      </c>
      <c r="G546" s="113">
        <v>250</v>
      </c>
      <c r="H546" s="106"/>
      <c r="I546" s="1499" t="s">
        <v>1078</v>
      </c>
      <c r="J546" s="1512" t="s">
        <v>919</v>
      </c>
      <c r="K546" s="1512" t="s">
        <v>919</v>
      </c>
      <c r="L546" s="1512" t="s">
        <v>919</v>
      </c>
      <c r="M546" s="1512" t="s">
        <v>919</v>
      </c>
      <c r="N546" s="1512" t="s">
        <v>919</v>
      </c>
      <c r="O546" s="1512" t="s">
        <v>919</v>
      </c>
      <c r="P546" s="1513" t="s">
        <v>919</v>
      </c>
    </row>
    <row r="547" spans="1:16" s="95" customFormat="1">
      <c r="A547" s="88"/>
      <c r="B547" s="164"/>
      <c r="C547" s="913"/>
      <c r="D547" s="67" t="s">
        <v>3318</v>
      </c>
      <c r="E547" s="116"/>
      <c r="F547" s="117"/>
      <c r="G547" s="116"/>
      <c r="H547" s="74"/>
      <c r="I547" s="828"/>
      <c r="J547" s="834"/>
      <c r="K547" s="834"/>
      <c r="L547" s="834"/>
      <c r="M547" s="834"/>
      <c r="N547" s="834"/>
      <c r="O547" s="834"/>
      <c r="P547" s="835"/>
    </row>
    <row r="548" spans="1:16" ht="15.75" thickBot="1">
      <c r="A548" s="95"/>
      <c r="B548" s="164"/>
      <c r="C548" s="490" t="s">
        <v>1046</v>
      </c>
      <c r="F548" s="246" t="s">
        <v>68</v>
      </c>
      <c r="G548" s="246" t="s">
        <v>67</v>
      </c>
      <c r="H548" s="267"/>
      <c r="J548" s="71"/>
      <c r="K548" s="71"/>
      <c r="L548" s="71"/>
      <c r="M548" s="71"/>
      <c r="N548" s="71"/>
      <c r="O548" s="71"/>
      <c r="P548" s="71"/>
    </row>
    <row r="549" spans="1:16">
      <c r="A549" s="95"/>
      <c r="B549" s="164"/>
      <c r="C549" s="957"/>
      <c r="D549" s="885" t="s">
        <v>987</v>
      </c>
      <c r="E549" s="283"/>
      <c r="F549" s="283"/>
      <c r="G549" s="283"/>
      <c r="H549" s="284"/>
      <c r="I549" s="76"/>
      <c r="J549" s="76"/>
      <c r="K549" s="76"/>
      <c r="L549" s="76"/>
      <c r="M549" s="76"/>
      <c r="N549" s="76"/>
      <c r="O549" s="76"/>
      <c r="P549" s="290"/>
    </row>
    <row r="550" spans="1:16" ht="15.75" thickBot="1">
      <c r="A550" s="95"/>
      <c r="B550" s="164"/>
      <c r="C550" s="961"/>
      <c r="D550" s="291" t="s">
        <v>1333</v>
      </c>
      <c r="F550" s="246"/>
      <c r="H550" s="267"/>
      <c r="I550" s="68" t="s">
        <v>1053</v>
      </c>
      <c r="J550" s="71"/>
      <c r="K550" s="71"/>
      <c r="L550" s="71"/>
      <c r="M550" s="71"/>
      <c r="N550" s="71"/>
      <c r="O550" s="71"/>
      <c r="P550" s="292"/>
    </row>
    <row r="551" spans="1:16">
      <c r="A551" s="95"/>
      <c r="B551" s="164" t="s">
        <v>5710</v>
      </c>
      <c r="C551" s="962" t="s">
        <v>985</v>
      </c>
      <c r="D551" s="293" t="s">
        <v>986</v>
      </c>
      <c r="E551" s="294">
        <v>1495</v>
      </c>
      <c r="F551" s="294" t="s">
        <v>533</v>
      </c>
      <c r="G551" s="228">
        <v>1271</v>
      </c>
      <c r="H551" s="295"/>
      <c r="I551" s="296" t="s">
        <v>2134</v>
      </c>
      <c r="J551" s="296"/>
      <c r="K551" s="296"/>
      <c r="L551" s="296"/>
      <c r="M551" s="296"/>
      <c r="N551" s="296"/>
      <c r="O551" s="296"/>
      <c r="P551" s="296"/>
    </row>
    <row r="552" spans="1:16">
      <c r="A552" s="95"/>
      <c r="B552" s="164" t="s">
        <v>5711</v>
      </c>
      <c r="C552" s="963" t="s">
        <v>988</v>
      </c>
      <c r="D552" s="887" t="s">
        <v>989</v>
      </c>
      <c r="E552" s="297">
        <v>1645</v>
      </c>
      <c r="F552" s="297" t="s">
        <v>533</v>
      </c>
      <c r="G552" s="228">
        <v>1398</v>
      </c>
      <c r="H552" s="298"/>
      <c r="I552" s="296" t="s">
        <v>2135</v>
      </c>
      <c r="J552" s="296"/>
      <c r="K552" s="296"/>
      <c r="L552" s="296"/>
      <c r="M552" s="296"/>
      <c r="N552" s="296"/>
      <c r="O552" s="296"/>
      <c r="P552" s="296"/>
    </row>
    <row r="553" spans="1:16">
      <c r="A553" s="95"/>
      <c r="B553" s="164" t="s">
        <v>5706</v>
      </c>
      <c r="C553" s="963" t="s">
        <v>990</v>
      </c>
      <c r="D553" s="887" t="s">
        <v>991</v>
      </c>
      <c r="E553" s="297">
        <v>2260</v>
      </c>
      <c r="F553" s="297" t="s">
        <v>533</v>
      </c>
      <c r="G553" s="228">
        <v>1921</v>
      </c>
      <c r="H553" s="298"/>
      <c r="I553" s="296" t="s">
        <v>2136</v>
      </c>
      <c r="J553" s="296"/>
      <c r="K553" s="296"/>
      <c r="L553" s="296"/>
      <c r="M553" s="296"/>
      <c r="N553" s="296"/>
      <c r="O553" s="296"/>
      <c r="P553" s="296"/>
    </row>
    <row r="554" spans="1:16">
      <c r="A554" s="95"/>
      <c r="B554" s="164" t="s">
        <v>5707</v>
      </c>
      <c r="C554" s="963" t="s">
        <v>992</v>
      </c>
      <c r="D554" s="887" t="s">
        <v>993</v>
      </c>
      <c r="E554" s="297">
        <v>2410</v>
      </c>
      <c r="F554" s="297" t="s">
        <v>533</v>
      </c>
      <c r="G554" s="228">
        <v>2049</v>
      </c>
      <c r="H554" s="298"/>
      <c r="I554" s="296" t="s">
        <v>2137</v>
      </c>
      <c r="J554" s="296"/>
      <c r="K554" s="296"/>
      <c r="L554" s="296"/>
      <c r="M554" s="296"/>
      <c r="N554" s="296"/>
      <c r="O554" s="296"/>
      <c r="P554" s="296"/>
    </row>
    <row r="555" spans="1:16">
      <c r="A555" s="95"/>
      <c r="B555" s="164" t="s">
        <v>5703</v>
      </c>
      <c r="C555" s="963" t="s">
        <v>994</v>
      </c>
      <c r="D555" s="887" t="s">
        <v>995</v>
      </c>
      <c r="E555" s="297">
        <v>1099</v>
      </c>
      <c r="F555" s="297" t="s">
        <v>533</v>
      </c>
      <c r="G555" s="228">
        <v>934</v>
      </c>
      <c r="H555" s="298"/>
      <c r="I555" s="296" t="s">
        <v>2138</v>
      </c>
      <c r="J555" s="296"/>
      <c r="K555" s="296"/>
      <c r="L555" s="296"/>
      <c r="M555" s="296"/>
      <c r="N555" s="296"/>
      <c r="O555" s="296"/>
      <c r="P555" s="296"/>
    </row>
    <row r="556" spans="1:16">
      <c r="A556" s="95"/>
      <c r="B556" s="164" t="s">
        <v>4612</v>
      </c>
      <c r="C556" s="963" t="s">
        <v>996</v>
      </c>
      <c r="D556" s="887" t="s">
        <v>1061</v>
      </c>
      <c r="E556" s="297">
        <v>1749.15</v>
      </c>
      <c r="F556" s="297" t="s">
        <v>533</v>
      </c>
      <c r="G556" s="228">
        <v>1487</v>
      </c>
      <c r="H556" s="298"/>
      <c r="I556" s="296" t="s">
        <v>2139</v>
      </c>
      <c r="J556" s="296"/>
      <c r="K556" s="296"/>
      <c r="L556" s="296"/>
      <c r="M556" s="296"/>
      <c r="N556" s="296"/>
      <c r="O556" s="296"/>
      <c r="P556" s="296"/>
    </row>
    <row r="557" spans="1:16" ht="15.75" thickBot="1">
      <c r="A557" s="95"/>
      <c r="B557" s="164" t="s">
        <v>4613</v>
      </c>
      <c r="C557" s="964" t="s">
        <v>997</v>
      </c>
      <c r="D557" s="887" t="s">
        <v>1062</v>
      </c>
      <c r="E557" s="297">
        <v>1899.15</v>
      </c>
      <c r="F557" s="297" t="s">
        <v>533</v>
      </c>
      <c r="G557" s="228">
        <v>1614</v>
      </c>
      <c r="H557" s="298"/>
      <c r="I557" s="296" t="s">
        <v>2140</v>
      </c>
      <c r="J557" s="296"/>
      <c r="K557" s="296"/>
      <c r="L557" s="296"/>
      <c r="M557" s="296"/>
      <c r="N557" s="296"/>
      <c r="O557" s="296"/>
      <c r="P557" s="296"/>
    </row>
    <row r="558" spans="1:16">
      <c r="A558" s="95"/>
      <c r="B558" s="164" t="s">
        <v>4571</v>
      </c>
      <c r="C558" s="965" t="s">
        <v>1013</v>
      </c>
      <c r="D558" s="874" t="s">
        <v>1519</v>
      </c>
      <c r="E558" s="107">
        <v>765</v>
      </c>
      <c r="F558" s="107" t="s">
        <v>533</v>
      </c>
      <c r="G558" s="107" t="s">
        <v>380</v>
      </c>
      <c r="H558" s="206"/>
      <c r="I558" s="1523" t="s">
        <v>1242</v>
      </c>
      <c r="J558" s="1524"/>
      <c r="K558" s="1524"/>
      <c r="L558" s="1524"/>
      <c r="M558" s="1524"/>
      <c r="N558" s="1524"/>
      <c r="O558" s="1524"/>
      <c r="P558" s="1525"/>
    </row>
    <row r="559" spans="1:16">
      <c r="A559" s="95"/>
      <c r="B559" s="164" t="s">
        <v>4572</v>
      </c>
      <c r="C559" s="956" t="s">
        <v>1014</v>
      </c>
      <c r="D559" s="874" t="s">
        <v>1520</v>
      </c>
      <c r="E559" s="107">
        <v>1219.92</v>
      </c>
      <c r="F559" s="107" t="s">
        <v>533</v>
      </c>
      <c r="G559" s="107" t="s">
        <v>380</v>
      </c>
      <c r="H559" s="206"/>
      <c r="I559" s="1477"/>
      <c r="J559" s="1526"/>
      <c r="K559" s="1526"/>
      <c r="L559" s="1526"/>
      <c r="M559" s="1526"/>
      <c r="N559" s="1526"/>
      <c r="O559" s="1526"/>
      <c r="P559" s="1527"/>
    </row>
    <row r="560" spans="1:16">
      <c r="A560" s="95"/>
      <c r="B560" s="164" t="s">
        <v>4573</v>
      </c>
      <c r="C560" s="956" t="s">
        <v>1015</v>
      </c>
      <c r="D560" s="874" t="s">
        <v>1521</v>
      </c>
      <c r="E560" s="107">
        <v>1722.2400000000002</v>
      </c>
      <c r="F560" s="107" t="s">
        <v>533</v>
      </c>
      <c r="G560" s="107" t="s">
        <v>380</v>
      </c>
      <c r="H560" s="206"/>
      <c r="I560" s="1528"/>
      <c r="J560" s="1529"/>
      <c r="K560" s="1529"/>
      <c r="L560" s="1529"/>
      <c r="M560" s="1529"/>
      <c r="N560" s="1529"/>
      <c r="O560" s="1529"/>
      <c r="P560" s="1530"/>
    </row>
    <row r="561" spans="1:16">
      <c r="A561" s="95"/>
      <c r="B561" s="164" t="s">
        <v>4574</v>
      </c>
      <c r="C561" s="966" t="s">
        <v>3956</v>
      </c>
      <c r="D561" s="161" t="s">
        <v>3957</v>
      </c>
      <c r="E561" s="136">
        <v>2448</v>
      </c>
      <c r="F561" s="107" t="s">
        <v>533</v>
      </c>
      <c r="G561" s="107" t="s">
        <v>380</v>
      </c>
      <c r="H561" s="206"/>
      <c r="I561" s="845"/>
      <c r="J561" s="846"/>
      <c r="K561" s="846"/>
      <c r="L561" s="846"/>
      <c r="M561" s="846"/>
      <c r="N561" s="846"/>
      <c r="O561" s="846"/>
      <c r="P561" s="847"/>
    </row>
    <row r="562" spans="1:16">
      <c r="A562" s="95"/>
      <c r="B562" s="164" t="s">
        <v>4575</v>
      </c>
      <c r="C562" s="966" t="s">
        <v>3958</v>
      </c>
      <c r="D562" s="161" t="s">
        <v>3959</v>
      </c>
      <c r="E562" s="136">
        <v>3060</v>
      </c>
      <c r="F562" s="107" t="s">
        <v>533</v>
      </c>
      <c r="G562" s="107" t="s">
        <v>380</v>
      </c>
      <c r="H562" s="206"/>
      <c r="I562" s="845"/>
      <c r="J562" s="846"/>
      <c r="K562" s="846"/>
      <c r="L562" s="846"/>
      <c r="M562" s="846"/>
      <c r="N562" s="846"/>
      <c r="O562" s="846"/>
      <c r="P562" s="847"/>
    </row>
    <row r="563" spans="1:16">
      <c r="A563" s="95"/>
      <c r="B563" s="164" t="s">
        <v>4552</v>
      </c>
      <c r="C563" s="956" t="s">
        <v>998</v>
      </c>
      <c r="D563" s="874" t="s">
        <v>1510</v>
      </c>
      <c r="E563" s="107">
        <v>328.9</v>
      </c>
      <c r="F563" s="107" t="s">
        <v>533</v>
      </c>
      <c r="G563" s="107" t="s">
        <v>380</v>
      </c>
      <c r="H563" s="206"/>
      <c r="I563" s="1607" t="s">
        <v>493</v>
      </c>
      <c r="J563" s="1607"/>
      <c r="K563" s="1607"/>
      <c r="L563" s="1607"/>
      <c r="M563" s="1607"/>
      <c r="N563" s="1607"/>
      <c r="O563" s="1607"/>
      <c r="P563" s="1607"/>
    </row>
    <row r="564" spans="1:16">
      <c r="A564" s="95"/>
      <c r="B564" s="164" t="s">
        <v>4553</v>
      </c>
      <c r="C564" s="956" t="s">
        <v>999</v>
      </c>
      <c r="D564" s="874" t="s">
        <v>1511</v>
      </c>
      <c r="E564" s="107">
        <v>559.13</v>
      </c>
      <c r="F564" s="107" t="s">
        <v>533</v>
      </c>
      <c r="G564" s="107" t="s">
        <v>380</v>
      </c>
      <c r="H564" s="206"/>
      <c r="I564" s="1607"/>
      <c r="J564" s="1607"/>
      <c r="K564" s="1607"/>
      <c r="L564" s="1607"/>
      <c r="M564" s="1607"/>
      <c r="N564" s="1607"/>
      <c r="O564" s="1607"/>
      <c r="P564" s="1607"/>
    </row>
    <row r="565" spans="1:16">
      <c r="A565" s="95"/>
      <c r="B565" s="164" t="s">
        <v>4554</v>
      </c>
      <c r="C565" s="956" t="s">
        <v>1000</v>
      </c>
      <c r="D565" s="874" t="s">
        <v>1512</v>
      </c>
      <c r="E565" s="107">
        <v>789.36</v>
      </c>
      <c r="F565" s="107" t="s">
        <v>533</v>
      </c>
      <c r="G565" s="107" t="s">
        <v>380</v>
      </c>
      <c r="H565" s="206"/>
      <c r="I565" s="1607"/>
      <c r="J565" s="1607"/>
      <c r="K565" s="1607"/>
      <c r="L565" s="1607"/>
      <c r="M565" s="1607"/>
      <c r="N565" s="1607"/>
      <c r="O565" s="1607"/>
      <c r="P565" s="1607"/>
    </row>
    <row r="566" spans="1:16">
      <c r="A566" s="95"/>
      <c r="B566" s="164" t="s">
        <v>4555</v>
      </c>
      <c r="C566" s="956" t="s">
        <v>1001</v>
      </c>
      <c r="D566" s="874" t="s">
        <v>1162</v>
      </c>
      <c r="E566" s="107">
        <v>358.8</v>
      </c>
      <c r="F566" s="107" t="s">
        <v>533</v>
      </c>
      <c r="G566" s="107" t="s">
        <v>380</v>
      </c>
      <c r="H566" s="206"/>
      <c r="I566" s="1607" t="s">
        <v>1288</v>
      </c>
      <c r="J566" s="1607"/>
      <c r="K566" s="1607"/>
      <c r="L566" s="1607"/>
      <c r="M566" s="1607"/>
      <c r="N566" s="1607"/>
      <c r="O566" s="1607"/>
      <c r="P566" s="1607"/>
    </row>
    <row r="567" spans="1:16">
      <c r="A567" s="95"/>
      <c r="B567" s="164" t="s">
        <v>4556</v>
      </c>
      <c r="C567" s="956" t="s">
        <v>1002</v>
      </c>
      <c r="D567" s="874" t="s">
        <v>1145</v>
      </c>
      <c r="E567" s="107">
        <v>609.96</v>
      </c>
      <c r="F567" s="107" t="s">
        <v>533</v>
      </c>
      <c r="G567" s="107" t="s">
        <v>380</v>
      </c>
      <c r="H567" s="206"/>
      <c r="I567" s="1607"/>
      <c r="J567" s="1607"/>
      <c r="K567" s="1607"/>
      <c r="L567" s="1607"/>
      <c r="M567" s="1607"/>
      <c r="N567" s="1607"/>
      <c r="O567" s="1607"/>
      <c r="P567" s="1607"/>
    </row>
    <row r="568" spans="1:16">
      <c r="A568" s="95"/>
      <c r="B568" s="164" t="s">
        <v>4557</v>
      </c>
      <c r="C568" s="956" t="s">
        <v>1003</v>
      </c>
      <c r="D568" s="874" t="s">
        <v>1133</v>
      </c>
      <c r="E568" s="107">
        <v>861.12000000000012</v>
      </c>
      <c r="F568" s="107" t="s">
        <v>533</v>
      </c>
      <c r="G568" s="107" t="s">
        <v>380</v>
      </c>
      <c r="H568" s="206"/>
      <c r="I568" s="1607"/>
      <c r="J568" s="1607"/>
      <c r="K568" s="1607"/>
      <c r="L568" s="1607"/>
      <c r="M568" s="1607"/>
      <c r="N568" s="1607"/>
      <c r="O568" s="1607"/>
      <c r="P568" s="1607"/>
    </row>
    <row r="569" spans="1:16">
      <c r="A569" s="95"/>
      <c r="B569" s="164" t="s">
        <v>4558</v>
      </c>
      <c r="C569" s="956" t="s">
        <v>1004</v>
      </c>
      <c r="D569" s="874" t="s">
        <v>1513</v>
      </c>
      <c r="E569" s="107">
        <v>254.15</v>
      </c>
      <c r="F569" s="107" t="s">
        <v>533</v>
      </c>
      <c r="G569" s="107" t="s">
        <v>380</v>
      </c>
      <c r="H569" s="206"/>
      <c r="I569" s="1555" t="s">
        <v>1493</v>
      </c>
      <c r="J569" s="1555"/>
      <c r="K569" s="1555"/>
      <c r="L569" s="1555"/>
      <c r="M569" s="1555"/>
      <c r="N569" s="1555"/>
      <c r="O569" s="1555"/>
      <c r="P569" s="1555"/>
    </row>
    <row r="570" spans="1:16">
      <c r="A570" s="95"/>
      <c r="B570" s="164" t="s">
        <v>4559</v>
      </c>
      <c r="C570" s="956" t="s">
        <v>1005</v>
      </c>
      <c r="D570" s="874" t="s">
        <v>1514</v>
      </c>
      <c r="E570" s="107">
        <v>432.05500000000001</v>
      </c>
      <c r="F570" s="107" t="s">
        <v>533</v>
      </c>
      <c r="G570" s="107" t="s">
        <v>380</v>
      </c>
      <c r="H570" s="206"/>
      <c r="I570" s="1555"/>
      <c r="J570" s="1555"/>
      <c r="K570" s="1555"/>
      <c r="L570" s="1555"/>
      <c r="M570" s="1555"/>
      <c r="N570" s="1555"/>
      <c r="O570" s="1555"/>
      <c r="P570" s="1555"/>
    </row>
    <row r="571" spans="1:16">
      <c r="A571" s="95"/>
      <c r="B571" s="164" t="s">
        <v>4560</v>
      </c>
      <c r="C571" s="956" t="s">
        <v>1006</v>
      </c>
      <c r="D571" s="874" t="s">
        <v>1515</v>
      </c>
      <c r="E571" s="107">
        <v>609.96</v>
      </c>
      <c r="F571" s="107" t="s">
        <v>533</v>
      </c>
      <c r="G571" s="107" t="s">
        <v>380</v>
      </c>
      <c r="H571" s="206"/>
      <c r="I571" s="1555"/>
      <c r="J571" s="1555"/>
      <c r="K571" s="1555"/>
      <c r="L571" s="1555"/>
      <c r="M571" s="1555"/>
      <c r="N571" s="1555"/>
      <c r="O571" s="1555"/>
      <c r="P571" s="1555"/>
    </row>
    <row r="572" spans="1:16">
      <c r="A572" s="95"/>
      <c r="B572" s="164" t="s">
        <v>4561</v>
      </c>
      <c r="C572" s="922" t="s">
        <v>3948</v>
      </c>
      <c r="D572" s="160" t="s">
        <v>3949</v>
      </c>
      <c r="E572" s="749">
        <v>813</v>
      </c>
      <c r="F572" s="107" t="s">
        <v>533</v>
      </c>
      <c r="G572" s="107" t="s">
        <v>380</v>
      </c>
      <c r="H572" s="206"/>
      <c r="I572" s="841"/>
      <c r="J572" s="841"/>
      <c r="K572" s="841"/>
      <c r="L572" s="841"/>
      <c r="M572" s="841"/>
      <c r="N572" s="841"/>
      <c r="O572" s="841"/>
      <c r="P572" s="841"/>
    </row>
    <row r="573" spans="1:16">
      <c r="A573" s="95"/>
      <c r="B573" s="164" t="s">
        <v>4562</v>
      </c>
      <c r="C573" s="922" t="s">
        <v>3950</v>
      </c>
      <c r="D573" s="160" t="s">
        <v>3951</v>
      </c>
      <c r="E573" s="259">
        <v>1016</v>
      </c>
      <c r="F573" s="107" t="s">
        <v>533</v>
      </c>
      <c r="G573" s="107" t="s">
        <v>380</v>
      </c>
      <c r="H573" s="206"/>
      <c r="I573" s="841"/>
      <c r="J573" s="841"/>
      <c r="K573" s="841"/>
      <c r="L573" s="841"/>
      <c r="M573" s="841"/>
      <c r="N573" s="841"/>
      <c r="O573" s="841"/>
      <c r="P573" s="841"/>
    </row>
    <row r="574" spans="1:16">
      <c r="A574" s="95"/>
      <c r="B574" s="164" t="s">
        <v>4563</v>
      </c>
      <c r="C574" s="956" t="s">
        <v>1007</v>
      </c>
      <c r="D574" s="874" t="s">
        <v>1516</v>
      </c>
      <c r="E574" s="107">
        <v>343.85</v>
      </c>
      <c r="F574" s="107" t="s">
        <v>533</v>
      </c>
      <c r="G574" s="107" t="s">
        <v>380</v>
      </c>
      <c r="H574" s="206"/>
      <c r="I574" s="1555" t="s">
        <v>1494</v>
      </c>
      <c r="J574" s="1555"/>
      <c r="K574" s="1555"/>
      <c r="L574" s="1555"/>
      <c r="M574" s="1555"/>
      <c r="N574" s="1555"/>
      <c r="O574" s="1555"/>
      <c r="P574" s="1555"/>
    </row>
    <row r="575" spans="1:16">
      <c r="A575" s="95"/>
      <c r="B575" s="164" t="s">
        <v>4564</v>
      </c>
      <c r="C575" s="956" t="s">
        <v>1008</v>
      </c>
      <c r="D575" s="874" t="s">
        <v>1517</v>
      </c>
      <c r="E575" s="107">
        <v>584.54500000000007</v>
      </c>
      <c r="F575" s="107" t="s">
        <v>533</v>
      </c>
      <c r="G575" s="107" t="s">
        <v>380</v>
      </c>
      <c r="H575" s="206"/>
      <c r="I575" s="1555"/>
      <c r="J575" s="1555"/>
      <c r="K575" s="1555"/>
      <c r="L575" s="1555"/>
      <c r="M575" s="1555"/>
      <c r="N575" s="1555"/>
      <c r="O575" s="1555"/>
      <c r="P575" s="1555"/>
    </row>
    <row r="576" spans="1:16">
      <c r="A576" s="95"/>
      <c r="B576" s="164" t="s">
        <v>4565</v>
      </c>
      <c r="C576" s="956" t="s">
        <v>1009</v>
      </c>
      <c r="D576" s="874" t="s">
        <v>1518</v>
      </c>
      <c r="E576" s="107">
        <v>825.24000000000024</v>
      </c>
      <c r="F576" s="107" t="s">
        <v>533</v>
      </c>
      <c r="G576" s="107" t="s">
        <v>380</v>
      </c>
      <c r="H576" s="206"/>
      <c r="I576" s="1555"/>
      <c r="J576" s="1555"/>
      <c r="K576" s="1555"/>
      <c r="L576" s="1555"/>
      <c r="M576" s="1555"/>
      <c r="N576" s="1555"/>
      <c r="O576" s="1555"/>
      <c r="P576" s="1555"/>
    </row>
    <row r="577" spans="1:16">
      <c r="A577" s="95"/>
      <c r="B577" s="164" t="s">
        <v>4566</v>
      </c>
      <c r="C577" s="922" t="s">
        <v>3952</v>
      </c>
      <c r="D577" s="160" t="s">
        <v>3953</v>
      </c>
      <c r="E577" s="749">
        <v>1101</v>
      </c>
      <c r="F577" s="107" t="s">
        <v>533</v>
      </c>
      <c r="G577" s="107" t="s">
        <v>380</v>
      </c>
      <c r="H577" s="206"/>
      <c r="I577" s="818"/>
      <c r="J577" s="827"/>
      <c r="K577" s="827"/>
      <c r="L577" s="827"/>
      <c r="M577" s="827"/>
      <c r="N577" s="827"/>
      <c r="O577" s="827"/>
      <c r="P577" s="836"/>
    </row>
    <row r="578" spans="1:16">
      <c r="A578" s="95"/>
      <c r="B578" s="164" t="s">
        <v>4567</v>
      </c>
      <c r="C578" s="922" t="s">
        <v>3954</v>
      </c>
      <c r="D578" s="160" t="s">
        <v>3955</v>
      </c>
      <c r="E578" s="259">
        <v>1376</v>
      </c>
      <c r="F578" s="107" t="s">
        <v>533</v>
      </c>
      <c r="G578" s="107" t="s">
        <v>380</v>
      </c>
      <c r="H578" s="206"/>
      <c r="I578" s="818"/>
      <c r="J578" s="827"/>
      <c r="K578" s="827"/>
      <c r="L578" s="827"/>
      <c r="M578" s="827"/>
      <c r="N578" s="827"/>
      <c r="O578" s="827"/>
      <c r="P578" s="836"/>
    </row>
    <row r="579" spans="1:16">
      <c r="A579" s="95"/>
      <c r="B579" s="164" t="s">
        <v>4568</v>
      </c>
      <c r="C579" s="956" t="s">
        <v>1010</v>
      </c>
      <c r="D579" s="874" t="s">
        <v>1199</v>
      </c>
      <c r="E579" s="107">
        <v>598</v>
      </c>
      <c r="F579" s="107" t="s">
        <v>533</v>
      </c>
      <c r="G579" s="107" t="s">
        <v>380</v>
      </c>
      <c r="H579" s="206"/>
      <c r="I579" s="1675" t="s">
        <v>1566</v>
      </c>
      <c r="J579" s="1676"/>
      <c r="K579" s="1676"/>
      <c r="L579" s="1676"/>
      <c r="M579" s="1676"/>
      <c r="N579" s="1676"/>
      <c r="O579" s="1676"/>
      <c r="P579" s="1677"/>
    </row>
    <row r="580" spans="1:16">
      <c r="A580" s="95"/>
      <c r="B580" s="164" t="s">
        <v>4569</v>
      </c>
      <c r="C580" s="956" t="s">
        <v>1011</v>
      </c>
      <c r="D580" s="874" t="s">
        <v>1200</v>
      </c>
      <c r="E580" s="107">
        <v>1016.6</v>
      </c>
      <c r="F580" s="107" t="s">
        <v>533</v>
      </c>
      <c r="G580" s="107" t="s">
        <v>380</v>
      </c>
      <c r="H580" s="206"/>
      <c r="I580" s="1678"/>
      <c r="J580" s="1679"/>
      <c r="K580" s="1679"/>
      <c r="L580" s="1679"/>
      <c r="M580" s="1679"/>
      <c r="N580" s="1679"/>
      <c r="O580" s="1679"/>
      <c r="P580" s="1680"/>
    </row>
    <row r="581" spans="1:16">
      <c r="A581" s="95"/>
      <c r="B581" s="164" t="s">
        <v>4570</v>
      </c>
      <c r="C581" s="956" t="s">
        <v>1012</v>
      </c>
      <c r="D581" s="874" t="s">
        <v>1201</v>
      </c>
      <c r="E581" s="107">
        <v>1435.2</v>
      </c>
      <c r="F581" s="107" t="s">
        <v>533</v>
      </c>
      <c r="G581" s="107" t="s">
        <v>380</v>
      </c>
      <c r="H581" s="206"/>
      <c r="I581" s="1681"/>
      <c r="J581" s="1682"/>
      <c r="K581" s="1682"/>
      <c r="L581" s="1682"/>
      <c r="M581" s="1682"/>
      <c r="N581" s="1682"/>
      <c r="O581" s="1682"/>
      <c r="P581" s="1683"/>
    </row>
    <row r="582" spans="1:16">
      <c r="A582" s="95"/>
      <c r="B582" s="164" t="s">
        <v>4608</v>
      </c>
      <c r="C582" s="956" t="s">
        <v>1016</v>
      </c>
      <c r="D582" s="848" t="s">
        <v>1017</v>
      </c>
      <c r="E582" s="210">
        <v>445</v>
      </c>
      <c r="F582" s="210" t="s">
        <v>533</v>
      </c>
      <c r="G582" s="210" t="s">
        <v>380</v>
      </c>
      <c r="H582" s="243"/>
      <c r="I582" s="848"/>
      <c r="J582" s="848"/>
      <c r="K582" s="848"/>
      <c r="L582" s="848"/>
      <c r="M582" s="848"/>
      <c r="N582" s="848"/>
      <c r="O582" s="848"/>
      <c r="P582" s="848"/>
    </row>
    <row r="583" spans="1:16">
      <c r="A583" s="95"/>
      <c r="B583" s="164" t="s">
        <v>4467</v>
      </c>
      <c r="C583" s="927" t="s">
        <v>3181</v>
      </c>
      <c r="D583" s="165" t="s">
        <v>3182</v>
      </c>
      <c r="E583" s="111">
        <v>396</v>
      </c>
      <c r="F583" s="210" t="s">
        <v>533</v>
      </c>
      <c r="G583" s="210" t="s">
        <v>380</v>
      </c>
      <c r="H583" s="243"/>
      <c r="I583" s="166" t="s">
        <v>3264</v>
      </c>
      <c r="J583" s="848"/>
      <c r="K583" s="848"/>
      <c r="L583" s="848"/>
      <c r="M583" s="848"/>
      <c r="N583" s="848"/>
      <c r="O583" s="848"/>
      <c r="P583" s="848"/>
    </row>
    <row r="584" spans="1:16">
      <c r="A584" s="95"/>
      <c r="B584" s="164" t="s">
        <v>4609</v>
      </c>
      <c r="C584" s="927" t="s">
        <v>3258</v>
      </c>
      <c r="D584" s="299" t="s">
        <v>3363</v>
      </c>
      <c r="E584" s="111">
        <v>330</v>
      </c>
      <c r="F584" s="210" t="s">
        <v>533</v>
      </c>
      <c r="G584" s="210" t="s">
        <v>380</v>
      </c>
      <c r="H584" s="243"/>
      <c r="I584" s="53" t="s">
        <v>3368</v>
      </c>
      <c r="J584" s="868"/>
      <c r="K584" s="868"/>
      <c r="L584" s="868"/>
      <c r="M584" s="868"/>
      <c r="N584" s="868"/>
      <c r="O584" s="868"/>
      <c r="P584" s="869"/>
    </row>
    <row r="585" spans="1:16">
      <c r="A585" s="95"/>
      <c r="B585" s="164" t="s">
        <v>5494</v>
      </c>
      <c r="C585" s="965" t="s">
        <v>728</v>
      </c>
      <c r="D585" s="27" t="s">
        <v>3259</v>
      </c>
      <c r="E585" s="107">
        <v>750</v>
      </c>
      <c r="F585" s="274" t="s">
        <v>533</v>
      </c>
      <c r="G585" s="274" t="s">
        <v>380</v>
      </c>
      <c r="H585" s="243"/>
      <c r="I585" s="1609" t="s">
        <v>1546</v>
      </c>
      <c r="J585" s="1610"/>
      <c r="K585" s="1610"/>
      <c r="L585" s="1610"/>
      <c r="M585" s="1610"/>
      <c r="N585" s="1610"/>
      <c r="O585" s="1610"/>
      <c r="P585" s="1611"/>
    </row>
    <row r="586" spans="1:16">
      <c r="A586" s="95"/>
      <c r="B586" s="164"/>
      <c r="C586" s="494"/>
      <c r="D586" s="265" t="s">
        <v>1334</v>
      </c>
      <c r="E586" s="107"/>
      <c r="F586" s="274"/>
      <c r="G586" s="107"/>
      <c r="H586" s="206"/>
      <c r="I586" s="1499" t="s">
        <v>1551</v>
      </c>
      <c r="J586" s="1512"/>
      <c r="K586" s="1512"/>
      <c r="L586" s="1512"/>
      <c r="M586" s="1512"/>
      <c r="N586" s="1512"/>
      <c r="O586" s="1512"/>
      <c r="P586" s="1513"/>
    </row>
    <row r="587" spans="1:16" s="95" customFormat="1">
      <c r="A587" s="88"/>
      <c r="B587" s="164"/>
      <c r="C587" s="913"/>
      <c r="D587" s="67" t="s">
        <v>3318</v>
      </c>
      <c r="E587" s="116"/>
      <c r="F587" s="117"/>
      <c r="G587" s="116"/>
      <c r="H587" s="74"/>
      <c r="I587" s="828"/>
      <c r="J587" s="834"/>
      <c r="K587" s="834"/>
      <c r="L587" s="834"/>
      <c r="M587" s="834"/>
      <c r="N587" s="834"/>
      <c r="O587" s="834"/>
      <c r="P587" s="835"/>
    </row>
    <row r="588" spans="1:16" s="82" customFormat="1">
      <c r="A588" s="95"/>
      <c r="B588" s="164" t="s">
        <v>4158</v>
      </c>
      <c r="C588" s="916" t="s">
        <v>918</v>
      </c>
      <c r="D588" s="270" t="s">
        <v>3260</v>
      </c>
      <c r="E588" s="107">
        <v>250</v>
      </c>
      <c r="F588" s="114" t="s">
        <v>533</v>
      </c>
      <c r="G588" s="113">
        <v>250</v>
      </c>
      <c r="H588" s="106"/>
      <c r="I588" s="1499" t="s">
        <v>1078</v>
      </c>
      <c r="J588" s="1512" t="s">
        <v>919</v>
      </c>
      <c r="K588" s="1512" t="s">
        <v>919</v>
      </c>
      <c r="L588" s="1512" t="s">
        <v>919</v>
      </c>
      <c r="M588" s="1512" t="s">
        <v>919</v>
      </c>
      <c r="N588" s="1512" t="s">
        <v>919</v>
      </c>
      <c r="O588" s="1512" t="s">
        <v>919</v>
      </c>
      <c r="P588" s="1513" t="s">
        <v>919</v>
      </c>
    </row>
    <row r="589" spans="1:16" s="82" customFormat="1">
      <c r="A589" s="95"/>
      <c r="B589" s="164" t="s">
        <v>5572</v>
      </c>
      <c r="C589" s="967" t="s">
        <v>430</v>
      </c>
      <c r="D589" s="160" t="s">
        <v>2033</v>
      </c>
      <c r="E589" s="274">
        <v>35</v>
      </c>
      <c r="F589" s="274" t="s">
        <v>533</v>
      </c>
      <c r="G589" s="274" t="s">
        <v>380</v>
      </c>
      <c r="H589" s="206"/>
      <c r="I589" s="842"/>
      <c r="J589" s="871"/>
      <c r="K589" s="871"/>
      <c r="L589" s="871"/>
      <c r="M589" s="871"/>
      <c r="N589" s="871"/>
      <c r="O589" s="871"/>
      <c r="P589" s="872"/>
    </row>
    <row r="590" spans="1:16" s="82" customFormat="1">
      <c r="A590" s="95"/>
      <c r="B590" s="164" t="s">
        <v>5577</v>
      </c>
      <c r="C590" s="916" t="s">
        <v>1956</v>
      </c>
      <c r="D590" s="874" t="s">
        <v>1971</v>
      </c>
      <c r="E590" s="107">
        <v>345</v>
      </c>
      <c r="F590" s="114" t="s">
        <v>533</v>
      </c>
      <c r="G590" s="113" t="s">
        <v>380</v>
      </c>
      <c r="H590" s="106"/>
      <c r="I590" s="837"/>
      <c r="J590" s="837"/>
      <c r="K590" s="837"/>
      <c r="L590" s="837"/>
      <c r="M590" s="837"/>
      <c r="N590" s="837"/>
      <c r="O590" s="837"/>
      <c r="P590" s="837"/>
    </row>
    <row r="591" spans="1:16" s="82" customFormat="1" ht="15.75" thickBot="1">
      <c r="A591" s="95"/>
      <c r="B591" s="164"/>
      <c r="C591" s="939" t="s">
        <v>1046</v>
      </c>
      <c r="D591" s="300"/>
      <c r="E591" s="246"/>
      <c r="F591" s="246" t="s">
        <v>68</v>
      </c>
      <c r="G591" s="246" t="s">
        <v>67</v>
      </c>
      <c r="H591" s="242"/>
      <c r="I591" s="71"/>
      <c r="J591" s="74"/>
      <c r="K591" s="74"/>
      <c r="L591" s="74"/>
      <c r="M591" s="74"/>
      <c r="N591" s="74"/>
      <c r="O591" s="74"/>
      <c r="P591" s="74"/>
    </row>
    <row r="592" spans="1:16" s="82" customFormat="1">
      <c r="A592" s="95"/>
      <c r="B592" s="164"/>
      <c r="C592" s="957"/>
      <c r="D592" s="89" t="s">
        <v>954</v>
      </c>
      <c r="E592" s="283"/>
      <c r="F592" s="283"/>
      <c r="G592" s="283"/>
      <c r="H592" s="301"/>
      <c r="I592" s="76"/>
      <c r="J592" s="302"/>
      <c r="K592" s="302"/>
      <c r="L592" s="302"/>
      <c r="M592" s="302"/>
      <c r="N592" s="302"/>
      <c r="O592" s="302"/>
      <c r="P592" s="303"/>
    </row>
    <row r="593" spans="1:16" s="82" customFormat="1" ht="15.75" thickBot="1">
      <c r="A593" s="95"/>
      <c r="B593" s="164"/>
      <c r="C593" s="961"/>
      <c r="D593" s="304" t="s">
        <v>1038</v>
      </c>
      <c r="E593" s="246"/>
      <c r="F593" s="246"/>
      <c r="G593" s="246"/>
      <c r="H593" s="242"/>
      <c r="I593" s="71"/>
      <c r="J593" s="74"/>
      <c r="K593" s="74"/>
      <c r="L593" s="74"/>
      <c r="M593" s="74"/>
      <c r="N593" s="74"/>
      <c r="O593" s="74"/>
      <c r="P593" s="305"/>
    </row>
    <row r="594" spans="1:16" s="82" customFormat="1">
      <c r="A594" s="95"/>
      <c r="B594" s="164" t="s">
        <v>5708</v>
      </c>
      <c r="C594" s="962" t="s">
        <v>952</v>
      </c>
      <c r="D594" s="306" t="s">
        <v>953</v>
      </c>
      <c r="E594" s="294">
        <v>1095</v>
      </c>
      <c r="F594" s="294" t="s">
        <v>533</v>
      </c>
      <c r="G594" s="228">
        <v>931</v>
      </c>
      <c r="H594" s="307"/>
      <c r="I594" s="308" t="s">
        <v>2141</v>
      </c>
      <c r="J594" s="309"/>
      <c r="K594" s="309"/>
      <c r="L594" s="309"/>
      <c r="M594" s="309"/>
      <c r="N594" s="309"/>
      <c r="O594" s="309"/>
      <c r="P594" s="310"/>
    </row>
    <row r="595" spans="1:16" s="82" customFormat="1">
      <c r="A595" s="95"/>
      <c r="B595" s="164" t="s">
        <v>5709</v>
      </c>
      <c r="C595" s="963" t="s">
        <v>955</v>
      </c>
      <c r="D595" s="311" t="s">
        <v>956</v>
      </c>
      <c r="E595" s="297">
        <v>1245</v>
      </c>
      <c r="F595" s="297" t="s">
        <v>533</v>
      </c>
      <c r="G595" s="228">
        <v>1058</v>
      </c>
      <c r="H595" s="312"/>
      <c r="I595" s="308" t="s">
        <v>2142</v>
      </c>
      <c r="J595" s="309"/>
      <c r="K595" s="309"/>
      <c r="L595" s="309"/>
      <c r="M595" s="309"/>
      <c r="N595" s="309"/>
      <c r="O595" s="309"/>
      <c r="P595" s="310"/>
    </row>
    <row r="596" spans="1:16" s="82" customFormat="1">
      <c r="A596" s="95"/>
      <c r="B596" s="164" t="s">
        <v>5704</v>
      </c>
      <c r="C596" s="963" t="s">
        <v>957</v>
      </c>
      <c r="D596" s="311" t="s">
        <v>958</v>
      </c>
      <c r="E596" s="297">
        <v>1710</v>
      </c>
      <c r="F596" s="297" t="s">
        <v>533</v>
      </c>
      <c r="G596" s="228">
        <v>1454</v>
      </c>
      <c r="H596" s="312"/>
      <c r="I596" s="308" t="s">
        <v>2143</v>
      </c>
      <c r="J596" s="309"/>
      <c r="K596" s="309"/>
      <c r="L596" s="309"/>
      <c r="M596" s="309"/>
      <c r="N596" s="309"/>
      <c r="O596" s="309"/>
      <c r="P596" s="310"/>
    </row>
    <row r="597" spans="1:16" s="82" customFormat="1">
      <c r="A597" s="95"/>
      <c r="B597" s="164" t="s">
        <v>5705</v>
      </c>
      <c r="C597" s="963" t="s">
        <v>959</v>
      </c>
      <c r="D597" s="311" t="s">
        <v>960</v>
      </c>
      <c r="E597" s="297">
        <v>1860</v>
      </c>
      <c r="F597" s="297" t="s">
        <v>533</v>
      </c>
      <c r="G597" s="228">
        <v>1581</v>
      </c>
      <c r="H597" s="312"/>
      <c r="I597" s="308" t="s">
        <v>2144</v>
      </c>
      <c r="J597" s="309"/>
      <c r="K597" s="309"/>
      <c r="L597" s="309"/>
      <c r="M597" s="309"/>
      <c r="N597" s="309"/>
      <c r="O597" s="309"/>
      <c r="P597" s="310"/>
    </row>
    <row r="598" spans="1:16" s="82" customFormat="1">
      <c r="A598" s="95"/>
      <c r="B598" s="164" t="s">
        <v>5702</v>
      </c>
      <c r="C598" s="963" t="s">
        <v>961</v>
      </c>
      <c r="D598" s="311" t="s">
        <v>962</v>
      </c>
      <c r="E598" s="297">
        <v>819</v>
      </c>
      <c r="F598" s="297" t="s">
        <v>533</v>
      </c>
      <c r="G598" s="228">
        <v>696</v>
      </c>
      <c r="H598" s="312"/>
      <c r="I598" s="308" t="s">
        <v>2145</v>
      </c>
      <c r="J598" s="309"/>
      <c r="K598" s="309"/>
      <c r="L598" s="309"/>
      <c r="M598" s="309"/>
      <c r="N598" s="309"/>
      <c r="O598" s="309"/>
      <c r="P598" s="310"/>
    </row>
    <row r="599" spans="1:16" s="82" customFormat="1">
      <c r="A599" s="95"/>
      <c r="B599" s="164" t="s">
        <v>4610</v>
      </c>
      <c r="C599" s="963" t="s">
        <v>963</v>
      </c>
      <c r="D599" s="311" t="s">
        <v>1063</v>
      </c>
      <c r="E599" s="297">
        <v>1281</v>
      </c>
      <c r="F599" s="297" t="s">
        <v>533</v>
      </c>
      <c r="G599" s="228">
        <v>1089</v>
      </c>
      <c r="H599" s="312"/>
      <c r="I599" s="308" t="s">
        <v>2146</v>
      </c>
      <c r="J599" s="309"/>
      <c r="K599" s="309"/>
      <c r="L599" s="309"/>
      <c r="M599" s="309"/>
      <c r="N599" s="309"/>
      <c r="O599" s="309"/>
      <c r="P599" s="310"/>
    </row>
    <row r="600" spans="1:16" s="82" customFormat="1" ht="15.75" thickBot="1">
      <c r="A600" s="95"/>
      <c r="B600" s="164" t="s">
        <v>4611</v>
      </c>
      <c r="C600" s="964" t="s">
        <v>964</v>
      </c>
      <c r="D600" s="311" t="s">
        <v>1064</v>
      </c>
      <c r="E600" s="297">
        <v>1431</v>
      </c>
      <c r="F600" s="297" t="s">
        <v>533</v>
      </c>
      <c r="G600" s="228">
        <v>1216</v>
      </c>
      <c r="H600" s="312"/>
      <c r="I600" s="308" t="s">
        <v>2147</v>
      </c>
      <c r="J600" s="309"/>
      <c r="K600" s="309"/>
      <c r="L600" s="309"/>
      <c r="M600" s="309"/>
      <c r="N600" s="309"/>
      <c r="O600" s="309"/>
      <c r="P600" s="310"/>
    </row>
    <row r="601" spans="1:16" s="82" customFormat="1" ht="15.75" customHeight="1">
      <c r="A601" s="95"/>
      <c r="B601" s="164" t="s">
        <v>4601</v>
      </c>
      <c r="C601" s="965" t="s">
        <v>980</v>
      </c>
      <c r="D601" s="313" t="s">
        <v>1531</v>
      </c>
      <c r="E601" s="107">
        <v>615</v>
      </c>
      <c r="F601" s="107" t="s">
        <v>533</v>
      </c>
      <c r="G601" s="107" t="s">
        <v>380</v>
      </c>
      <c r="H601" s="314"/>
      <c r="I601" s="1523" t="s">
        <v>1242</v>
      </c>
      <c r="J601" s="1524"/>
      <c r="K601" s="1524"/>
      <c r="L601" s="1524"/>
      <c r="M601" s="1524"/>
      <c r="N601" s="1524"/>
      <c r="O601" s="1524"/>
      <c r="P601" s="1525"/>
    </row>
    <row r="602" spans="1:16" s="82" customFormat="1">
      <c r="A602" s="95"/>
      <c r="B602" s="164" t="s">
        <v>4602</v>
      </c>
      <c r="C602" s="956" t="s">
        <v>981</v>
      </c>
      <c r="D602" s="313" t="s">
        <v>1532</v>
      </c>
      <c r="E602" s="107">
        <v>893.52</v>
      </c>
      <c r="F602" s="107" t="s">
        <v>533</v>
      </c>
      <c r="G602" s="107" t="s">
        <v>380</v>
      </c>
      <c r="H602" s="314"/>
      <c r="I602" s="1477"/>
      <c r="J602" s="1526"/>
      <c r="K602" s="1526"/>
      <c r="L602" s="1526"/>
      <c r="M602" s="1526"/>
      <c r="N602" s="1526"/>
      <c r="O602" s="1526"/>
      <c r="P602" s="1527"/>
    </row>
    <row r="603" spans="1:16" s="82" customFormat="1">
      <c r="A603" s="95"/>
      <c r="B603" s="164" t="s">
        <v>4603</v>
      </c>
      <c r="C603" s="956" t="s">
        <v>982</v>
      </c>
      <c r="D603" s="313" t="s">
        <v>1533</v>
      </c>
      <c r="E603" s="107">
        <v>1261.4400000000003</v>
      </c>
      <c r="F603" s="107" t="s">
        <v>533</v>
      </c>
      <c r="G603" s="107" t="s">
        <v>380</v>
      </c>
      <c r="H603" s="314"/>
      <c r="I603" s="1528"/>
      <c r="J603" s="1529"/>
      <c r="K603" s="1529"/>
      <c r="L603" s="1529"/>
      <c r="M603" s="1529"/>
      <c r="N603" s="1529"/>
      <c r="O603" s="1529"/>
      <c r="P603" s="1530"/>
    </row>
    <row r="604" spans="1:16" s="82" customFormat="1">
      <c r="A604" s="95"/>
      <c r="B604" s="164" t="s">
        <v>4604</v>
      </c>
      <c r="C604" s="922" t="s">
        <v>3980</v>
      </c>
      <c r="D604" s="138" t="s">
        <v>3981</v>
      </c>
      <c r="E604" s="254">
        <v>1968</v>
      </c>
      <c r="F604" s="107" t="s">
        <v>533</v>
      </c>
      <c r="G604" s="107" t="s">
        <v>380</v>
      </c>
      <c r="H604" s="314"/>
      <c r="I604" s="845"/>
      <c r="J604" s="846"/>
      <c r="K604" s="846"/>
      <c r="L604" s="846"/>
      <c r="M604" s="846"/>
      <c r="N604" s="846"/>
      <c r="O604" s="846"/>
      <c r="P604" s="847"/>
    </row>
    <row r="605" spans="1:16" s="82" customFormat="1">
      <c r="A605" s="95"/>
      <c r="B605" s="164" t="s">
        <v>4605</v>
      </c>
      <c r="C605" s="922" t="s">
        <v>3982</v>
      </c>
      <c r="D605" s="138" t="s">
        <v>3983</v>
      </c>
      <c r="E605" s="254">
        <v>2460</v>
      </c>
      <c r="F605" s="107" t="s">
        <v>533</v>
      </c>
      <c r="G605" s="107" t="s">
        <v>380</v>
      </c>
      <c r="H605" s="314"/>
      <c r="I605" s="845"/>
      <c r="J605" s="846"/>
      <c r="K605" s="846"/>
      <c r="L605" s="846"/>
      <c r="M605" s="846"/>
      <c r="N605" s="846"/>
      <c r="O605" s="846"/>
      <c r="P605" s="847"/>
    </row>
    <row r="606" spans="1:16" s="82" customFormat="1" ht="15.75" customHeight="1">
      <c r="A606" s="95"/>
      <c r="B606" s="164" t="s">
        <v>4576</v>
      </c>
      <c r="C606" s="956" t="s">
        <v>965</v>
      </c>
      <c r="D606" s="313" t="s">
        <v>1522</v>
      </c>
      <c r="E606" s="107">
        <v>240.9</v>
      </c>
      <c r="F606" s="107" t="s">
        <v>533</v>
      </c>
      <c r="G606" s="107" t="s">
        <v>380</v>
      </c>
      <c r="H606" s="314"/>
      <c r="I606" s="1607" t="s">
        <v>493</v>
      </c>
      <c r="J606" s="1607"/>
      <c r="K606" s="1607"/>
      <c r="L606" s="1607"/>
      <c r="M606" s="1607"/>
      <c r="N606" s="1607"/>
      <c r="O606" s="1607"/>
      <c r="P606" s="1607"/>
    </row>
    <row r="607" spans="1:16" s="82" customFormat="1">
      <c r="A607" s="95"/>
      <c r="B607" s="164" t="s">
        <v>4577</v>
      </c>
      <c r="C607" s="956" t="s">
        <v>966</v>
      </c>
      <c r="D607" s="313" t="s">
        <v>1523</v>
      </c>
      <c r="E607" s="107">
        <v>409.53</v>
      </c>
      <c r="F607" s="107" t="s">
        <v>533</v>
      </c>
      <c r="G607" s="107" t="s">
        <v>380</v>
      </c>
      <c r="H607" s="314"/>
      <c r="I607" s="1607"/>
      <c r="J607" s="1607"/>
      <c r="K607" s="1607"/>
      <c r="L607" s="1607"/>
      <c r="M607" s="1607"/>
      <c r="N607" s="1607"/>
      <c r="O607" s="1607"/>
      <c r="P607" s="1607"/>
    </row>
    <row r="608" spans="1:16" s="82" customFormat="1">
      <c r="A608" s="95"/>
      <c r="B608" s="164" t="s">
        <v>4578</v>
      </c>
      <c r="C608" s="956" t="s">
        <v>967</v>
      </c>
      <c r="D608" s="313" t="s">
        <v>1524</v>
      </c>
      <c r="E608" s="107">
        <v>578.16000000000008</v>
      </c>
      <c r="F608" s="107" t="s">
        <v>533</v>
      </c>
      <c r="G608" s="107" t="s">
        <v>380</v>
      </c>
      <c r="H608" s="314"/>
      <c r="I608" s="1607"/>
      <c r="J608" s="1607"/>
      <c r="K608" s="1607"/>
      <c r="L608" s="1607"/>
      <c r="M608" s="1607"/>
      <c r="N608" s="1607"/>
      <c r="O608" s="1607"/>
      <c r="P608" s="1607"/>
    </row>
    <row r="609" spans="1:16">
      <c r="A609" s="95"/>
      <c r="B609" s="164" t="s">
        <v>4579</v>
      </c>
      <c r="C609" s="966" t="s">
        <v>3960</v>
      </c>
      <c r="D609" s="138" t="s">
        <v>3961</v>
      </c>
      <c r="E609" s="254">
        <v>771</v>
      </c>
      <c r="F609" s="107" t="s">
        <v>533</v>
      </c>
      <c r="G609" s="107" t="s">
        <v>380</v>
      </c>
      <c r="H609" s="206"/>
      <c r="I609" s="837"/>
      <c r="J609" s="837"/>
      <c r="K609" s="837"/>
      <c r="L609" s="837"/>
      <c r="M609" s="837"/>
      <c r="N609" s="837"/>
      <c r="O609" s="837"/>
      <c r="P609" s="837"/>
    </row>
    <row r="610" spans="1:16">
      <c r="A610" s="95"/>
      <c r="B610" s="164" t="s">
        <v>4580</v>
      </c>
      <c r="C610" s="966" t="s">
        <v>3962</v>
      </c>
      <c r="D610" s="138" t="s">
        <v>3963</v>
      </c>
      <c r="E610" s="254">
        <v>964</v>
      </c>
      <c r="F610" s="107" t="s">
        <v>533</v>
      </c>
      <c r="G610" s="107" t="s">
        <v>380</v>
      </c>
      <c r="H610" s="206"/>
      <c r="I610" s="837"/>
      <c r="J610" s="837"/>
      <c r="K610" s="837"/>
      <c r="L610" s="837"/>
      <c r="M610" s="837"/>
      <c r="N610" s="837"/>
      <c r="O610" s="837"/>
      <c r="P610" s="837"/>
    </row>
    <row r="611" spans="1:16" s="82" customFormat="1" ht="15.75" customHeight="1">
      <c r="A611" s="95"/>
      <c r="B611" s="164" t="s">
        <v>4581</v>
      </c>
      <c r="C611" s="956" t="s">
        <v>968</v>
      </c>
      <c r="D611" s="313" t="s">
        <v>1164</v>
      </c>
      <c r="E611" s="107">
        <v>285</v>
      </c>
      <c r="F611" s="107" t="s">
        <v>533</v>
      </c>
      <c r="G611" s="107" t="s">
        <v>380</v>
      </c>
      <c r="H611" s="314"/>
      <c r="I611" s="1607" t="s">
        <v>1288</v>
      </c>
      <c r="J611" s="1607"/>
      <c r="K611" s="1607"/>
      <c r="L611" s="1607"/>
      <c r="M611" s="1607"/>
      <c r="N611" s="1607"/>
      <c r="O611" s="1607"/>
      <c r="P611" s="1607"/>
    </row>
    <row r="612" spans="1:16" s="82" customFormat="1">
      <c r="A612" s="95"/>
      <c r="B612" s="164" t="s">
        <v>4582</v>
      </c>
      <c r="C612" s="956" t="s">
        <v>969</v>
      </c>
      <c r="D612" s="313" t="s">
        <v>1147</v>
      </c>
      <c r="E612" s="107">
        <v>485</v>
      </c>
      <c r="F612" s="107" t="s">
        <v>533</v>
      </c>
      <c r="G612" s="107" t="s">
        <v>380</v>
      </c>
      <c r="H612" s="314"/>
      <c r="I612" s="1607"/>
      <c r="J612" s="1607"/>
      <c r="K612" s="1607"/>
      <c r="L612" s="1607"/>
      <c r="M612" s="1607"/>
      <c r="N612" s="1607"/>
      <c r="O612" s="1607"/>
      <c r="P612" s="1607"/>
    </row>
    <row r="613" spans="1:16" s="82" customFormat="1">
      <c r="A613" s="95"/>
      <c r="B613" s="164" t="s">
        <v>4583</v>
      </c>
      <c r="C613" s="956" t="s">
        <v>970</v>
      </c>
      <c r="D613" s="313" t="s">
        <v>1135</v>
      </c>
      <c r="E613" s="107">
        <v>695</v>
      </c>
      <c r="F613" s="107" t="s">
        <v>533</v>
      </c>
      <c r="G613" s="107" t="s">
        <v>380</v>
      </c>
      <c r="H613" s="314"/>
      <c r="I613" s="1607"/>
      <c r="J613" s="1607"/>
      <c r="K613" s="1607"/>
      <c r="L613" s="1607"/>
      <c r="M613" s="1607"/>
      <c r="N613" s="1607"/>
      <c r="O613" s="1607"/>
      <c r="P613" s="1607"/>
    </row>
    <row r="614" spans="1:16">
      <c r="A614" s="95"/>
      <c r="B614" s="164" t="s">
        <v>4584</v>
      </c>
      <c r="C614" s="966" t="s">
        <v>3964</v>
      </c>
      <c r="D614" s="138" t="s">
        <v>3965</v>
      </c>
      <c r="E614" s="254">
        <v>912</v>
      </c>
      <c r="F614" s="107" t="s">
        <v>533</v>
      </c>
      <c r="G614" s="107" t="s">
        <v>380</v>
      </c>
      <c r="H614" s="206"/>
      <c r="I614" s="837"/>
      <c r="J614" s="837"/>
      <c r="K614" s="837"/>
      <c r="L614" s="837"/>
      <c r="M614" s="837"/>
      <c r="N614" s="837"/>
      <c r="O614" s="837"/>
      <c r="P614" s="837"/>
    </row>
    <row r="615" spans="1:16">
      <c r="A615" s="95"/>
      <c r="B615" s="164" t="s">
        <v>4585</v>
      </c>
      <c r="C615" s="966" t="s">
        <v>3966</v>
      </c>
      <c r="D615" s="138" t="s">
        <v>3967</v>
      </c>
      <c r="E615" s="254">
        <v>1140</v>
      </c>
      <c r="F615" s="107" t="s">
        <v>533</v>
      </c>
      <c r="G615" s="107" t="s">
        <v>380</v>
      </c>
      <c r="H615" s="206"/>
      <c r="I615" s="837"/>
      <c r="J615" s="837"/>
      <c r="K615" s="837"/>
      <c r="L615" s="837"/>
      <c r="M615" s="837"/>
      <c r="N615" s="837"/>
      <c r="O615" s="837"/>
      <c r="P615" s="837"/>
    </row>
    <row r="616" spans="1:16" s="82" customFormat="1" ht="15.75" customHeight="1">
      <c r="A616" s="95"/>
      <c r="B616" s="164" t="s">
        <v>4586</v>
      </c>
      <c r="C616" s="956" t="s">
        <v>971</v>
      </c>
      <c r="D616" s="313" t="s">
        <v>1525</v>
      </c>
      <c r="E616" s="107">
        <v>186.15</v>
      </c>
      <c r="F616" s="107" t="s">
        <v>533</v>
      </c>
      <c r="G616" s="107" t="s">
        <v>380</v>
      </c>
      <c r="H616" s="314"/>
      <c r="I616" s="1555" t="s">
        <v>1493</v>
      </c>
      <c r="J616" s="1555"/>
      <c r="K616" s="1555"/>
      <c r="L616" s="1555"/>
      <c r="M616" s="1555"/>
      <c r="N616" s="1555"/>
      <c r="O616" s="1555"/>
      <c r="P616" s="1555"/>
    </row>
    <row r="617" spans="1:16" s="82" customFormat="1">
      <c r="A617" s="95"/>
      <c r="B617" s="164" t="s">
        <v>4587</v>
      </c>
      <c r="C617" s="956" t="s">
        <v>972</v>
      </c>
      <c r="D617" s="313" t="s">
        <v>1526</v>
      </c>
      <c r="E617" s="107">
        <v>316.45499999999998</v>
      </c>
      <c r="F617" s="107" t="s">
        <v>533</v>
      </c>
      <c r="G617" s="107" t="s">
        <v>380</v>
      </c>
      <c r="H617" s="314"/>
      <c r="I617" s="1555"/>
      <c r="J617" s="1555"/>
      <c r="K617" s="1555"/>
      <c r="L617" s="1555"/>
      <c r="M617" s="1555"/>
      <c r="N617" s="1555"/>
      <c r="O617" s="1555"/>
      <c r="P617" s="1555"/>
    </row>
    <row r="618" spans="1:16" s="82" customFormat="1">
      <c r="A618" s="95"/>
      <c r="B618" s="164" t="s">
        <v>4588</v>
      </c>
      <c r="C618" s="956" t="s">
        <v>973</v>
      </c>
      <c r="D618" s="313" t="s">
        <v>1527</v>
      </c>
      <c r="E618" s="107">
        <v>446.76000000000005</v>
      </c>
      <c r="F618" s="107" t="s">
        <v>533</v>
      </c>
      <c r="G618" s="107" t="s">
        <v>380</v>
      </c>
      <c r="H618" s="314"/>
      <c r="I618" s="1555"/>
      <c r="J618" s="1555"/>
      <c r="K618" s="1555"/>
      <c r="L618" s="1555"/>
      <c r="M618" s="1555"/>
      <c r="N618" s="1555"/>
      <c r="O618" s="1555"/>
      <c r="P618" s="1555"/>
    </row>
    <row r="619" spans="1:16" s="82" customFormat="1">
      <c r="A619" s="95"/>
      <c r="B619" s="164" t="s">
        <v>4589</v>
      </c>
      <c r="C619" s="966" t="s">
        <v>3968</v>
      </c>
      <c r="D619" s="138" t="s">
        <v>3969</v>
      </c>
      <c r="E619" s="254">
        <v>596</v>
      </c>
      <c r="F619" s="107" t="s">
        <v>533</v>
      </c>
      <c r="G619" s="107" t="s">
        <v>380</v>
      </c>
      <c r="H619" s="314"/>
      <c r="I619" s="841"/>
      <c r="J619" s="841"/>
      <c r="K619" s="841"/>
      <c r="L619" s="841"/>
      <c r="M619" s="841"/>
      <c r="N619" s="841"/>
      <c r="O619" s="841"/>
      <c r="P619" s="841"/>
    </row>
    <row r="620" spans="1:16" s="82" customFormat="1">
      <c r="A620" s="95"/>
      <c r="B620" s="164" t="s">
        <v>4590</v>
      </c>
      <c r="C620" s="966" t="s">
        <v>3970</v>
      </c>
      <c r="D620" s="138" t="s">
        <v>3971</v>
      </c>
      <c r="E620" s="254">
        <v>745</v>
      </c>
      <c r="F620" s="107" t="s">
        <v>533</v>
      </c>
      <c r="G620" s="107" t="s">
        <v>380</v>
      </c>
      <c r="H620" s="314"/>
      <c r="I620" s="841"/>
      <c r="J620" s="841"/>
      <c r="K620" s="841"/>
      <c r="L620" s="841"/>
      <c r="M620" s="841"/>
      <c r="N620" s="841"/>
      <c r="O620" s="841"/>
      <c r="P620" s="841"/>
    </row>
    <row r="621" spans="1:16" s="82" customFormat="1" ht="15.75" customHeight="1">
      <c r="A621" s="95"/>
      <c r="B621" s="164" t="s">
        <v>4591</v>
      </c>
      <c r="C621" s="956" t="s">
        <v>974</v>
      </c>
      <c r="D621" s="313" t="s">
        <v>1528</v>
      </c>
      <c r="E621" s="107">
        <v>251.85000000000002</v>
      </c>
      <c r="F621" s="107" t="s">
        <v>533</v>
      </c>
      <c r="G621" s="107" t="s">
        <v>380</v>
      </c>
      <c r="H621" s="314"/>
      <c r="I621" s="1555" t="s">
        <v>1494</v>
      </c>
      <c r="J621" s="1555"/>
      <c r="K621" s="1555"/>
      <c r="L621" s="1555"/>
      <c r="M621" s="1555"/>
      <c r="N621" s="1555"/>
      <c r="O621" s="1555"/>
      <c r="P621" s="1555"/>
    </row>
    <row r="622" spans="1:16" s="82" customFormat="1">
      <c r="A622" s="95"/>
      <c r="B622" s="164" t="s">
        <v>4592</v>
      </c>
      <c r="C622" s="956" t="s">
        <v>975</v>
      </c>
      <c r="D622" s="313" t="s">
        <v>1529</v>
      </c>
      <c r="E622" s="107">
        <v>428.14500000000004</v>
      </c>
      <c r="F622" s="107" t="s">
        <v>533</v>
      </c>
      <c r="G622" s="107" t="s">
        <v>380</v>
      </c>
      <c r="H622" s="314"/>
      <c r="I622" s="1555"/>
      <c r="J622" s="1555"/>
      <c r="K622" s="1555"/>
      <c r="L622" s="1555"/>
      <c r="M622" s="1555"/>
      <c r="N622" s="1555"/>
      <c r="O622" s="1555"/>
      <c r="P622" s="1555"/>
    </row>
    <row r="623" spans="1:16" s="82" customFormat="1">
      <c r="A623" s="95"/>
      <c r="B623" s="164" t="s">
        <v>4593</v>
      </c>
      <c r="C623" s="956" t="s">
        <v>976</v>
      </c>
      <c r="D623" s="313" t="s">
        <v>1530</v>
      </c>
      <c r="E623" s="107">
        <v>604.44000000000005</v>
      </c>
      <c r="F623" s="107" t="s">
        <v>533</v>
      </c>
      <c r="G623" s="107" t="s">
        <v>380</v>
      </c>
      <c r="H623" s="314"/>
      <c r="I623" s="1555"/>
      <c r="J623" s="1555"/>
      <c r="K623" s="1555"/>
      <c r="L623" s="1555"/>
      <c r="M623" s="1555"/>
      <c r="N623" s="1555"/>
      <c r="O623" s="1555"/>
      <c r="P623" s="1555"/>
    </row>
    <row r="624" spans="1:16" s="82" customFormat="1">
      <c r="A624" s="95"/>
      <c r="B624" s="164" t="s">
        <v>4594</v>
      </c>
      <c r="C624" s="966" t="s">
        <v>3972</v>
      </c>
      <c r="D624" s="138" t="s">
        <v>3973</v>
      </c>
      <c r="E624" s="254">
        <v>806</v>
      </c>
      <c r="F624" s="107" t="s">
        <v>533</v>
      </c>
      <c r="G624" s="107" t="s">
        <v>380</v>
      </c>
      <c r="H624" s="314"/>
      <c r="I624" s="818"/>
      <c r="J624" s="827"/>
      <c r="K624" s="827"/>
      <c r="L624" s="827"/>
      <c r="M624" s="827"/>
      <c r="N624" s="827"/>
      <c r="O624" s="827"/>
      <c r="P624" s="836"/>
    </row>
    <row r="625" spans="1:16" s="82" customFormat="1">
      <c r="A625" s="95"/>
      <c r="B625" s="164" t="s">
        <v>4595</v>
      </c>
      <c r="C625" s="966" t="s">
        <v>3974</v>
      </c>
      <c r="D625" s="138" t="s">
        <v>3975</v>
      </c>
      <c r="E625" s="254">
        <v>1007</v>
      </c>
      <c r="F625" s="107" t="s">
        <v>533</v>
      </c>
      <c r="G625" s="107" t="s">
        <v>380</v>
      </c>
      <c r="H625" s="314"/>
      <c r="I625" s="818"/>
      <c r="J625" s="827"/>
      <c r="K625" s="827"/>
      <c r="L625" s="827"/>
      <c r="M625" s="827"/>
      <c r="N625" s="827"/>
      <c r="O625" s="827"/>
      <c r="P625" s="836"/>
    </row>
    <row r="626" spans="1:16" s="82" customFormat="1" ht="15.75" customHeight="1">
      <c r="A626" s="95"/>
      <c r="B626" s="164" t="s">
        <v>4596</v>
      </c>
      <c r="C626" s="956" t="s">
        <v>977</v>
      </c>
      <c r="D626" s="313" t="s">
        <v>1202</v>
      </c>
      <c r="E626" s="107">
        <v>438</v>
      </c>
      <c r="F626" s="107" t="s">
        <v>533</v>
      </c>
      <c r="G626" s="107" t="s">
        <v>380</v>
      </c>
      <c r="H626" s="314"/>
      <c r="I626" s="1500" t="s">
        <v>1566</v>
      </c>
      <c r="J626" s="1501"/>
      <c r="K626" s="1501"/>
      <c r="L626" s="1501"/>
      <c r="M626" s="1501"/>
      <c r="N626" s="1501"/>
      <c r="O626" s="1501"/>
      <c r="P626" s="1502"/>
    </row>
    <row r="627" spans="1:16" s="82" customFormat="1">
      <c r="A627" s="95"/>
      <c r="B627" s="164" t="s">
        <v>4597</v>
      </c>
      <c r="C627" s="956" t="s">
        <v>978</v>
      </c>
      <c r="D627" s="313" t="s">
        <v>1203</v>
      </c>
      <c r="E627" s="107">
        <v>744.6</v>
      </c>
      <c r="F627" s="107" t="s">
        <v>533</v>
      </c>
      <c r="G627" s="107" t="s">
        <v>380</v>
      </c>
      <c r="H627" s="314"/>
      <c r="I627" s="1503"/>
      <c r="J627" s="1504"/>
      <c r="K627" s="1504"/>
      <c r="L627" s="1504"/>
      <c r="M627" s="1504"/>
      <c r="N627" s="1504"/>
      <c r="O627" s="1504"/>
      <c r="P627" s="1505"/>
    </row>
    <row r="628" spans="1:16" s="82" customFormat="1">
      <c r="A628" s="95"/>
      <c r="B628" s="164" t="s">
        <v>4598</v>
      </c>
      <c r="C628" s="956" t="s">
        <v>979</v>
      </c>
      <c r="D628" s="313" t="s">
        <v>1204</v>
      </c>
      <c r="E628" s="107">
        <v>1051.2</v>
      </c>
      <c r="F628" s="107" t="s">
        <v>533</v>
      </c>
      <c r="G628" s="107" t="s">
        <v>380</v>
      </c>
      <c r="H628" s="314"/>
      <c r="I628" s="1506"/>
      <c r="J628" s="1507"/>
      <c r="K628" s="1507"/>
      <c r="L628" s="1507"/>
      <c r="M628" s="1507"/>
      <c r="N628" s="1507"/>
      <c r="O628" s="1507"/>
      <c r="P628" s="1508"/>
    </row>
    <row r="629" spans="1:16" s="82" customFormat="1">
      <c r="A629" s="95"/>
      <c r="B629" s="164" t="s">
        <v>4599</v>
      </c>
      <c r="C629" s="966" t="s">
        <v>3976</v>
      </c>
      <c r="D629" s="138" t="s">
        <v>3977</v>
      </c>
      <c r="E629" s="254">
        <v>1402</v>
      </c>
      <c r="F629" s="107" t="s">
        <v>533</v>
      </c>
      <c r="G629" s="107" t="s">
        <v>380</v>
      </c>
      <c r="H629" s="314"/>
      <c r="I629" s="824"/>
      <c r="J629" s="825"/>
      <c r="K629" s="825"/>
      <c r="L629" s="825"/>
      <c r="M629" s="825"/>
      <c r="N629" s="825"/>
      <c r="O629" s="825"/>
      <c r="P629" s="826"/>
    </row>
    <row r="630" spans="1:16" s="82" customFormat="1">
      <c r="A630" s="95"/>
      <c r="B630" s="164" t="s">
        <v>4600</v>
      </c>
      <c r="C630" s="966" t="s">
        <v>3978</v>
      </c>
      <c r="D630" s="138" t="s">
        <v>3979</v>
      </c>
      <c r="E630" s="254">
        <v>1752</v>
      </c>
      <c r="F630" s="107" t="s">
        <v>533</v>
      </c>
      <c r="G630" s="107" t="s">
        <v>380</v>
      </c>
      <c r="H630" s="314"/>
      <c r="I630" s="824"/>
      <c r="J630" s="825"/>
      <c r="K630" s="825"/>
      <c r="L630" s="825"/>
      <c r="M630" s="825"/>
      <c r="N630" s="825"/>
      <c r="O630" s="825"/>
      <c r="P630" s="826"/>
    </row>
    <row r="631" spans="1:16" s="82" customFormat="1">
      <c r="A631" s="95"/>
      <c r="B631" s="164" t="s">
        <v>4606</v>
      </c>
      <c r="C631" s="956" t="s">
        <v>983</v>
      </c>
      <c r="D631" s="313" t="s">
        <v>984</v>
      </c>
      <c r="E631" s="210">
        <v>345</v>
      </c>
      <c r="F631" s="210" t="s">
        <v>533</v>
      </c>
      <c r="G631" s="210" t="s">
        <v>380</v>
      </c>
      <c r="H631" s="315"/>
      <c r="I631" s="848" t="s">
        <v>1039</v>
      </c>
      <c r="J631" s="273"/>
      <c r="K631" s="273"/>
      <c r="L631" s="273"/>
      <c r="M631" s="273"/>
      <c r="N631" s="273"/>
      <c r="O631" s="273"/>
      <c r="P631" s="273"/>
    </row>
    <row r="632" spans="1:16" s="82" customFormat="1">
      <c r="A632" s="95"/>
      <c r="B632" s="164" t="s">
        <v>4607</v>
      </c>
      <c r="C632" s="927" t="s">
        <v>3257</v>
      </c>
      <c r="D632" s="299" t="s">
        <v>3362</v>
      </c>
      <c r="E632" s="210">
        <v>240</v>
      </c>
      <c r="F632" s="210" t="s">
        <v>533</v>
      </c>
      <c r="G632" s="210" t="s">
        <v>380</v>
      </c>
      <c r="H632" s="315"/>
      <c r="I632" s="53" t="s">
        <v>3368</v>
      </c>
      <c r="J632" s="273"/>
      <c r="K632" s="273"/>
      <c r="L632" s="273"/>
      <c r="M632" s="273"/>
      <c r="N632" s="273"/>
      <c r="O632" s="273"/>
      <c r="P632" s="273"/>
    </row>
    <row r="633" spans="1:16" s="82" customFormat="1">
      <c r="A633" s="95"/>
      <c r="B633" s="164" t="s">
        <v>4466</v>
      </c>
      <c r="C633" s="927" t="s">
        <v>3179</v>
      </c>
      <c r="D633" s="138" t="s">
        <v>3180</v>
      </c>
      <c r="E633" s="110">
        <v>276</v>
      </c>
      <c r="F633" s="210" t="s">
        <v>533</v>
      </c>
      <c r="G633" s="210" t="s">
        <v>380</v>
      </c>
      <c r="H633" s="315"/>
      <c r="I633" s="166" t="s">
        <v>3264</v>
      </c>
      <c r="J633" s="273"/>
      <c r="K633" s="273"/>
      <c r="L633" s="273"/>
      <c r="M633" s="273"/>
      <c r="N633" s="273"/>
      <c r="O633" s="273"/>
      <c r="P633" s="273"/>
    </row>
    <row r="634" spans="1:16" s="82" customFormat="1">
      <c r="A634" s="95"/>
      <c r="B634" s="164" t="s">
        <v>5494</v>
      </c>
      <c r="C634" s="956" t="s">
        <v>728</v>
      </c>
      <c r="D634" s="165" t="s">
        <v>3259</v>
      </c>
      <c r="E634" s="107">
        <v>750</v>
      </c>
      <c r="F634" s="274" t="s">
        <v>533</v>
      </c>
      <c r="G634" s="274" t="s">
        <v>380</v>
      </c>
      <c r="H634" s="243"/>
      <c r="I634" s="1609" t="s">
        <v>1546</v>
      </c>
      <c r="J634" s="1610"/>
      <c r="K634" s="1610"/>
      <c r="L634" s="1610"/>
      <c r="M634" s="1610"/>
      <c r="N634" s="1610"/>
      <c r="O634" s="1610"/>
      <c r="P634" s="1611"/>
    </row>
    <row r="635" spans="1:16" s="82" customFormat="1" ht="15.75" customHeight="1">
      <c r="A635" s="95"/>
      <c r="B635" s="164" t="s">
        <v>4158</v>
      </c>
      <c r="C635" s="913" t="s">
        <v>918</v>
      </c>
      <c r="D635" s="270" t="s">
        <v>3260</v>
      </c>
      <c r="E635" s="127">
        <v>250</v>
      </c>
      <c r="F635" s="128" t="s">
        <v>533</v>
      </c>
      <c r="G635" s="127">
        <v>250</v>
      </c>
      <c r="H635" s="129"/>
      <c r="I635" s="1523" t="s">
        <v>1078</v>
      </c>
      <c r="J635" s="1524" t="s">
        <v>919</v>
      </c>
      <c r="K635" s="1524" t="s">
        <v>919</v>
      </c>
      <c r="L635" s="1524" t="s">
        <v>919</v>
      </c>
      <c r="M635" s="1524" t="s">
        <v>919</v>
      </c>
      <c r="N635" s="1524" t="s">
        <v>919</v>
      </c>
      <c r="O635" s="1524" t="s">
        <v>919</v>
      </c>
      <c r="P635" s="1525" t="s">
        <v>919</v>
      </c>
    </row>
    <row r="636" spans="1:16" s="82" customFormat="1">
      <c r="A636" s="95"/>
      <c r="B636" s="164" t="s">
        <v>5572</v>
      </c>
      <c r="C636" s="967" t="s">
        <v>430</v>
      </c>
      <c r="D636" s="160" t="s">
        <v>2033</v>
      </c>
      <c r="E636" s="274">
        <v>35</v>
      </c>
      <c r="F636" s="274" t="s">
        <v>533</v>
      </c>
      <c r="G636" s="274" t="s">
        <v>380</v>
      </c>
      <c r="H636" s="206"/>
      <c r="I636" s="842"/>
      <c r="J636" s="871"/>
      <c r="K636" s="871"/>
      <c r="L636" s="871"/>
      <c r="M636" s="871"/>
      <c r="N636" s="871"/>
      <c r="O636" s="871"/>
      <c r="P636" s="872"/>
    </row>
    <row r="637" spans="1:16">
      <c r="B637" s="164" t="s">
        <v>5578</v>
      </c>
      <c r="C637" s="912" t="s">
        <v>1957</v>
      </c>
      <c r="D637" s="874" t="s">
        <v>1972</v>
      </c>
      <c r="E637" s="110">
        <v>295</v>
      </c>
      <c r="F637" s="114" t="s">
        <v>533</v>
      </c>
      <c r="G637" s="107" t="s">
        <v>380</v>
      </c>
      <c r="H637" s="106"/>
      <c r="I637" s="874"/>
      <c r="J637" s="108"/>
      <c r="K637" s="108"/>
      <c r="L637" s="108"/>
      <c r="M637" s="108"/>
      <c r="N637" s="108"/>
      <c r="O637" s="108"/>
      <c r="P637" s="108"/>
    </row>
    <row r="638" spans="1:16" s="95" customFormat="1">
      <c r="A638" s="88"/>
      <c r="B638" s="164"/>
      <c r="C638" s="913"/>
      <c r="D638" s="67" t="s">
        <v>3318</v>
      </c>
      <c r="E638" s="116"/>
      <c r="F638" s="117"/>
      <c r="G638" s="116"/>
      <c r="H638" s="74"/>
      <c r="I638" s="828"/>
      <c r="J638" s="834"/>
      <c r="K638" s="834"/>
      <c r="L638" s="834"/>
      <c r="M638" s="834"/>
      <c r="N638" s="834"/>
      <c r="O638" s="834"/>
      <c r="P638" s="835"/>
    </row>
    <row r="639" spans="1:16" s="82" customFormat="1" ht="15.75" customHeight="1" thickBot="1">
      <c r="A639" s="95"/>
      <c r="B639" s="164"/>
      <c r="C639" s="939" t="s">
        <v>1046</v>
      </c>
      <c r="D639" s="71"/>
      <c r="E639" s="116"/>
      <c r="F639" s="117"/>
      <c r="G639" s="116"/>
      <c r="H639" s="74"/>
      <c r="I639" s="802"/>
      <c r="J639" s="802"/>
      <c r="K639" s="802"/>
      <c r="L639" s="802"/>
      <c r="M639" s="802"/>
      <c r="N639" s="802"/>
      <c r="O639" s="802"/>
      <c r="P639" s="802"/>
    </row>
    <row r="640" spans="1:16" s="82" customFormat="1">
      <c r="A640" s="95"/>
      <c r="B640" s="164"/>
      <c r="C640" s="957"/>
      <c r="D640" s="89" t="s">
        <v>1815</v>
      </c>
      <c r="E640" s="283"/>
      <c r="F640" s="283" t="s">
        <v>68</v>
      </c>
      <c r="G640" s="283" t="s">
        <v>67</v>
      </c>
      <c r="H640" s="301"/>
      <c r="I640" s="76"/>
      <c r="J640" s="302"/>
      <c r="K640" s="302"/>
      <c r="L640" s="302"/>
      <c r="M640" s="302"/>
      <c r="N640" s="302"/>
      <c r="O640" s="302"/>
      <c r="P640" s="303"/>
    </row>
    <row r="641" spans="1:16" s="317" customFormat="1">
      <c r="A641" s="21"/>
      <c r="B641" s="164"/>
      <c r="C641" s="961"/>
      <c r="D641" s="205" t="s">
        <v>1907</v>
      </c>
      <c r="E641" s="246"/>
      <c r="F641" s="246" t="s">
        <v>68</v>
      </c>
      <c r="G641" s="246" t="s">
        <v>67</v>
      </c>
      <c r="H641" s="242"/>
      <c r="I641" s="68" t="s">
        <v>1054</v>
      </c>
      <c r="J641" s="74"/>
      <c r="K641" s="74"/>
      <c r="L641" s="74"/>
      <c r="M641" s="74"/>
      <c r="N641" s="74"/>
      <c r="O641" s="74"/>
      <c r="P641" s="305"/>
    </row>
    <row r="642" spans="1:16" s="82" customFormat="1">
      <c r="A642" s="95"/>
      <c r="B642" s="164" t="s">
        <v>4697</v>
      </c>
      <c r="C642" s="318" t="s">
        <v>1820</v>
      </c>
      <c r="D642" s="319" t="s">
        <v>1821</v>
      </c>
      <c r="E642" s="320">
        <v>1295</v>
      </c>
      <c r="F642" s="320" t="s">
        <v>533</v>
      </c>
      <c r="G642" s="228">
        <v>1101</v>
      </c>
      <c r="H642" s="321"/>
      <c r="I642" s="134" t="s">
        <v>2148</v>
      </c>
      <c r="J642" s="322"/>
      <c r="K642" s="322"/>
      <c r="L642" s="322"/>
      <c r="M642" s="322"/>
      <c r="N642" s="322"/>
      <c r="O642" s="322"/>
      <c r="P642" s="322"/>
    </row>
    <row r="643" spans="1:16" s="82" customFormat="1">
      <c r="A643" s="95"/>
      <c r="B643" s="164" t="s">
        <v>4696</v>
      </c>
      <c r="C643" s="318" t="s">
        <v>1818</v>
      </c>
      <c r="D643" s="319" t="s">
        <v>1819</v>
      </c>
      <c r="E643" s="229">
        <v>1095</v>
      </c>
      <c r="F643" s="229" t="s">
        <v>533</v>
      </c>
      <c r="G643" s="228">
        <v>931</v>
      </c>
      <c r="H643" s="321"/>
      <c r="I643" s="134" t="s">
        <v>2149</v>
      </c>
      <c r="J643" s="322"/>
      <c r="K643" s="322"/>
      <c r="L643" s="322"/>
      <c r="M643" s="322"/>
      <c r="N643" s="322"/>
      <c r="O643" s="322"/>
      <c r="P643" s="322"/>
    </row>
    <row r="644" spans="1:16" s="82" customFormat="1">
      <c r="A644" s="95"/>
      <c r="B644" s="164" t="s">
        <v>4695</v>
      </c>
      <c r="C644" s="323" t="s">
        <v>1816</v>
      </c>
      <c r="D644" s="319" t="s">
        <v>1817</v>
      </c>
      <c r="E644" s="229">
        <v>995</v>
      </c>
      <c r="F644" s="229" t="s">
        <v>533</v>
      </c>
      <c r="G644" s="228">
        <v>846</v>
      </c>
      <c r="H644" s="321"/>
      <c r="I644" s="134" t="s">
        <v>2150</v>
      </c>
      <c r="J644" s="322"/>
      <c r="K644" s="322"/>
      <c r="L644" s="322"/>
      <c r="M644" s="322"/>
      <c r="N644" s="322"/>
      <c r="O644" s="322"/>
      <c r="P644" s="322"/>
    </row>
    <row r="645" spans="1:16" s="82" customFormat="1">
      <c r="A645" s="95"/>
      <c r="B645" s="164" t="s">
        <v>4694</v>
      </c>
      <c r="C645" s="323" t="s">
        <v>1814</v>
      </c>
      <c r="D645" s="319" t="s">
        <v>1815</v>
      </c>
      <c r="E645" s="229">
        <v>845</v>
      </c>
      <c r="F645" s="229" t="s">
        <v>533</v>
      </c>
      <c r="G645" s="228">
        <v>718</v>
      </c>
      <c r="H645" s="324"/>
      <c r="I645" s="134" t="s">
        <v>2151</v>
      </c>
      <c r="J645" s="325"/>
      <c r="K645" s="325"/>
      <c r="L645" s="325"/>
      <c r="M645" s="325"/>
      <c r="N645" s="325"/>
      <c r="O645" s="325"/>
      <c r="P645" s="325"/>
    </row>
    <row r="646" spans="1:16" s="82" customFormat="1">
      <c r="A646" s="95"/>
      <c r="B646" s="164" t="s">
        <v>4633</v>
      </c>
      <c r="C646" s="968" t="s">
        <v>1844</v>
      </c>
      <c r="D646" s="326" t="s">
        <v>2076</v>
      </c>
      <c r="E646" s="210">
        <v>445</v>
      </c>
      <c r="F646" s="210" t="s">
        <v>533</v>
      </c>
      <c r="G646" s="210" t="s">
        <v>380</v>
      </c>
      <c r="H646" s="327"/>
      <c r="I646" s="1537" t="s">
        <v>1900</v>
      </c>
      <c r="J646" s="1469"/>
      <c r="K646" s="1469"/>
      <c r="L646" s="1469"/>
      <c r="M646" s="1469"/>
      <c r="N646" s="1469"/>
      <c r="O646" s="1469"/>
      <c r="P646" s="1470"/>
    </row>
    <row r="647" spans="1:16" s="82" customFormat="1">
      <c r="A647" s="95"/>
      <c r="B647" s="164" t="s">
        <v>4634</v>
      </c>
      <c r="C647" s="968" t="s">
        <v>1845</v>
      </c>
      <c r="D647" s="326" t="s">
        <v>2077</v>
      </c>
      <c r="E647" s="259">
        <v>620</v>
      </c>
      <c r="F647" s="210" t="s">
        <v>533</v>
      </c>
      <c r="G647" s="210" t="s">
        <v>380</v>
      </c>
      <c r="H647" s="327"/>
      <c r="I647" s="1471"/>
      <c r="J647" s="1478"/>
      <c r="K647" s="1478"/>
      <c r="L647" s="1478"/>
      <c r="M647" s="1478"/>
      <c r="N647" s="1478"/>
      <c r="O647" s="1478"/>
      <c r="P647" s="1473"/>
    </row>
    <row r="648" spans="1:16" s="82" customFormat="1">
      <c r="A648" s="95"/>
      <c r="B648" s="164" t="s">
        <v>4635</v>
      </c>
      <c r="C648" s="968" t="s">
        <v>1846</v>
      </c>
      <c r="D648" s="326" t="s">
        <v>2078</v>
      </c>
      <c r="E648" s="259">
        <v>875</v>
      </c>
      <c r="F648" s="210" t="s">
        <v>533</v>
      </c>
      <c r="G648" s="210" t="s">
        <v>380</v>
      </c>
      <c r="H648" s="327"/>
      <c r="I648" s="1543"/>
      <c r="J648" s="1544"/>
      <c r="K648" s="1544"/>
      <c r="L648" s="1544"/>
      <c r="M648" s="1544"/>
      <c r="N648" s="1544"/>
      <c r="O648" s="1544"/>
      <c r="P648" s="1545"/>
    </row>
    <row r="649" spans="1:16" s="82" customFormat="1">
      <c r="A649" s="95"/>
      <c r="B649" s="164" t="s">
        <v>4636</v>
      </c>
      <c r="C649" s="922" t="s">
        <v>3992</v>
      </c>
      <c r="D649" s="161" t="s">
        <v>3993</v>
      </c>
      <c r="E649" s="259">
        <v>1424</v>
      </c>
      <c r="F649" s="210" t="s">
        <v>533</v>
      </c>
      <c r="G649" s="210" t="s">
        <v>380</v>
      </c>
      <c r="H649" s="327"/>
      <c r="I649" s="821"/>
      <c r="J649" s="858"/>
      <c r="K649" s="858"/>
      <c r="L649" s="858"/>
      <c r="M649" s="858"/>
      <c r="N649" s="858"/>
      <c r="O649" s="858"/>
      <c r="P649" s="823"/>
    </row>
    <row r="650" spans="1:16" s="82" customFormat="1">
      <c r="A650" s="95"/>
      <c r="B650" s="164" t="s">
        <v>4637</v>
      </c>
      <c r="C650" s="922" t="s">
        <v>3994</v>
      </c>
      <c r="D650" s="161" t="s">
        <v>3995</v>
      </c>
      <c r="E650" s="259">
        <v>1780</v>
      </c>
      <c r="F650" s="210" t="s">
        <v>533</v>
      </c>
      <c r="G650" s="210" t="s">
        <v>380</v>
      </c>
      <c r="H650" s="327"/>
      <c r="I650" s="821"/>
      <c r="J650" s="858"/>
      <c r="K650" s="858"/>
      <c r="L650" s="858"/>
      <c r="M650" s="858"/>
      <c r="N650" s="858"/>
      <c r="O650" s="858"/>
      <c r="P650" s="823"/>
    </row>
    <row r="651" spans="1:16" s="82" customFormat="1">
      <c r="A651" s="95"/>
      <c r="B651" s="164" t="s">
        <v>4614</v>
      </c>
      <c r="C651" s="968" t="s">
        <v>1826</v>
      </c>
      <c r="D651" s="326" t="s">
        <v>2079</v>
      </c>
      <c r="E651" s="210">
        <v>275</v>
      </c>
      <c r="F651" s="328" t="s">
        <v>533</v>
      </c>
      <c r="G651" s="210" t="s">
        <v>380</v>
      </c>
      <c r="H651" s="327"/>
      <c r="I651" s="1468" t="s">
        <v>493</v>
      </c>
      <c r="J651" s="1469"/>
      <c r="K651" s="1469"/>
      <c r="L651" s="1469"/>
      <c r="M651" s="1469"/>
      <c r="N651" s="1469"/>
      <c r="O651" s="1469"/>
      <c r="P651" s="1470"/>
    </row>
    <row r="652" spans="1:16" s="82" customFormat="1" ht="15.75" customHeight="1">
      <c r="A652" s="95"/>
      <c r="B652" s="164" t="s">
        <v>4615</v>
      </c>
      <c r="C652" s="968" t="s">
        <v>1827</v>
      </c>
      <c r="D652" s="326" t="s">
        <v>2080</v>
      </c>
      <c r="E652" s="107">
        <v>420</v>
      </c>
      <c r="F652" s="210" t="s">
        <v>533</v>
      </c>
      <c r="G652" s="210" t="s">
        <v>380</v>
      </c>
      <c r="H652" s="327"/>
      <c r="I652" s="1471"/>
      <c r="J652" s="1478"/>
      <c r="K652" s="1478"/>
      <c r="L652" s="1478"/>
      <c r="M652" s="1478"/>
      <c r="N652" s="1478"/>
      <c r="O652" s="1478"/>
      <c r="P652" s="1473"/>
    </row>
    <row r="653" spans="1:16" s="82" customFormat="1">
      <c r="A653" s="95"/>
      <c r="B653" s="164" t="s">
        <v>4616</v>
      </c>
      <c r="C653" s="968" t="s">
        <v>1828</v>
      </c>
      <c r="D653" s="326" t="s">
        <v>2081</v>
      </c>
      <c r="E653" s="107">
        <v>605</v>
      </c>
      <c r="F653" s="210" t="s">
        <v>533</v>
      </c>
      <c r="G653" s="210" t="s">
        <v>380</v>
      </c>
      <c r="H653" s="327"/>
      <c r="I653" s="1543"/>
      <c r="J653" s="1544"/>
      <c r="K653" s="1544"/>
      <c r="L653" s="1544"/>
      <c r="M653" s="1544"/>
      <c r="N653" s="1544"/>
      <c r="O653" s="1544"/>
      <c r="P653" s="1545"/>
    </row>
    <row r="654" spans="1:16" s="82" customFormat="1">
      <c r="A654" s="95"/>
      <c r="B654" s="164" t="s">
        <v>4617</v>
      </c>
      <c r="C654" s="968" t="s">
        <v>1829</v>
      </c>
      <c r="D654" s="326" t="s">
        <v>2082</v>
      </c>
      <c r="E654" s="107">
        <v>255</v>
      </c>
      <c r="F654" s="210" t="s">
        <v>533</v>
      </c>
      <c r="G654" s="210" t="s">
        <v>380</v>
      </c>
      <c r="H654" s="327"/>
      <c r="I654" s="1468" t="s">
        <v>1338</v>
      </c>
      <c r="J654" s="1469"/>
      <c r="K654" s="1469"/>
      <c r="L654" s="1469"/>
      <c r="M654" s="1469"/>
      <c r="N654" s="1469"/>
      <c r="O654" s="1469"/>
      <c r="P654" s="1470"/>
    </row>
    <row r="655" spans="1:16" s="82" customFormat="1" ht="15.75" customHeight="1">
      <c r="A655" s="95"/>
      <c r="B655" s="164" t="s">
        <v>4618</v>
      </c>
      <c r="C655" s="968" t="s">
        <v>1830</v>
      </c>
      <c r="D655" s="326" t="s">
        <v>2083</v>
      </c>
      <c r="E655" s="107">
        <v>425</v>
      </c>
      <c r="F655" s="210" t="s">
        <v>533</v>
      </c>
      <c r="G655" s="210" t="s">
        <v>380</v>
      </c>
      <c r="H655" s="327"/>
      <c r="I655" s="1471"/>
      <c r="J655" s="1478"/>
      <c r="K655" s="1478"/>
      <c r="L655" s="1478"/>
      <c r="M655" s="1478"/>
      <c r="N655" s="1478"/>
      <c r="O655" s="1478"/>
      <c r="P655" s="1473"/>
    </row>
    <row r="656" spans="1:16" s="82" customFormat="1">
      <c r="A656" s="95"/>
      <c r="B656" s="164" t="s">
        <v>4619</v>
      </c>
      <c r="C656" s="968" t="s">
        <v>1831</v>
      </c>
      <c r="D656" s="326" t="s">
        <v>2084</v>
      </c>
      <c r="E656" s="107">
        <v>545</v>
      </c>
      <c r="F656" s="210" t="s">
        <v>533</v>
      </c>
      <c r="G656" s="210" t="s">
        <v>380</v>
      </c>
      <c r="H656" s="327"/>
      <c r="I656" s="1543"/>
      <c r="J656" s="1544"/>
      <c r="K656" s="1544"/>
      <c r="L656" s="1544"/>
      <c r="M656" s="1544"/>
      <c r="N656" s="1544"/>
      <c r="O656" s="1544"/>
      <c r="P656" s="1545"/>
    </row>
    <row r="657" spans="1:16" s="82" customFormat="1">
      <c r="A657" s="95"/>
      <c r="B657" s="164" t="s">
        <v>4620</v>
      </c>
      <c r="C657" s="968" t="s">
        <v>1832</v>
      </c>
      <c r="D657" s="326" t="s">
        <v>2085</v>
      </c>
      <c r="E657" s="107">
        <v>155</v>
      </c>
      <c r="F657" s="210" t="s">
        <v>533</v>
      </c>
      <c r="G657" s="210" t="s">
        <v>380</v>
      </c>
      <c r="H657" s="315"/>
      <c r="I657" s="1468" t="s">
        <v>1493</v>
      </c>
      <c r="J657" s="1469"/>
      <c r="K657" s="1469"/>
      <c r="L657" s="1469"/>
      <c r="M657" s="1469"/>
      <c r="N657" s="1469"/>
      <c r="O657" s="1469"/>
      <c r="P657" s="1470"/>
    </row>
    <row r="658" spans="1:16" s="82" customFormat="1" ht="15.75" customHeight="1">
      <c r="A658" s="95"/>
      <c r="B658" s="164" t="s">
        <v>4621</v>
      </c>
      <c r="C658" s="968" t="s">
        <v>1833</v>
      </c>
      <c r="D658" s="326" t="s">
        <v>2086</v>
      </c>
      <c r="E658" s="107">
        <v>265</v>
      </c>
      <c r="F658" s="210" t="s">
        <v>533</v>
      </c>
      <c r="G658" s="210" t="s">
        <v>380</v>
      </c>
      <c r="H658" s="315"/>
      <c r="I658" s="1471"/>
      <c r="J658" s="1478"/>
      <c r="K658" s="1478"/>
      <c r="L658" s="1478"/>
      <c r="M658" s="1478"/>
      <c r="N658" s="1478"/>
      <c r="O658" s="1478"/>
      <c r="P658" s="1473"/>
    </row>
    <row r="659" spans="1:16" s="82" customFormat="1">
      <c r="A659" s="95"/>
      <c r="B659" s="164" t="s">
        <v>4622</v>
      </c>
      <c r="C659" s="968" t="s">
        <v>1834</v>
      </c>
      <c r="D659" s="326" t="s">
        <v>2087</v>
      </c>
      <c r="E659" s="107">
        <v>375</v>
      </c>
      <c r="F659" s="210" t="s">
        <v>533</v>
      </c>
      <c r="G659" s="210" t="s">
        <v>380</v>
      </c>
      <c r="H659" s="315"/>
      <c r="I659" s="1543"/>
      <c r="J659" s="1544"/>
      <c r="K659" s="1544"/>
      <c r="L659" s="1544"/>
      <c r="M659" s="1544"/>
      <c r="N659" s="1544"/>
      <c r="O659" s="1544"/>
      <c r="P659" s="1545"/>
    </row>
    <row r="660" spans="1:16" s="82" customFormat="1">
      <c r="A660" s="95"/>
      <c r="B660" s="164" t="s">
        <v>4623</v>
      </c>
      <c r="C660" s="922" t="s">
        <v>3984</v>
      </c>
      <c r="D660" s="160" t="s">
        <v>3985</v>
      </c>
      <c r="E660" s="259">
        <v>496</v>
      </c>
      <c r="F660" s="210" t="s">
        <v>533</v>
      </c>
      <c r="G660" s="210" t="s">
        <v>380</v>
      </c>
      <c r="H660" s="315"/>
      <c r="I660" s="821"/>
      <c r="J660" s="858"/>
      <c r="K660" s="858"/>
      <c r="L660" s="858"/>
      <c r="M660" s="858"/>
      <c r="N660" s="858"/>
      <c r="O660" s="858"/>
      <c r="P660" s="823"/>
    </row>
    <row r="661" spans="1:16" s="82" customFormat="1">
      <c r="A661" s="95"/>
      <c r="B661" s="164" t="s">
        <v>4624</v>
      </c>
      <c r="C661" s="922" t="s">
        <v>3986</v>
      </c>
      <c r="D661" s="160" t="s">
        <v>3987</v>
      </c>
      <c r="E661" s="259">
        <v>620</v>
      </c>
      <c r="F661" s="210" t="s">
        <v>533</v>
      </c>
      <c r="G661" s="210" t="s">
        <v>380</v>
      </c>
      <c r="H661" s="315"/>
      <c r="I661" s="821"/>
      <c r="J661" s="858"/>
      <c r="K661" s="858"/>
      <c r="L661" s="858"/>
      <c r="M661" s="858"/>
      <c r="N661" s="858"/>
      <c r="O661" s="858"/>
      <c r="P661" s="823"/>
    </row>
    <row r="662" spans="1:16" s="82" customFormat="1">
      <c r="A662" s="95"/>
      <c r="B662" s="164" t="s">
        <v>4625</v>
      </c>
      <c r="C662" s="968" t="s">
        <v>1835</v>
      </c>
      <c r="D662" s="326" t="s">
        <v>2088</v>
      </c>
      <c r="E662" s="107">
        <v>220</v>
      </c>
      <c r="F662" s="210" t="s">
        <v>533</v>
      </c>
      <c r="G662" s="210" t="s">
        <v>380</v>
      </c>
      <c r="H662" s="315"/>
      <c r="I662" s="1468" t="s">
        <v>1494</v>
      </c>
      <c r="J662" s="1469"/>
      <c r="K662" s="1469"/>
      <c r="L662" s="1469"/>
      <c r="M662" s="1469"/>
      <c r="N662" s="1469"/>
      <c r="O662" s="1469"/>
      <c r="P662" s="1470"/>
    </row>
    <row r="663" spans="1:16" s="82" customFormat="1" ht="15.75" customHeight="1">
      <c r="A663" s="95"/>
      <c r="B663" s="164" t="s">
        <v>4626</v>
      </c>
      <c r="C663" s="968" t="s">
        <v>1836</v>
      </c>
      <c r="D663" s="326" t="s">
        <v>2089</v>
      </c>
      <c r="E663" s="210">
        <v>380</v>
      </c>
      <c r="F663" s="210" t="s">
        <v>533</v>
      </c>
      <c r="G663" s="210" t="s">
        <v>380</v>
      </c>
      <c r="H663" s="315"/>
      <c r="I663" s="1471"/>
      <c r="J663" s="1478"/>
      <c r="K663" s="1478"/>
      <c r="L663" s="1478"/>
      <c r="M663" s="1478"/>
      <c r="N663" s="1478"/>
      <c r="O663" s="1478"/>
      <c r="P663" s="1473"/>
    </row>
    <row r="664" spans="1:16" s="82" customFormat="1" ht="16.5" customHeight="1">
      <c r="A664" s="95"/>
      <c r="B664" s="164" t="s">
        <v>4627</v>
      </c>
      <c r="C664" s="968" t="s">
        <v>1837</v>
      </c>
      <c r="D664" s="326" t="s">
        <v>2090</v>
      </c>
      <c r="E664" s="210">
        <v>520</v>
      </c>
      <c r="F664" s="210" t="s">
        <v>533</v>
      </c>
      <c r="G664" s="210" t="s">
        <v>380</v>
      </c>
      <c r="H664" s="315"/>
      <c r="I664" s="1543"/>
      <c r="J664" s="1544"/>
      <c r="K664" s="1544"/>
      <c r="L664" s="1544"/>
      <c r="M664" s="1544"/>
      <c r="N664" s="1544"/>
      <c r="O664" s="1544"/>
      <c r="P664" s="1545"/>
    </row>
    <row r="665" spans="1:16" s="82" customFormat="1" ht="16.5" customHeight="1">
      <c r="A665" s="95"/>
      <c r="B665" s="164" t="s">
        <v>4628</v>
      </c>
      <c r="C665" s="922" t="s">
        <v>3988</v>
      </c>
      <c r="D665" s="160" t="s">
        <v>3989</v>
      </c>
      <c r="E665" s="259">
        <v>704</v>
      </c>
      <c r="F665" s="210" t="s">
        <v>533</v>
      </c>
      <c r="G665" s="210" t="s">
        <v>380</v>
      </c>
      <c r="H665" s="315"/>
      <c r="I665" s="821"/>
      <c r="J665" s="858"/>
      <c r="K665" s="858"/>
      <c r="L665" s="858"/>
      <c r="M665" s="858"/>
      <c r="N665" s="858"/>
      <c r="O665" s="858"/>
      <c r="P665" s="823"/>
    </row>
    <row r="666" spans="1:16" s="82" customFormat="1" ht="16.5" customHeight="1">
      <c r="A666" s="95"/>
      <c r="B666" s="164" t="s">
        <v>4629</v>
      </c>
      <c r="C666" s="922" t="s">
        <v>3990</v>
      </c>
      <c r="D666" s="160" t="s">
        <v>3991</v>
      </c>
      <c r="E666" s="259">
        <v>880</v>
      </c>
      <c r="F666" s="210" t="s">
        <v>533</v>
      </c>
      <c r="G666" s="210" t="s">
        <v>380</v>
      </c>
      <c r="H666" s="315"/>
      <c r="I666" s="821"/>
      <c r="J666" s="858"/>
      <c r="K666" s="858"/>
      <c r="L666" s="858"/>
      <c r="M666" s="858"/>
      <c r="N666" s="858"/>
      <c r="O666" s="858"/>
      <c r="P666" s="823"/>
    </row>
    <row r="667" spans="1:16" s="82" customFormat="1">
      <c r="A667" s="95"/>
      <c r="B667" s="164" t="s">
        <v>4630</v>
      </c>
      <c r="C667" s="968" t="s">
        <v>1838</v>
      </c>
      <c r="D667" s="326" t="s">
        <v>2091</v>
      </c>
      <c r="E667" s="210">
        <v>360</v>
      </c>
      <c r="F667" s="210" t="s">
        <v>533</v>
      </c>
      <c r="G667" s="210" t="s">
        <v>380</v>
      </c>
      <c r="H667" s="315"/>
      <c r="I667" s="1614" t="s">
        <v>1566</v>
      </c>
      <c r="J667" s="1615"/>
      <c r="K667" s="1615"/>
      <c r="L667" s="1615"/>
      <c r="M667" s="1615"/>
      <c r="N667" s="1615"/>
      <c r="O667" s="1615"/>
      <c r="P667" s="1616"/>
    </row>
    <row r="668" spans="1:16" s="82" customFormat="1" ht="15.75" customHeight="1">
      <c r="A668" s="95"/>
      <c r="B668" s="164" t="s">
        <v>4631</v>
      </c>
      <c r="C668" s="968" t="s">
        <v>1840</v>
      </c>
      <c r="D668" s="326" t="s">
        <v>2092</v>
      </c>
      <c r="E668" s="210">
        <v>610</v>
      </c>
      <c r="F668" s="210" t="s">
        <v>533</v>
      </c>
      <c r="G668" s="210" t="s">
        <v>380</v>
      </c>
      <c r="H668" s="315"/>
      <c r="I668" s="1617"/>
      <c r="J668" s="1618"/>
      <c r="K668" s="1618"/>
      <c r="L668" s="1618"/>
      <c r="M668" s="1618"/>
      <c r="N668" s="1618"/>
      <c r="O668" s="1618"/>
      <c r="P668" s="1619"/>
    </row>
    <row r="669" spans="1:16" s="82" customFormat="1">
      <c r="A669" s="95"/>
      <c r="B669" s="164" t="s">
        <v>4632</v>
      </c>
      <c r="C669" s="968" t="s">
        <v>1842</v>
      </c>
      <c r="D669" s="326" t="s">
        <v>2093</v>
      </c>
      <c r="E669" s="210">
        <v>860</v>
      </c>
      <c r="F669" s="210" t="s">
        <v>533</v>
      </c>
      <c r="G669" s="210" t="s">
        <v>380</v>
      </c>
      <c r="H669" s="315"/>
      <c r="I669" s="1620"/>
      <c r="J669" s="1621"/>
      <c r="K669" s="1621"/>
      <c r="L669" s="1621"/>
      <c r="M669" s="1621"/>
      <c r="N669" s="1621"/>
      <c r="O669" s="1621"/>
      <c r="P669" s="1622"/>
    </row>
    <row r="670" spans="1:16" s="82" customFormat="1">
      <c r="A670" s="95"/>
      <c r="B670" s="164" t="s">
        <v>5020</v>
      </c>
      <c r="C670" s="965" t="s">
        <v>2325</v>
      </c>
      <c r="D670" s="299" t="s">
        <v>3766</v>
      </c>
      <c r="E670" s="28">
        <v>180</v>
      </c>
      <c r="F670" s="329" t="s">
        <v>533</v>
      </c>
      <c r="G670" s="279" t="s">
        <v>380</v>
      </c>
      <c r="H670" s="330"/>
      <c r="I670" s="53" t="s">
        <v>3767</v>
      </c>
      <c r="J670" s="317"/>
      <c r="K670" s="317"/>
      <c r="L670" s="317"/>
      <c r="M670" s="317"/>
      <c r="N670" s="317"/>
      <c r="O670" s="317"/>
      <c r="P670" s="331"/>
    </row>
    <row r="671" spans="1:16" s="82" customFormat="1" ht="15.75" customHeight="1">
      <c r="A671" s="95"/>
      <c r="B671" s="164" t="s">
        <v>5418</v>
      </c>
      <c r="C671" s="956" t="s">
        <v>650</v>
      </c>
      <c r="D671" s="158" t="s">
        <v>1541</v>
      </c>
      <c r="E671" s="210">
        <v>325</v>
      </c>
      <c r="F671" s="210" t="s">
        <v>533</v>
      </c>
      <c r="G671" s="210" t="s">
        <v>380</v>
      </c>
      <c r="H671" s="332"/>
      <c r="I671" s="1468" t="s">
        <v>1552</v>
      </c>
      <c r="J671" s="1469"/>
      <c r="K671" s="1469"/>
      <c r="L671" s="1469"/>
      <c r="M671" s="1469"/>
      <c r="N671" s="1469"/>
      <c r="O671" s="1469"/>
      <c r="P671" s="1470"/>
    </row>
    <row r="672" spans="1:16" s="82" customFormat="1" ht="15.75" customHeight="1">
      <c r="A672" s="95"/>
      <c r="B672" s="164" t="s">
        <v>4157</v>
      </c>
      <c r="C672" s="489" t="s">
        <v>916</v>
      </c>
      <c r="D672" s="874" t="s">
        <v>1079</v>
      </c>
      <c r="E672" s="107">
        <v>125</v>
      </c>
      <c r="F672" s="210" t="s">
        <v>533</v>
      </c>
      <c r="G672" s="107" t="s">
        <v>380</v>
      </c>
      <c r="H672" s="106"/>
      <c r="I672" s="1568" t="s">
        <v>1079</v>
      </c>
      <c r="J672" s="1569" t="s">
        <v>917</v>
      </c>
      <c r="K672" s="1569" t="s">
        <v>917</v>
      </c>
      <c r="L672" s="1569" t="s">
        <v>917</v>
      </c>
      <c r="M672" s="1569" t="s">
        <v>917</v>
      </c>
      <c r="N672" s="1569" t="s">
        <v>917</v>
      </c>
      <c r="O672" s="1569" t="s">
        <v>917</v>
      </c>
      <c r="P672" s="1570" t="s">
        <v>917</v>
      </c>
    </row>
    <row r="673" spans="1:16" s="82" customFormat="1">
      <c r="A673" s="95"/>
      <c r="B673" s="164" t="s">
        <v>5572</v>
      </c>
      <c r="C673" s="967" t="s">
        <v>430</v>
      </c>
      <c r="D673" s="252" t="s">
        <v>2033</v>
      </c>
      <c r="E673" s="274">
        <v>35</v>
      </c>
      <c r="F673" s="274" t="s">
        <v>533</v>
      </c>
      <c r="G673" s="274" t="s">
        <v>380</v>
      </c>
      <c r="H673" s="206"/>
      <c r="I673" s="842"/>
      <c r="J673" s="871"/>
      <c r="K673" s="871"/>
      <c r="L673" s="871"/>
      <c r="M673" s="871"/>
      <c r="N673" s="871"/>
      <c r="O673" s="871"/>
      <c r="P673" s="872"/>
    </row>
    <row r="674" spans="1:16">
      <c r="B674" s="164" t="s">
        <v>5578</v>
      </c>
      <c r="C674" s="912" t="s">
        <v>1957</v>
      </c>
      <c r="D674" s="874" t="s">
        <v>1972</v>
      </c>
      <c r="E674" s="110">
        <v>295</v>
      </c>
      <c r="F674" s="114" t="s">
        <v>533</v>
      </c>
      <c r="G674" s="107" t="s">
        <v>380</v>
      </c>
      <c r="H674" s="106"/>
      <c r="I674" s="874"/>
      <c r="J674" s="108"/>
      <c r="K674" s="108"/>
      <c r="L674" s="108"/>
      <c r="M674" s="108"/>
      <c r="N674" s="108"/>
      <c r="O674" s="108"/>
      <c r="P674" s="108"/>
    </row>
    <row r="675" spans="1:16" s="95" customFormat="1">
      <c r="A675" s="88"/>
      <c r="B675" s="164"/>
      <c r="C675" s="913"/>
      <c r="D675" s="67" t="s">
        <v>3318</v>
      </c>
      <c r="E675" s="116"/>
      <c r="F675" s="117"/>
      <c r="G675" s="116"/>
      <c r="H675" s="74"/>
      <c r="I675" s="828"/>
      <c r="J675" s="834"/>
      <c r="K675" s="834"/>
      <c r="L675" s="834"/>
      <c r="M675" s="834"/>
      <c r="N675" s="834"/>
      <c r="O675" s="834"/>
      <c r="P675" s="835"/>
    </row>
    <row r="676" spans="1:16" s="82" customFormat="1" ht="15.75" thickBot="1">
      <c r="A676" s="95"/>
      <c r="B676" s="164"/>
      <c r="C676" s="930" t="s">
        <v>1046</v>
      </c>
      <c r="D676" s="333"/>
      <c r="E676" s="334"/>
      <c r="F676" s="334"/>
      <c r="G676" s="334"/>
      <c r="H676" s="335"/>
      <c r="I676" s="71"/>
      <c r="J676" s="74"/>
      <c r="K676" s="74"/>
      <c r="L676" s="74"/>
      <c r="M676" s="74"/>
      <c r="N676" s="74"/>
      <c r="O676" s="74"/>
      <c r="P676" s="305"/>
    </row>
    <row r="677" spans="1:16" s="82" customFormat="1" ht="15.75" thickBot="1">
      <c r="A677" s="95"/>
      <c r="B677" s="164"/>
      <c r="C677" s="969"/>
      <c r="D677" s="191" t="s">
        <v>2054</v>
      </c>
      <c r="E677" s="336"/>
      <c r="F677" s="336" t="s">
        <v>68</v>
      </c>
      <c r="G677" s="336" t="s">
        <v>67</v>
      </c>
      <c r="H677" s="337"/>
      <c r="I677" s="193" t="s">
        <v>1054</v>
      </c>
      <c r="J677" s="86"/>
      <c r="K677" s="86"/>
      <c r="L677" s="86"/>
      <c r="M677" s="86"/>
      <c r="N677" s="86"/>
      <c r="O677" s="86"/>
      <c r="P677" s="338"/>
    </row>
    <row r="678" spans="1:16" s="82" customFormat="1">
      <c r="A678" s="95"/>
      <c r="B678" s="164" t="s">
        <v>4031</v>
      </c>
      <c r="C678" s="920" t="s">
        <v>3352</v>
      </c>
      <c r="D678" s="209" t="s">
        <v>3353</v>
      </c>
      <c r="E678" s="107">
        <v>425</v>
      </c>
      <c r="F678" s="210" t="s">
        <v>533</v>
      </c>
      <c r="G678" s="210" t="s">
        <v>380</v>
      </c>
      <c r="H678" s="314"/>
      <c r="I678" s="1566" t="s">
        <v>3367</v>
      </c>
      <c r="J678" s="1567"/>
      <c r="K678" s="1567"/>
      <c r="L678" s="1567"/>
      <c r="M678" s="1567"/>
      <c r="N678" s="1567"/>
      <c r="O678" s="1567"/>
      <c r="P678" s="1536"/>
    </row>
    <row r="679" spans="1:16" s="82" customFormat="1">
      <c r="A679" s="95"/>
      <c r="B679" s="164" t="s">
        <v>4843</v>
      </c>
      <c r="C679" s="956" t="s">
        <v>287</v>
      </c>
      <c r="D679" s="158" t="s">
        <v>1335</v>
      </c>
      <c r="E679" s="107">
        <v>275</v>
      </c>
      <c r="F679" s="210" t="s">
        <v>533</v>
      </c>
      <c r="G679" s="210" t="s">
        <v>380</v>
      </c>
      <c r="H679" s="314"/>
      <c r="I679" s="1565" t="s">
        <v>493</v>
      </c>
      <c r="J679" s="1532"/>
      <c r="K679" s="1532"/>
      <c r="L679" s="1532"/>
      <c r="M679" s="1532"/>
      <c r="N679" s="1532"/>
      <c r="O679" s="1532"/>
      <c r="P679" s="1533"/>
    </row>
    <row r="680" spans="1:16" s="82" customFormat="1">
      <c r="A680" s="95"/>
      <c r="B680" s="164" t="s">
        <v>4844</v>
      </c>
      <c r="C680" s="956" t="s">
        <v>288</v>
      </c>
      <c r="D680" s="158" t="s">
        <v>1336</v>
      </c>
      <c r="E680" s="107">
        <v>420</v>
      </c>
      <c r="F680" s="210" t="s">
        <v>533</v>
      </c>
      <c r="G680" s="210" t="s">
        <v>380</v>
      </c>
      <c r="H680" s="314"/>
      <c r="I680" s="1567"/>
      <c r="J680" s="1535"/>
      <c r="K680" s="1535"/>
      <c r="L680" s="1535"/>
      <c r="M680" s="1535"/>
      <c r="N680" s="1535"/>
      <c r="O680" s="1535"/>
      <c r="P680" s="1536"/>
    </row>
    <row r="681" spans="1:16" s="82" customFormat="1">
      <c r="A681" s="95"/>
      <c r="B681" s="164" t="s">
        <v>4845</v>
      </c>
      <c r="C681" s="956" t="s">
        <v>289</v>
      </c>
      <c r="D681" s="158" t="s">
        <v>1337</v>
      </c>
      <c r="E681" s="107">
        <v>605</v>
      </c>
      <c r="F681" s="210" t="s">
        <v>533</v>
      </c>
      <c r="G681" s="210" t="s">
        <v>380</v>
      </c>
      <c r="H681" s="314"/>
      <c r="I681" s="1541"/>
      <c r="J681" s="1541"/>
      <c r="K681" s="1541"/>
      <c r="L681" s="1541"/>
      <c r="M681" s="1541"/>
      <c r="N681" s="1541"/>
      <c r="O681" s="1541"/>
      <c r="P681" s="1542"/>
    </row>
    <row r="682" spans="1:16" s="82" customFormat="1" ht="15" customHeight="1">
      <c r="A682" s="95"/>
      <c r="B682" s="164" t="s">
        <v>5132</v>
      </c>
      <c r="C682" s="956" t="s">
        <v>284</v>
      </c>
      <c r="D682" s="158" t="s">
        <v>1165</v>
      </c>
      <c r="E682" s="107">
        <v>275</v>
      </c>
      <c r="F682" s="210" t="s">
        <v>533</v>
      </c>
      <c r="G682" s="210" t="s">
        <v>380</v>
      </c>
      <c r="H682" s="314"/>
      <c r="I682" s="1623" t="s">
        <v>1338</v>
      </c>
      <c r="J682" s="1623"/>
      <c r="K682" s="1623"/>
      <c r="L682" s="1623"/>
      <c r="M682" s="1623"/>
      <c r="N682" s="1623"/>
      <c r="O682" s="1623"/>
      <c r="P682" s="1624"/>
    </row>
    <row r="683" spans="1:16" s="82" customFormat="1">
      <c r="A683" s="95"/>
      <c r="B683" s="164" t="s">
        <v>5133</v>
      </c>
      <c r="C683" s="956" t="s">
        <v>285</v>
      </c>
      <c r="D683" s="158" t="s">
        <v>1148</v>
      </c>
      <c r="E683" s="107">
        <v>470</v>
      </c>
      <c r="F683" s="210" t="s">
        <v>533</v>
      </c>
      <c r="G683" s="210" t="s">
        <v>380</v>
      </c>
      <c r="H683" s="314"/>
      <c r="I683" s="1538"/>
      <c r="J683" s="1538"/>
      <c r="K683" s="1538"/>
      <c r="L683" s="1538"/>
      <c r="M683" s="1538"/>
      <c r="N683" s="1538"/>
      <c r="O683" s="1538"/>
      <c r="P683" s="1539"/>
    </row>
    <row r="684" spans="1:16" s="82" customFormat="1">
      <c r="A684" s="95"/>
      <c r="B684" s="164" t="s">
        <v>5134</v>
      </c>
      <c r="C684" s="956" t="s">
        <v>286</v>
      </c>
      <c r="D684" s="158" t="s">
        <v>1136</v>
      </c>
      <c r="E684" s="107">
        <v>690</v>
      </c>
      <c r="F684" s="210" t="s">
        <v>533</v>
      </c>
      <c r="G684" s="210" t="s">
        <v>380</v>
      </c>
      <c r="H684" s="314"/>
      <c r="I684" s="1687"/>
      <c r="J684" s="1687"/>
      <c r="K684" s="1687"/>
      <c r="L684" s="1687"/>
      <c r="M684" s="1687"/>
      <c r="N684" s="1687"/>
      <c r="O684" s="1687"/>
      <c r="P684" s="1688"/>
    </row>
    <row r="685" spans="1:16" s="82" customFormat="1" ht="14.25" customHeight="1">
      <c r="A685" s="95"/>
      <c r="B685" s="164" t="s">
        <v>5424</v>
      </c>
      <c r="C685" s="956" t="s">
        <v>291</v>
      </c>
      <c r="D685" s="158" t="s">
        <v>1339</v>
      </c>
      <c r="E685" s="210">
        <v>205</v>
      </c>
      <c r="F685" s="210" t="s">
        <v>533</v>
      </c>
      <c r="G685" s="210" t="s">
        <v>380</v>
      </c>
      <c r="H685" s="339"/>
      <c r="I685" s="1623" t="s">
        <v>1494</v>
      </c>
      <c r="J685" s="1469"/>
      <c r="K685" s="1469"/>
      <c r="L685" s="1469"/>
      <c r="M685" s="1469"/>
      <c r="N685" s="1469"/>
      <c r="O685" s="1469"/>
      <c r="P685" s="1470"/>
    </row>
    <row r="686" spans="1:16" s="82" customFormat="1">
      <c r="A686" s="95"/>
      <c r="B686" s="164" t="s">
        <v>5423</v>
      </c>
      <c r="C686" s="956" t="s">
        <v>290</v>
      </c>
      <c r="D686" s="158" t="s">
        <v>1340</v>
      </c>
      <c r="E686" s="210">
        <v>155</v>
      </c>
      <c r="F686" s="210" t="s">
        <v>533</v>
      </c>
      <c r="G686" s="210" t="s">
        <v>380</v>
      </c>
      <c r="H686" s="339"/>
      <c r="I686" s="1565" t="s">
        <v>1493</v>
      </c>
      <c r="J686" s="1532"/>
      <c r="K686" s="1532"/>
      <c r="L686" s="1532"/>
      <c r="M686" s="1532"/>
      <c r="N686" s="1532"/>
      <c r="O686" s="1532"/>
      <c r="P686" s="1533"/>
    </row>
    <row r="687" spans="1:16" s="82" customFormat="1">
      <c r="A687" s="95"/>
      <c r="B687" s="164" t="s">
        <v>5513</v>
      </c>
      <c r="C687" s="932" t="s">
        <v>73</v>
      </c>
      <c r="D687" s="269" t="s">
        <v>1209</v>
      </c>
      <c r="E687" s="259">
        <v>360</v>
      </c>
      <c r="F687" s="210" t="s">
        <v>533</v>
      </c>
      <c r="G687" s="210" t="s">
        <v>380</v>
      </c>
      <c r="H687" s="339"/>
      <c r="I687" s="1482" t="s">
        <v>1566</v>
      </c>
      <c r="J687" s="1482"/>
      <c r="K687" s="1482"/>
      <c r="L687" s="1482"/>
      <c r="M687" s="1482"/>
      <c r="N687" s="1482"/>
      <c r="O687" s="1482"/>
      <c r="P687" s="1483"/>
    </row>
    <row r="688" spans="1:16" s="82" customFormat="1">
      <c r="A688" s="95"/>
      <c r="B688" s="164" t="s">
        <v>5514</v>
      </c>
      <c r="C688" s="932" t="s">
        <v>74</v>
      </c>
      <c r="D688" s="269" t="s">
        <v>1210</v>
      </c>
      <c r="E688" s="259">
        <v>610</v>
      </c>
      <c r="F688" s="210" t="s">
        <v>533</v>
      </c>
      <c r="G688" s="210" t="s">
        <v>380</v>
      </c>
      <c r="H688" s="339"/>
      <c r="I688" s="1546"/>
      <c r="J688" s="1485"/>
      <c r="K688" s="1485"/>
      <c r="L688" s="1485"/>
      <c r="M688" s="1485"/>
      <c r="N688" s="1485"/>
      <c r="O688" s="1485"/>
      <c r="P688" s="1486"/>
    </row>
    <row r="689" spans="1:16" s="82" customFormat="1">
      <c r="A689" s="95"/>
      <c r="B689" s="164" t="s">
        <v>5515</v>
      </c>
      <c r="C689" s="932" t="s">
        <v>75</v>
      </c>
      <c r="D689" s="269" t="s">
        <v>1211</v>
      </c>
      <c r="E689" s="259">
        <v>860</v>
      </c>
      <c r="F689" s="210" t="s">
        <v>533</v>
      </c>
      <c r="G689" s="210" t="s">
        <v>380</v>
      </c>
      <c r="H689" s="339"/>
      <c r="I689" s="1488"/>
      <c r="J689" s="1488"/>
      <c r="K689" s="1488"/>
      <c r="L689" s="1488"/>
      <c r="M689" s="1488"/>
      <c r="N689" s="1488"/>
      <c r="O689" s="1488"/>
      <c r="P689" s="1489"/>
    </row>
    <row r="690" spans="1:16" s="82" customFormat="1">
      <c r="A690" s="95"/>
      <c r="B690" s="164" t="s">
        <v>5575</v>
      </c>
      <c r="C690" s="956" t="s">
        <v>470</v>
      </c>
      <c r="D690" s="158" t="s">
        <v>471</v>
      </c>
      <c r="E690" s="210">
        <v>20</v>
      </c>
      <c r="F690" s="210" t="s">
        <v>533</v>
      </c>
      <c r="G690" s="210" t="s">
        <v>380</v>
      </c>
      <c r="H690" s="340"/>
      <c r="I690" s="843"/>
      <c r="J690" s="871"/>
      <c r="K690" s="871"/>
      <c r="L690" s="871"/>
      <c r="M690" s="871"/>
      <c r="N690" s="871"/>
      <c r="O690" s="871"/>
      <c r="P690" s="872"/>
    </row>
    <row r="691" spans="1:16" s="82" customFormat="1">
      <c r="A691" s="95"/>
      <c r="B691" s="164" t="s">
        <v>5576</v>
      </c>
      <c r="C691" s="956" t="s">
        <v>472</v>
      </c>
      <c r="D691" s="158" t="s">
        <v>473</v>
      </c>
      <c r="E691" s="210">
        <v>135</v>
      </c>
      <c r="F691" s="210" t="s">
        <v>533</v>
      </c>
      <c r="G691" s="210" t="s">
        <v>380</v>
      </c>
      <c r="H691" s="340"/>
      <c r="I691" s="843"/>
      <c r="J691" s="871"/>
      <c r="K691" s="871"/>
      <c r="L691" s="871"/>
      <c r="M691" s="871"/>
      <c r="N691" s="871"/>
      <c r="O691" s="871"/>
      <c r="P691" s="872"/>
    </row>
    <row r="692" spans="1:16" s="82" customFormat="1">
      <c r="A692" s="95"/>
      <c r="B692" s="164" t="s">
        <v>5418</v>
      </c>
      <c r="C692" s="956" t="s">
        <v>650</v>
      </c>
      <c r="D692" s="158" t="s">
        <v>1541</v>
      </c>
      <c r="E692" s="210">
        <v>325</v>
      </c>
      <c r="F692" s="210" t="s">
        <v>533</v>
      </c>
      <c r="G692" s="210" t="s">
        <v>380</v>
      </c>
      <c r="H692" s="340"/>
      <c r="I692" s="1524" t="s">
        <v>1552</v>
      </c>
      <c r="J692" s="1469"/>
      <c r="K692" s="1469"/>
      <c r="L692" s="1469"/>
      <c r="M692" s="1469"/>
      <c r="N692" s="1469"/>
      <c r="O692" s="1469"/>
      <c r="P692" s="1470"/>
    </row>
    <row r="693" spans="1:16" s="82" customFormat="1">
      <c r="A693" s="95"/>
      <c r="B693" s="164" t="s">
        <v>4157</v>
      </c>
      <c r="C693" s="489" t="s">
        <v>916</v>
      </c>
      <c r="D693" s="874" t="s">
        <v>1079</v>
      </c>
      <c r="E693" s="107">
        <v>125</v>
      </c>
      <c r="F693" s="210" t="s">
        <v>533</v>
      </c>
      <c r="G693" s="107" t="s">
        <v>380</v>
      </c>
      <c r="H693" s="341"/>
      <c r="I693" s="1512" t="s">
        <v>1079</v>
      </c>
      <c r="J693" s="1512" t="s">
        <v>917</v>
      </c>
      <c r="K693" s="1512" t="s">
        <v>917</v>
      </c>
      <c r="L693" s="1512" t="s">
        <v>917</v>
      </c>
      <c r="M693" s="1512" t="s">
        <v>917</v>
      </c>
      <c r="N693" s="1512" t="s">
        <v>917</v>
      </c>
      <c r="O693" s="1512" t="s">
        <v>917</v>
      </c>
      <c r="P693" s="1513" t="s">
        <v>917</v>
      </c>
    </row>
    <row r="694" spans="1:16">
      <c r="A694" s="95"/>
      <c r="B694" s="164" t="s">
        <v>4969</v>
      </c>
      <c r="C694" s="970" t="s">
        <v>683</v>
      </c>
      <c r="D694" s="56" t="s">
        <v>3390</v>
      </c>
      <c r="E694" s="123">
        <v>33</v>
      </c>
      <c r="F694" s="107" t="s">
        <v>533</v>
      </c>
      <c r="G694" s="180" t="s">
        <v>380</v>
      </c>
      <c r="H694" s="342"/>
      <c r="I694" s="343"/>
      <c r="J694" s="343"/>
      <c r="K694" s="343"/>
      <c r="L694" s="343"/>
      <c r="M694" s="343"/>
      <c r="N694" s="343"/>
      <c r="O694" s="343"/>
      <c r="P694" s="343"/>
    </row>
    <row r="695" spans="1:16" s="82" customFormat="1" ht="15.75" thickBot="1">
      <c r="A695" s="95"/>
      <c r="B695" s="164"/>
      <c r="C695" s="490" t="s">
        <v>1046</v>
      </c>
      <c r="D695" s="344"/>
      <c r="E695" s="107"/>
      <c r="F695" s="107"/>
      <c r="G695" s="107"/>
      <c r="H695" s="327"/>
      <c r="I695" s="248"/>
      <c r="J695" s="345"/>
      <c r="K695" s="345"/>
      <c r="L695" s="345"/>
      <c r="M695" s="345"/>
      <c r="N695" s="345"/>
      <c r="O695" s="345"/>
      <c r="P695" s="346"/>
    </row>
    <row r="696" spans="1:16" s="82" customFormat="1">
      <c r="A696" s="95"/>
      <c r="B696" s="164"/>
      <c r="C696" s="961"/>
      <c r="D696" s="347" t="s">
        <v>1963</v>
      </c>
      <c r="E696" s="246"/>
      <c r="F696" s="246" t="s">
        <v>68</v>
      </c>
      <c r="G696" s="246" t="s">
        <v>67</v>
      </c>
      <c r="H696" s="242"/>
      <c r="I696" s="71"/>
      <c r="J696" s="74"/>
      <c r="K696" s="74"/>
      <c r="L696" s="74"/>
      <c r="M696" s="74"/>
      <c r="N696" s="74"/>
      <c r="O696" s="74"/>
      <c r="P696" s="305"/>
    </row>
    <row r="697" spans="1:16" s="82" customFormat="1" ht="15.75" thickBot="1">
      <c r="A697" s="95"/>
      <c r="B697" s="164"/>
      <c r="C697" s="961"/>
      <c r="D697" s="348" t="s">
        <v>1980</v>
      </c>
      <c r="E697" s="246"/>
      <c r="F697" s="246" t="s">
        <v>68</v>
      </c>
      <c r="G697" s="246" t="s">
        <v>67</v>
      </c>
      <c r="H697" s="242"/>
      <c r="I697" s="68" t="s">
        <v>1054</v>
      </c>
      <c r="J697" s="74"/>
      <c r="K697" s="74"/>
      <c r="L697" s="74"/>
      <c r="M697" s="74"/>
      <c r="N697" s="74"/>
      <c r="O697" s="74"/>
      <c r="P697" s="305"/>
    </row>
    <row r="698" spans="1:16" s="82" customFormat="1">
      <c r="A698" s="95"/>
      <c r="B698" s="164" t="s">
        <v>4678</v>
      </c>
      <c r="C698" s="971" t="s">
        <v>1910</v>
      </c>
      <c r="D698" s="349" t="s">
        <v>1961</v>
      </c>
      <c r="E698" s="229">
        <v>885</v>
      </c>
      <c r="F698" s="229" t="s">
        <v>533</v>
      </c>
      <c r="G698" s="228">
        <v>752</v>
      </c>
      <c r="H698" s="324"/>
      <c r="I698" s="134" t="s">
        <v>1978</v>
      </c>
      <c r="J698" s="325"/>
      <c r="K698" s="325"/>
      <c r="L698" s="325"/>
      <c r="M698" s="325"/>
      <c r="N698" s="325"/>
      <c r="O698" s="325"/>
      <c r="P698" s="325"/>
    </row>
    <row r="699" spans="1:16" s="82" customFormat="1">
      <c r="A699" s="95"/>
      <c r="B699" s="164" t="s">
        <v>4679</v>
      </c>
      <c r="C699" s="972" t="s">
        <v>1911</v>
      </c>
      <c r="D699" s="349" t="s">
        <v>1962</v>
      </c>
      <c r="E699" s="229">
        <v>985</v>
      </c>
      <c r="F699" s="229" t="s">
        <v>533</v>
      </c>
      <c r="G699" s="228">
        <v>837</v>
      </c>
      <c r="H699" s="324"/>
      <c r="I699" s="134" t="s">
        <v>1977</v>
      </c>
      <c r="J699" s="325"/>
      <c r="K699" s="325"/>
      <c r="L699" s="325"/>
      <c r="M699" s="325"/>
      <c r="N699" s="325"/>
      <c r="O699" s="325"/>
      <c r="P699" s="325"/>
    </row>
    <row r="700" spans="1:16" s="82" customFormat="1">
      <c r="A700" s="95"/>
      <c r="B700" s="164" t="s">
        <v>4978</v>
      </c>
      <c r="C700" s="973" t="s">
        <v>1912</v>
      </c>
      <c r="D700" s="349" t="s">
        <v>1963</v>
      </c>
      <c r="E700" s="229">
        <v>545</v>
      </c>
      <c r="F700" s="229" t="s">
        <v>533</v>
      </c>
      <c r="G700" s="228">
        <v>463</v>
      </c>
      <c r="H700" s="321"/>
      <c r="I700" s="134" t="s">
        <v>1981</v>
      </c>
      <c r="J700" s="322"/>
      <c r="K700" s="322"/>
      <c r="L700" s="322"/>
      <c r="M700" s="322"/>
      <c r="N700" s="322"/>
      <c r="O700" s="322"/>
      <c r="P700" s="322"/>
    </row>
    <row r="701" spans="1:16" s="82" customFormat="1">
      <c r="A701" s="95"/>
      <c r="B701" s="164" t="s">
        <v>4979</v>
      </c>
      <c r="C701" s="973" t="s">
        <v>1913</v>
      </c>
      <c r="D701" s="349" t="s">
        <v>1964</v>
      </c>
      <c r="E701" s="229">
        <v>645</v>
      </c>
      <c r="F701" s="229" t="s">
        <v>533</v>
      </c>
      <c r="G701" s="228">
        <v>548</v>
      </c>
      <c r="H701" s="321"/>
      <c r="I701" s="134" t="s">
        <v>1979</v>
      </c>
      <c r="J701" s="322"/>
      <c r="K701" s="322"/>
      <c r="L701" s="322"/>
      <c r="M701" s="322"/>
      <c r="N701" s="322"/>
      <c r="O701" s="322"/>
      <c r="P701" s="322"/>
    </row>
    <row r="702" spans="1:16" s="82" customFormat="1">
      <c r="A702" s="95"/>
      <c r="B702" s="164" t="s">
        <v>4653</v>
      </c>
      <c r="C702" s="974" t="s">
        <v>1918</v>
      </c>
      <c r="D702" s="350" t="s">
        <v>2094</v>
      </c>
      <c r="E702" s="107">
        <v>340</v>
      </c>
      <c r="F702" s="210" t="s">
        <v>533</v>
      </c>
      <c r="G702" s="210" t="s">
        <v>380</v>
      </c>
      <c r="H702" s="327"/>
      <c r="I702" s="1523" t="s">
        <v>1982</v>
      </c>
      <c r="J702" s="1469"/>
      <c r="K702" s="1469"/>
      <c r="L702" s="1469"/>
      <c r="M702" s="1469"/>
      <c r="N702" s="1469"/>
      <c r="O702" s="1469"/>
      <c r="P702" s="1470"/>
    </row>
    <row r="703" spans="1:16" s="82" customFormat="1">
      <c r="A703" s="95"/>
      <c r="B703" s="164" t="s">
        <v>4654</v>
      </c>
      <c r="C703" s="974" t="s">
        <v>1919</v>
      </c>
      <c r="D703" s="350" t="s">
        <v>2095</v>
      </c>
      <c r="E703" s="107">
        <v>510</v>
      </c>
      <c r="F703" s="210" t="s">
        <v>533</v>
      </c>
      <c r="G703" s="210" t="s">
        <v>380</v>
      </c>
      <c r="H703" s="327"/>
      <c r="I703" s="1471"/>
      <c r="J703" s="1478"/>
      <c r="K703" s="1478"/>
      <c r="L703" s="1478"/>
      <c r="M703" s="1478"/>
      <c r="N703" s="1478"/>
      <c r="O703" s="1478"/>
      <c r="P703" s="1473"/>
    </row>
    <row r="704" spans="1:16" s="82" customFormat="1">
      <c r="A704" s="95"/>
      <c r="B704" s="164" t="s">
        <v>4655</v>
      </c>
      <c r="C704" s="974" t="s">
        <v>1920</v>
      </c>
      <c r="D704" s="350" t="s">
        <v>2096</v>
      </c>
      <c r="E704" s="107">
        <v>630</v>
      </c>
      <c r="F704" s="210" t="s">
        <v>533</v>
      </c>
      <c r="G704" s="210" t="s">
        <v>380</v>
      </c>
      <c r="H704" s="327"/>
      <c r="I704" s="1543"/>
      <c r="J704" s="1544"/>
      <c r="K704" s="1544"/>
      <c r="L704" s="1544"/>
      <c r="M704" s="1544"/>
      <c r="N704" s="1544"/>
      <c r="O704" s="1544"/>
      <c r="P704" s="1545"/>
    </row>
    <row r="705" spans="1:16" s="82" customFormat="1" ht="15.75" customHeight="1">
      <c r="A705" s="95"/>
      <c r="B705" s="164" t="s">
        <v>4638</v>
      </c>
      <c r="C705" s="975" t="s">
        <v>1921</v>
      </c>
      <c r="D705" s="350" t="s">
        <v>2097</v>
      </c>
      <c r="E705" s="107">
        <v>170</v>
      </c>
      <c r="F705" s="210" t="s">
        <v>533</v>
      </c>
      <c r="G705" s="210" t="s">
        <v>380</v>
      </c>
      <c r="H705" s="327"/>
      <c r="I705" s="1468" t="s">
        <v>2001</v>
      </c>
      <c r="J705" s="1547"/>
      <c r="K705" s="1547"/>
      <c r="L705" s="1547"/>
      <c r="M705" s="1547"/>
      <c r="N705" s="1547"/>
      <c r="O705" s="1547"/>
      <c r="P705" s="1548"/>
    </row>
    <row r="706" spans="1:16" s="82" customFormat="1">
      <c r="A706" s="95"/>
      <c r="B706" s="164" t="s">
        <v>4639</v>
      </c>
      <c r="C706" s="975" t="s">
        <v>1922</v>
      </c>
      <c r="D706" s="350" t="s">
        <v>2098</v>
      </c>
      <c r="E706" s="107">
        <v>260</v>
      </c>
      <c r="F706" s="210" t="s">
        <v>533</v>
      </c>
      <c r="G706" s="210" t="s">
        <v>380</v>
      </c>
      <c r="H706" s="327"/>
      <c r="I706" s="1549"/>
      <c r="J706" s="1550"/>
      <c r="K706" s="1550"/>
      <c r="L706" s="1550"/>
      <c r="M706" s="1550"/>
      <c r="N706" s="1550"/>
      <c r="O706" s="1550"/>
      <c r="P706" s="1551"/>
    </row>
    <row r="707" spans="1:16" s="82" customFormat="1">
      <c r="A707" s="95"/>
      <c r="B707" s="164" t="s">
        <v>4640</v>
      </c>
      <c r="C707" s="975" t="s">
        <v>1923</v>
      </c>
      <c r="D707" s="350" t="s">
        <v>2099</v>
      </c>
      <c r="E707" s="107">
        <v>365</v>
      </c>
      <c r="F707" s="210" t="s">
        <v>533</v>
      </c>
      <c r="G707" s="210" t="s">
        <v>380</v>
      </c>
      <c r="H707" s="327"/>
      <c r="I707" s="1552"/>
      <c r="J707" s="1553"/>
      <c r="K707" s="1553"/>
      <c r="L707" s="1553"/>
      <c r="M707" s="1553"/>
      <c r="N707" s="1553"/>
      <c r="O707" s="1553"/>
      <c r="P707" s="1554"/>
    </row>
    <row r="708" spans="1:16" s="82" customFormat="1">
      <c r="A708" s="95"/>
      <c r="B708" s="164" t="s">
        <v>4641</v>
      </c>
      <c r="C708" s="975" t="s">
        <v>1924</v>
      </c>
      <c r="D708" s="350" t="s">
        <v>2100</v>
      </c>
      <c r="E708" s="107">
        <v>230</v>
      </c>
      <c r="F708" s="210" t="s">
        <v>533</v>
      </c>
      <c r="G708" s="210" t="s">
        <v>380</v>
      </c>
      <c r="H708" s="327"/>
      <c r="I708" s="1523" t="s">
        <v>1338</v>
      </c>
      <c r="J708" s="1469"/>
      <c r="K708" s="1469"/>
      <c r="L708" s="1469"/>
      <c r="M708" s="1469"/>
      <c r="N708" s="1469"/>
      <c r="O708" s="1469"/>
      <c r="P708" s="1470"/>
    </row>
    <row r="709" spans="1:16" s="82" customFormat="1">
      <c r="A709" s="95"/>
      <c r="B709" s="164" t="s">
        <v>4642</v>
      </c>
      <c r="C709" s="975" t="s">
        <v>1925</v>
      </c>
      <c r="D709" s="350" t="s">
        <v>2101</v>
      </c>
      <c r="E709" s="107">
        <v>350</v>
      </c>
      <c r="F709" s="210" t="s">
        <v>533</v>
      </c>
      <c r="G709" s="210" t="s">
        <v>380</v>
      </c>
      <c r="H709" s="327"/>
      <c r="I709" s="1471"/>
      <c r="J709" s="1478"/>
      <c r="K709" s="1478"/>
      <c r="L709" s="1478"/>
      <c r="M709" s="1478"/>
      <c r="N709" s="1478"/>
      <c r="O709" s="1478"/>
      <c r="P709" s="1473"/>
    </row>
    <row r="710" spans="1:16" s="82" customFormat="1">
      <c r="A710" s="95"/>
      <c r="B710" s="164" t="s">
        <v>4643</v>
      </c>
      <c r="C710" s="975" t="s">
        <v>1926</v>
      </c>
      <c r="D710" s="350" t="s">
        <v>2102</v>
      </c>
      <c r="E710" s="107">
        <v>410</v>
      </c>
      <c r="F710" s="210" t="s">
        <v>533</v>
      </c>
      <c r="G710" s="210" t="s">
        <v>380</v>
      </c>
      <c r="H710" s="327"/>
      <c r="I710" s="1543"/>
      <c r="J710" s="1544"/>
      <c r="K710" s="1544"/>
      <c r="L710" s="1544"/>
      <c r="M710" s="1544"/>
      <c r="N710" s="1544"/>
      <c r="O710" s="1544"/>
      <c r="P710" s="1545"/>
    </row>
    <row r="711" spans="1:16" s="82" customFormat="1">
      <c r="A711" s="95"/>
      <c r="B711" s="164" t="s">
        <v>4644</v>
      </c>
      <c r="C711" s="975" t="s">
        <v>1927</v>
      </c>
      <c r="D711" s="350" t="s">
        <v>2103</v>
      </c>
      <c r="E711" s="107">
        <v>120</v>
      </c>
      <c r="F711" s="210" t="s">
        <v>533</v>
      </c>
      <c r="G711" s="210" t="s">
        <v>380</v>
      </c>
      <c r="H711" s="315"/>
      <c r="I711" s="1531" t="s">
        <v>1493</v>
      </c>
      <c r="J711" s="1532"/>
      <c r="K711" s="1532"/>
      <c r="L711" s="1532"/>
      <c r="M711" s="1532"/>
      <c r="N711" s="1532"/>
      <c r="O711" s="1532"/>
      <c r="P711" s="1533"/>
    </row>
    <row r="712" spans="1:16" s="82" customFormat="1">
      <c r="A712" s="95"/>
      <c r="B712" s="164" t="s">
        <v>4645</v>
      </c>
      <c r="C712" s="975" t="s">
        <v>1928</v>
      </c>
      <c r="D712" s="350" t="s">
        <v>2104</v>
      </c>
      <c r="E712" s="107">
        <v>200</v>
      </c>
      <c r="F712" s="210" t="s">
        <v>533</v>
      </c>
      <c r="G712" s="210" t="s">
        <v>380</v>
      </c>
      <c r="H712" s="315"/>
      <c r="I712" s="1534"/>
      <c r="J712" s="1535"/>
      <c r="K712" s="1535"/>
      <c r="L712" s="1535"/>
      <c r="M712" s="1535"/>
      <c r="N712" s="1535"/>
      <c r="O712" s="1535"/>
      <c r="P712" s="1536"/>
    </row>
    <row r="713" spans="1:16" s="82" customFormat="1">
      <c r="A713" s="95"/>
      <c r="B713" s="164" t="s">
        <v>4646</v>
      </c>
      <c r="C713" s="975" t="s">
        <v>1929</v>
      </c>
      <c r="D713" s="350" t="s">
        <v>2105</v>
      </c>
      <c r="E713" s="107">
        <v>270</v>
      </c>
      <c r="F713" s="210" t="s">
        <v>533</v>
      </c>
      <c r="G713" s="210" t="s">
        <v>380</v>
      </c>
      <c r="H713" s="315"/>
      <c r="I713" s="1540"/>
      <c r="J713" s="1541"/>
      <c r="K713" s="1541"/>
      <c r="L713" s="1541"/>
      <c r="M713" s="1541"/>
      <c r="N713" s="1541"/>
      <c r="O713" s="1541"/>
      <c r="P713" s="1542"/>
    </row>
    <row r="714" spans="1:16" s="82" customFormat="1">
      <c r="A714" s="95"/>
      <c r="B714" s="164" t="s">
        <v>4647</v>
      </c>
      <c r="C714" s="975" t="s">
        <v>1930</v>
      </c>
      <c r="D714" s="350" t="s">
        <v>2106</v>
      </c>
      <c r="E714" s="107">
        <v>140</v>
      </c>
      <c r="F714" s="210" t="s">
        <v>533</v>
      </c>
      <c r="G714" s="210" t="s">
        <v>380</v>
      </c>
      <c r="H714" s="315"/>
      <c r="I714" s="1531" t="s">
        <v>1494</v>
      </c>
      <c r="J714" s="1532"/>
      <c r="K714" s="1532"/>
      <c r="L714" s="1532"/>
      <c r="M714" s="1532"/>
      <c r="N714" s="1532"/>
      <c r="O714" s="1532"/>
      <c r="P714" s="1533"/>
    </row>
    <row r="715" spans="1:16" s="82" customFormat="1">
      <c r="A715" s="95"/>
      <c r="B715" s="164" t="s">
        <v>4648</v>
      </c>
      <c r="C715" s="975" t="s">
        <v>1931</v>
      </c>
      <c r="D715" s="350" t="s">
        <v>2107</v>
      </c>
      <c r="E715" s="107">
        <v>240</v>
      </c>
      <c r="F715" s="210" t="s">
        <v>533</v>
      </c>
      <c r="G715" s="210" t="s">
        <v>380</v>
      </c>
      <c r="H715" s="315"/>
      <c r="I715" s="1534"/>
      <c r="J715" s="1535"/>
      <c r="K715" s="1535"/>
      <c r="L715" s="1535"/>
      <c r="M715" s="1535"/>
      <c r="N715" s="1535"/>
      <c r="O715" s="1535"/>
      <c r="P715" s="1536"/>
    </row>
    <row r="716" spans="1:16" s="82" customFormat="1">
      <c r="A716" s="95"/>
      <c r="B716" s="164" t="s">
        <v>4649</v>
      </c>
      <c r="C716" s="975" t="s">
        <v>1932</v>
      </c>
      <c r="D716" s="350" t="s">
        <v>2108</v>
      </c>
      <c r="E716" s="107">
        <v>330</v>
      </c>
      <c r="F716" s="210" t="s">
        <v>533</v>
      </c>
      <c r="G716" s="210" t="s">
        <v>380</v>
      </c>
      <c r="H716" s="315"/>
      <c r="I716" s="1540"/>
      <c r="J716" s="1541"/>
      <c r="K716" s="1541"/>
      <c r="L716" s="1541"/>
      <c r="M716" s="1541"/>
      <c r="N716" s="1541"/>
      <c r="O716" s="1541"/>
      <c r="P716" s="1542"/>
    </row>
    <row r="717" spans="1:16" s="82" customFormat="1">
      <c r="A717" s="95"/>
      <c r="B717" s="164" t="s">
        <v>4650</v>
      </c>
      <c r="C717" s="975" t="s">
        <v>1933</v>
      </c>
      <c r="D717" s="350" t="s">
        <v>2109</v>
      </c>
      <c r="E717" s="107">
        <v>225</v>
      </c>
      <c r="F717" s="210" t="s">
        <v>533</v>
      </c>
      <c r="G717" s="210" t="s">
        <v>380</v>
      </c>
      <c r="H717" s="332"/>
      <c r="I717" s="1481" t="s">
        <v>1566</v>
      </c>
      <c r="J717" s="1482"/>
      <c r="K717" s="1482"/>
      <c r="L717" s="1482"/>
      <c r="M717" s="1482"/>
      <c r="N717" s="1482"/>
      <c r="O717" s="1482"/>
      <c r="P717" s="1483"/>
    </row>
    <row r="718" spans="1:16" s="82" customFormat="1">
      <c r="A718" s="95"/>
      <c r="B718" s="164" t="s">
        <v>4651</v>
      </c>
      <c r="C718" s="975" t="s">
        <v>1934</v>
      </c>
      <c r="D718" s="350" t="s">
        <v>2110</v>
      </c>
      <c r="E718" s="107">
        <v>380</v>
      </c>
      <c r="F718" s="210" t="s">
        <v>533</v>
      </c>
      <c r="G718" s="210" t="s">
        <v>380</v>
      </c>
      <c r="H718" s="332"/>
      <c r="I718" s="1484"/>
      <c r="J718" s="1485"/>
      <c r="K718" s="1485"/>
      <c r="L718" s="1485"/>
      <c r="M718" s="1485"/>
      <c r="N718" s="1485"/>
      <c r="O718" s="1485"/>
      <c r="P718" s="1486"/>
    </row>
    <row r="719" spans="1:16" s="82" customFormat="1">
      <c r="A719" s="95"/>
      <c r="B719" s="164" t="s">
        <v>4652</v>
      </c>
      <c r="C719" s="975" t="s">
        <v>1935</v>
      </c>
      <c r="D719" s="350" t="s">
        <v>2111</v>
      </c>
      <c r="E719" s="107">
        <v>535</v>
      </c>
      <c r="F719" s="210" t="s">
        <v>533</v>
      </c>
      <c r="G719" s="210" t="s">
        <v>380</v>
      </c>
      <c r="H719" s="332"/>
      <c r="I719" s="1487"/>
      <c r="J719" s="1488"/>
      <c r="K719" s="1488"/>
      <c r="L719" s="1488"/>
      <c r="M719" s="1488"/>
      <c r="N719" s="1488"/>
      <c r="O719" s="1488"/>
      <c r="P719" s="1489"/>
    </row>
    <row r="720" spans="1:16" s="95" customFormat="1">
      <c r="B720" s="164" t="s">
        <v>5573</v>
      </c>
      <c r="C720" s="967" t="s">
        <v>474</v>
      </c>
      <c r="D720" s="351" t="s">
        <v>1998</v>
      </c>
      <c r="E720" s="210">
        <v>25</v>
      </c>
      <c r="F720" s="210" t="s">
        <v>533</v>
      </c>
      <c r="G720" s="210" t="s">
        <v>380</v>
      </c>
      <c r="H720" s="332"/>
      <c r="I720" s="842"/>
      <c r="J720" s="871"/>
      <c r="K720" s="871"/>
      <c r="L720" s="871"/>
      <c r="M720" s="871"/>
      <c r="N720" s="871"/>
      <c r="O720" s="871"/>
      <c r="P720" s="872"/>
    </row>
    <row r="721" spans="1:16" s="95" customFormat="1">
      <c r="B721" s="164" t="s">
        <v>5418</v>
      </c>
      <c r="C721" s="956" t="s">
        <v>650</v>
      </c>
      <c r="D721" s="158" t="s">
        <v>1541</v>
      </c>
      <c r="E721" s="210">
        <v>325</v>
      </c>
      <c r="F721" s="210" t="s">
        <v>533</v>
      </c>
      <c r="G721" s="210" t="s">
        <v>380</v>
      </c>
      <c r="H721" s="332"/>
      <c r="I721" s="1499" t="s">
        <v>1552</v>
      </c>
      <c r="J721" s="1465"/>
      <c r="K721" s="1465"/>
      <c r="L721" s="1465"/>
      <c r="M721" s="1465"/>
      <c r="N721" s="1465"/>
      <c r="O721" s="1465"/>
      <c r="P721" s="1466"/>
    </row>
    <row r="722" spans="1:16" s="95" customFormat="1">
      <c r="B722" s="164" t="s">
        <v>4157</v>
      </c>
      <c r="C722" s="916" t="s">
        <v>916</v>
      </c>
      <c r="D722" s="874" t="s">
        <v>1079</v>
      </c>
      <c r="E722" s="107">
        <v>125</v>
      </c>
      <c r="F722" s="210" t="s">
        <v>533</v>
      </c>
      <c r="G722" s="107" t="s">
        <v>380</v>
      </c>
      <c r="H722" s="106"/>
      <c r="I722" s="1499" t="s">
        <v>1079</v>
      </c>
      <c r="J722" s="1512" t="s">
        <v>917</v>
      </c>
      <c r="K722" s="1512" t="s">
        <v>917</v>
      </c>
      <c r="L722" s="1512" t="s">
        <v>917</v>
      </c>
      <c r="M722" s="1512" t="s">
        <v>917</v>
      </c>
      <c r="N722" s="1512" t="s">
        <v>917</v>
      </c>
      <c r="O722" s="1512" t="s">
        <v>917</v>
      </c>
      <c r="P722" s="1513" t="s">
        <v>917</v>
      </c>
    </row>
    <row r="723" spans="1:16" s="95" customFormat="1">
      <c r="A723" s="88"/>
      <c r="B723" s="164"/>
      <c r="C723" s="913"/>
      <c r="D723" s="67" t="s">
        <v>3318</v>
      </c>
      <c r="E723" s="116"/>
      <c r="F723" s="117"/>
      <c r="G723" s="116"/>
      <c r="H723" s="74"/>
      <c r="I723" s="828"/>
      <c r="J723" s="834"/>
      <c r="K723" s="834"/>
      <c r="L723" s="834"/>
      <c r="M723" s="834"/>
      <c r="N723" s="834"/>
      <c r="O723" s="834"/>
      <c r="P723" s="835"/>
    </row>
    <row r="724" spans="1:16" s="82" customFormat="1" ht="15.75" thickBot="1">
      <c r="A724" s="95"/>
      <c r="B724" s="164"/>
      <c r="C724" s="914" t="s">
        <v>1046</v>
      </c>
      <c r="D724" s="352"/>
      <c r="E724" s="353"/>
      <c r="F724" s="353" t="s">
        <v>68</v>
      </c>
      <c r="G724" s="353" t="s">
        <v>67</v>
      </c>
      <c r="H724" s="354"/>
      <c r="I724" s="802"/>
      <c r="J724" s="858"/>
      <c r="K724" s="858"/>
      <c r="L724" s="858"/>
      <c r="M724" s="858"/>
      <c r="N724" s="858"/>
      <c r="O724" s="858"/>
      <c r="P724" s="858"/>
    </row>
    <row r="725" spans="1:16" s="82" customFormat="1" ht="15.75" thickBot="1">
      <c r="A725" s="95"/>
      <c r="B725" s="164"/>
      <c r="C725" s="976"/>
      <c r="D725" s="191" t="s">
        <v>2581</v>
      </c>
      <c r="E725" s="355"/>
      <c r="F725" s="355" t="s">
        <v>68</v>
      </c>
      <c r="G725" s="355" t="s">
        <v>67</v>
      </c>
      <c r="H725" s="356"/>
      <c r="I725" s="193" t="s">
        <v>1054</v>
      </c>
      <c r="J725" s="357"/>
      <c r="K725" s="357"/>
      <c r="L725" s="357"/>
      <c r="M725" s="357"/>
      <c r="N725" s="357"/>
      <c r="O725" s="357"/>
      <c r="P725" s="358"/>
    </row>
    <row r="726" spans="1:16" s="82" customFormat="1">
      <c r="A726" s="95"/>
      <c r="B726" s="164" t="s">
        <v>5579</v>
      </c>
      <c r="C726" s="965" t="s">
        <v>149</v>
      </c>
      <c r="D726" s="359" t="s">
        <v>1166</v>
      </c>
      <c r="E726" s="186">
        <v>330</v>
      </c>
      <c r="F726" s="279" t="s">
        <v>533</v>
      </c>
      <c r="G726" s="279" t="s">
        <v>380</v>
      </c>
      <c r="H726" s="360"/>
      <c r="I726" s="1477" t="s">
        <v>1982</v>
      </c>
      <c r="J726" s="1472"/>
      <c r="K726" s="1472"/>
      <c r="L726" s="1472"/>
      <c r="M726" s="1472"/>
      <c r="N726" s="1472"/>
      <c r="O726" s="1472"/>
      <c r="P726" s="1473"/>
    </row>
    <row r="727" spans="1:16" s="82" customFormat="1">
      <c r="A727" s="95"/>
      <c r="B727" s="164" t="s">
        <v>5580</v>
      </c>
      <c r="C727" s="956" t="s">
        <v>150</v>
      </c>
      <c r="D727" s="158" t="s">
        <v>1149</v>
      </c>
      <c r="E727" s="107">
        <v>490</v>
      </c>
      <c r="F727" s="210" t="s">
        <v>533</v>
      </c>
      <c r="G727" s="210" t="s">
        <v>380</v>
      </c>
      <c r="H727" s="327"/>
      <c r="I727" s="1471"/>
      <c r="J727" s="1478"/>
      <c r="K727" s="1478"/>
      <c r="L727" s="1478"/>
      <c r="M727" s="1478"/>
      <c r="N727" s="1478"/>
      <c r="O727" s="1478"/>
      <c r="P727" s="1473"/>
    </row>
    <row r="728" spans="1:16" s="82" customFormat="1" ht="15.75" customHeight="1">
      <c r="A728" s="95"/>
      <c r="B728" s="164" t="s">
        <v>4846</v>
      </c>
      <c r="C728" s="956" t="s">
        <v>146</v>
      </c>
      <c r="D728" s="158" t="s">
        <v>1471</v>
      </c>
      <c r="E728" s="107">
        <v>170</v>
      </c>
      <c r="F728" s="210" t="s">
        <v>533</v>
      </c>
      <c r="G728" s="210" t="s">
        <v>380</v>
      </c>
      <c r="H728" s="327"/>
      <c r="I728" s="1556" t="s">
        <v>494</v>
      </c>
      <c r="J728" s="1557"/>
      <c r="K728" s="1557"/>
      <c r="L728" s="1557"/>
      <c r="M728" s="1557"/>
      <c r="N728" s="1557"/>
      <c r="O728" s="1557"/>
      <c r="P728" s="1558"/>
    </row>
    <row r="729" spans="1:16" s="82" customFormat="1">
      <c r="A729" s="95"/>
      <c r="B729" s="164" t="s">
        <v>4847</v>
      </c>
      <c r="C729" s="956" t="s">
        <v>147</v>
      </c>
      <c r="D729" s="158" t="s">
        <v>1341</v>
      </c>
      <c r="E729" s="107">
        <v>260</v>
      </c>
      <c r="F729" s="210" t="s">
        <v>533</v>
      </c>
      <c r="G729" s="210" t="s">
        <v>380</v>
      </c>
      <c r="H729" s="327"/>
      <c r="I729" s="1559"/>
      <c r="J729" s="1560"/>
      <c r="K729" s="1560"/>
      <c r="L729" s="1560"/>
      <c r="M729" s="1560"/>
      <c r="N729" s="1560"/>
      <c r="O729" s="1560"/>
      <c r="P729" s="1561"/>
    </row>
    <row r="730" spans="1:16" s="82" customFormat="1">
      <c r="A730" s="95"/>
      <c r="B730" s="164" t="s">
        <v>4848</v>
      </c>
      <c r="C730" s="956" t="s">
        <v>148</v>
      </c>
      <c r="D730" s="158" t="s">
        <v>1342</v>
      </c>
      <c r="E730" s="107">
        <v>365</v>
      </c>
      <c r="F730" s="210" t="s">
        <v>533</v>
      </c>
      <c r="G730" s="210" t="s">
        <v>380</v>
      </c>
      <c r="H730" s="327"/>
      <c r="I730" s="1562"/>
      <c r="J730" s="1563"/>
      <c r="K730" s="1563"/>
      <c r="L730" s="1563"/>
      <c r="M730" s="1563"/>
      <c r="N730" s="1563"/>
      <c r="O730" s="1563"/>
      <c r="P730" s="1564"/>
    </row>
    <row r="731" spans="1:16" s="82" customFormat="1">
      <c r="A731" s="95"/>
      <c r="B731" s="164" t="s">
        <v>5431</v>
      </c>
      <c r="C731" s="956" t="s">
        <v>151</v>
      </c>
      <c r="D731" s="158" t="s">
        <v>1167</v>
      </c>
      <c r="E731" s="107">
        <v>225</v>
      </c>
      <c r="F731" s="210" t="s">
        <v>533</v>
      </c>
      <c r="G731" s="210" t="s">
        <v>380</v>
      </c>
      <c r="H731" s="327"/>
      <c r="I731" s="1523" t="s">
        <v>1338</v>
      </c>
      <c r="J731" s="1469"/>
      <c r="K731" s="1469"/>
      <c r="L731" s="1469"/>
      <c r="M731" s="1469"/>
      <c r="N731" s="1469"/>
      <c r="O731" s="1469"/>
      <c r="P731" s="1470"/>
    </row>
    <row r="732" spans="1:16" s="82" customFormat="1" ht="16.5" customHeight="1">
      <c r="A732" s="95"/>
      <c r="B732" s="164" t="s">
        <v>5432</v>
      </c>
      <c r="C732" s="956" t="s">
        <v>152</v>
      </c>
      <c r="D732" s="158" t="s">
        <v>1150</v>
      </c>
      <c r="E732" s="107">
        <v>340</v>
      </c>
      <c r="F732" s="210" t="s">
        <v>533</v>
      </c>
      <c r="G732" s="210" t="s">
        <v>380</v>
      </c>
      <c r="H732" s="327"/>
      <c r="I732" s="1471"/>
      <c r="J732" s="1478"/>
      <c r="K732" s="1478"/>
      <c r="L732" s="1478"/>
      <c r="M732" s="1478"/>
      <c r="N732" s="1478"/>
      <c r="O732" s="1478"/>
      <c r="P732" s="1473"/>
    </row>
    <row r="733" spans="1:16" s="82" customFormat="1">
      <c r="A733" s="95"/>
      <c r="B733" s="164" t="s">
        <v>5433</v>
      </c>
      <c r="C733" s="956" t="s">
        <v>2592</v>
      </c>
      <c r="D733" s="158" t="s">
        <v>2593</v>
      </c>
      <c r="E733" s="107">
        <v>400</v>
      </c>
      <c r="F733" s="210" t="s">
        <v>533</v>
      </c>
      <c r="G733" s="210" t="s">
        <v>380</v>
      </c>
      <c r="H733" s="327"/>
      <c r="I733" s="821"/>
      <c r="J733" s="822"/>
      <c r="K733" s="822"/>
      <c r="L733" s="822"/>
      <c r="M733" s="822"/>
      <c r="N733" s="822"/>
      <c r="O733" s="822"/>
      <c r="P733" s="823"/>
    </row>
    <row r="734" spans="1:16" s="82" customFormat="1" ht="19.5" customHeight="1">
      <c r="A734" s="95"/>
      <c r="B734" s="164" t="s">
        <v>5104</v>
      </c>
      <c r="C734" s="956" t="s">
        <v>155</v>
      </c>
      <c r="D734" s="158" t="s">
        <v>1343</v>
      </c>
      <c r="E734" s="210">
        <v>135</v>
      </c>
      <c r="F734" s="210" t="s">
        <v>533</v>
      </c>
      <c r="G734" s="210" t="s">
        <v>380</v>
      </c>
      <c r="H734" s="315"/>
      <c r="I734" s="1531" t="s">
        <v>1494</v>
      </c>
      <c r="J734" s="1532"/>
      <c r="K734" s="1532"/>
      <c r="L734" s="1532"/>
      <c r="M734" s="1532"/>
      <c r="N734" s="1532"/>
      <c r="O734" s="1532"/>
      <c r="P734" s="1533"/>
    </row>
    <row r="735" spans="1:16" s="82" customFormat="1" ht="18.75" customHeight="1">
      <c r="A735" s="95"/>
      <c r="B735" s="164" t="s">
        <v>5105</v>
      </c>
      <c r="C735" s="956" t="s">
        <v>156</v>
      </c>
      <c r="D735" s="158" t="s">
        <v>1344</v>
      </c>
      <c r="E735" s="210">
        <v>235</v>
      </c>
      <c r="F735" s="210" t="s">
        <v>533</v>
      </c>
      <c r="G735" s="210" t="s">
        <v>380</v>
      </c>
      <c r="H735" s="315"/>
      <c r="I735" s="1534"/>
      <c r="J735" s="1535"/>
      <c r="K735" s="1535"/>
      <c r="L735" s="1535"/>
      <c r="M735" s="1535"/>
      <c r="N735" s="1535"/>
      <c r="O735" s="1535"/>
      <c r="P735" s="1536"/>
    </row>
    <row r="736" spans="1:16" s="82" customFormat="1">
      <c r="A736" s="95"/>
      <c r="B736" s="164" t="s">
        <v>5100</v>
      </c>
      <c r="C736" s="956" t="s">
        <v>153</v>
      </c>
      <c r="D736" s="158" t="s">
        <v>1473</v>
      </c>
      <c r="E736" s="210">
        <v>115</v>
      </c>
      <c r="F736" s="210" t="s">
        <v>533</v>
      </c>
      <c r="G736" s="210" t="s">
        <v>380</v>
      </c>
      <c r="H736" s="315"/>
      <c r="I736" s="1531" t="s">
        <v>1493</v>
      </c>
      <c r="J736" s="1532"/>
      <c r="K736" s="1532"/>
      <c r="L736" s="1532"/>
      <c r="M736" s="1532"/>
      <c r="N736" s="1532"/>
      <c r="O736" s="1532"/>
      <c r="P736" s="1533"/>
    </row>
    <row r="737" spans="2:16" s="95" customFormat="1">
      <c r="B737" s="164" t="s">
        <v>5101</v>
      </c>
      <c r="C737" s="956" t="s">
        <v>154</v>
      </c>
      <c r="D737" s="158" t="s">
        <v>1345</v>
      </c>
      <c r="E737" s="210">
        <v>195</v>
      </c>
      <c r="F737" s="210" t="s">
        <v>533</v>
      </c>
      <c r="G737" s="210" t="s">
        <v>380</v>
      </c>
      <c r="H737" s="315"/>
      <c r="I737" s="1534"/>
      <c r="J737" s="1535"/>
      <c r="K737" s="1535"/>
      <c r="L737" s="1535"/>
      <c r="M737" s="1535"/>
      <c r="N737" s="1535"/>
      <c r="O737" s="1535"/>
      <c r="P737" s="1536"/>
    </row>
    <row r="738" spans="2:16" s="95" customFormat="1">
      <c r="B738" s="164" t="s">
        <v>5511</v>
      </c>
      <c r="C738" s="932" t="s">
        <v>71</v>
      </c>
      <c r="D738" s="269" t="s">
        <v>1207</v>
      </c>
      <c r="E738" s="259">
        <v>225</v>
      </c>
      <c r="F738" s="210" t="s">
        <v>533</v>
      </c>
      <c r="G738" s="210" t="s">
        <v>380</v>
      </c>
      <c r="H738" s="315"/>
      <c r="I738" s="1481" t="s">
        <v>1566</v>
      </c>
      <c r="J738" s="1482"/>
      <c r="K738" s="1482"/>
      <c r="L738" s="1482"/>
      <c r="M738" s="1482"/>
      <c r="N738" s="1482"/>
      <c r="O738" s="1482"/>
      <c r="P738" s="1483"/>
    </row>
    <row r="739" spans="2:16" s="95" customFormat="1" ht="14.25" customHeight="1">
      <c r="B739" s="164" t="s">
        <v>5512</v>
      </c>
      <c r="C739" s="932" t="s">
        <v>72</v>
      </c>
      <c r="D739" s="269" t="s">
        <v>1208</v>
      </c>
      <c r="E739" s="259">
        <v>380</v>
      </c>
      <c r="F739" s="210" t="s">
        <v>533</v>
      </c>
      <c r="G739" s="210" t="s">
        <v>380</v>
      </c>
      <c r="H739" s="315"/>
      <c r="I739" s="1484"/>
      <c r="J739" s="1485"/>
      <c r="K739" s="1485"/>
      <c r="L739" s="1485"/>
      <c r="M739" s="1485"/>
      <c r="N739" s="1485"/>
      <c r="O739" s="1485"/>
      <c r="P739" s="1486"/>
    </row>
    <row r="740" spans="2:16" s="95" customFormat="1">
      <c r="B740" s="164" t="s">
        <v>5573</v>
      </c>
      <c r="C740" s="967" t="s">
        <v>474</v>
      </c>
      <c r="D740" s="351" t="s">
        <v>1998</v>
      </c>
      <c r="E740" s="210">
        <v>25</v>
      </c>
      <c r="F740" s="210" t="s">
        <v>533</v>
      </c>
      <c r="G740" s="210" t="s">
        <v>380</v>
      </c>
      <c r="H740" s="332"/>
      <c r="I740" s="842"/>
      <c r="J740" s="871"/>
      <c r="K740" s="871"/>
      <c r="L740" s="871"/>
      <c r="M740" s="871"/>
      <c r="N740" s="871"/>
      <c r="O740" s="871"/>
      <c r="P740" s="872"/>
    </row>
    <row r="741" spans="2:16" s="95" customFormat="1">
      <c r="B741" s="164" t="s">
        <v>5574</v>
      </c>
      <c r="C741" s="956" t="s">
        <v>468</v>
      </c>
      <c r="D741" s="158" t="s">
        <v>469</v>
      </c>
      <c r="E741" s="210">
        <v>20</v>
      </c>
      <c r="F741" s="210" t="s">
        <v>533</v>
      </c>
      <c r="G741" s="210" t="s">
        <v>380</v>
      </c>
      <c r="H741" s="332"/>
      <c r="I741" s="842"/>
      <c r="J741" s="871"/>
      <c r="K741" s="871"/>
      <c r="L741" s="871"/>
      <c r="M741" s="871"/>
      <c r="N741" s="871"/>
      <c r="O741" s="871"/>
      <c r="P741" s="872"/>
    </row>
    <row r="742" spans="2:16" s="95" customFormat="1">
      <c r="B742" s="164" t="s">
        <v>5418</v>
      </c>
      <c r="C742" s="956" t="s">
        <v>650</v>
      </c>
      <c r="D742" s="158" t="s">
        <v>1541</v>
      </c>
      <c r="E742" s="210">
        <v>325</v>
      </c>
      <c r="F742" s="210" t="s">
        <v>533</v>
      </c>
      <c r="G742" s="210" t="s">
        <v>380</v>
      </c>
      <c r="H742" s="332"/>
      <c r="I742" s="1499" t="s">
        <v>1552</v>
      </c>
      <c r="J742" s="1465"/>
      <c r="K742" s="1465"/>
      <c r="L742" s="1465"/>
      <c r="M742" s="1465"/>
      <c r="N742" s="1465"/>
      <c r="O742" s="1465"/>
      <c r="P742" s="1466"/>
    </row>
    <row r="743" spans="2:16" s="95" customFormat="1">
      <c r="B743" s="164" t="s">
        <v>4157</v>
      </c>
      <c r="C743" s="916" t="s">
        <v>916</v>
      </c>
      <c r="D743" s="874" t="s">
        <v>1079</v>
      </c>
      <c r="E743" s="107">
        <v>125</v>
      </c>
      <c r="F743" s="210" t="s">
        <v>533</v>
      </c>
      <c r="G743" s="107" t="s">
        <v>380</v>
      </c>
      <c r="H743" s="106"/>
      <c r="I743" s="1499" t="s">
        <v>1079</v>
      </c>
      <c r="J743" s="1512" t="s">
        <v>917</v>
      </c>
      <c r="K743" s="1512" t="s">
        <v>917</v>
      </c>
      <c r="L743" s="1512" t="s">
        <v>917</v>
      </c>
      <c r="M743" s="1512" t="s">
        <v>917</v>
      </c>
      <c r="N743" s="1512" t="s">
        <v>917</v>
      </c>
      <c r="O743" s="1512" t="s">
        <v>917</v>
      </c>
      <c r="P743" s="1513" t="s">
        <v>917</v>
      </c>
    </row>
    <row r="744" spans="2:16" s="95" customFormat="1" ht="15.75" thickBot="1">
      <c r="B744" s="164"/>
      <c r="C744" s="490" t="s">
        <v>1046</v>
      </c>
      <c r="D744" s="361"/>
      <c r="E744" s="353"/>
      <c r="F744" s="353" t="s">
        <v>68</v>
      </c>
      <c r="G744" s="353" t="s">
        <v>67</v>
      </c>
      <c r="H744" s="354"/>
      <c r="I744" s="802"/>
      <c r="J744" s="858"/>
      <c r="K744" s="858"/>
      <c r="L744" s="858"/>
      <c r="M744" s="858"/>
      <c r="N744" s="858"/>
      <c r="O744" s="858"/>
      <c r="P744" s="858"/>
    </row>
    <row r="745" spans="2:16" s="95" customFormat="1">
      <c r="B745" s="164"/>
      <c r="C745" s="977"/>
      <c r="D745" s="89" t="s">
        <v>1992</v>
      </c>
      <c r="E745" s="362"/>
      <c r="F745" s="362" t="s">
        <v>68</v>
      </c>
      <c r="G745" s="362" t="s">
        <v>67</v>
      </c>
      <c r="H745" s="363"/>
      <c r="I745" s="800"/>
      <c r="J745" s="760"/>
      <c r="K745" s="760"/>
      <c r="L745" s="760"/>
      <c r="M745" s="760"/>
      <c r="N745" s="760"/>
      <c r="O745" s="760"/>
      <c r="P745" s="364"/>
    </row>
    <row r="746" spans="2:16" s="95" customFormat="1" ht="15.75" thickBot="1">
      <c r="B746" s="164"/>
      <c r="C746" s="978"/>
      <c r="D746" s="348" t="s">
        <v>1997</v>
      </c>
      <c r="E746" s="353"/>
      <c r="F746" s="353" t="s">
        <v>68</v>
      </c>
      <c r="G746" s="353" t="s">
        <v>67</v>
      </c>
      <c r="H746" s="354"/>
      <c r="I746" s="68" t="s">
        <v>1054</v>
      </c>
      <c r="J746" s="858"/>
      <c r="K746" s="858"/>
      <c r="L746" s="858"/>
      <c r="M746" s="858"/>
      <c r="N746" s="858"/>
      <c r="O746" s="858"/>
      <c r="P746" s="859"/>
    </row>
    <row r="747" spans="2:16" s="95" customFormat="1">
      <c r="B747" s="164" t="s">
        <v>4680</v>
      </c>
      <c r="C747" s="971" t="s">
        <v>1936</v>
      </c>
      <c r="D747" s="365" t="s">
        <v>1985</v>
      </c>
      <c r="E747" s="366">
        <v>445</v>
      </c>
      <c r="F747" s="366" t="s">
        <v>533</v>
      </c>
      <c r="G747" s="228">
        <v>378</v>
      </c>
      <c r="H747" s="367"/>
      <c r="I747" s="134" t="s">
        <v>1993</v>
      </c>
      <c r="J747" s="368"/>
      <c r="K747" s="368"/>
      <c r="L747" s="368"/>
      <c r="M747" s="368"/>
      <c r="N747" s="368"/>
      <c r="O747" s="368"/>
      <c r="P747" s="368"/>
    </row>
    <row r="748" spans="2:16" s="95" customFormat="1">
      <c r="B748" s="164" t="s">
        <v>4681</v>
      </c>
      <c r="C748" s="973" t="s">
        <v>1937</v>
      </c>
      <c r="D748" s="349" t="s">
        <v>1986</v>
      </c>
      <c r="E748" s="229">
        <v>525</v>
      </c>
      <c r="F748" s="366" t="s">
        <v>533</v>
      </c>
      <c r="G748" s="228">
        <v>446</v>
      </c>
      <c r="H748" s="367"/>
      <c r="I748" s="216" t="s">
        <v>1994</v>
      </c>
      <c r="J748" s="369"/>
      <c r="K748" s="369"/>
      <c r="L748" s="369"/>
      <c r="M748" s="369"/>
      <c r="N748" s="369"/>
      <c r="O748" s="369"/>
      <c r="P748" s="369"/>
    </row>
    <row r="749" spans="2:16" s="95" customFormat="1">
      <c r="B749" s="164" t="s">
        <v>4976</v>
      </c>
      <c r="C749" s="370" t="s">
        <v>2320</v>
      </c>
      <c r="D749" s="371" t="s">
        <v>1992</v>
      </c>
      <c r="E749" s="229">
        <v>295</v>
      </c>
      <c r="F749" s="366" t="s">
        <v>533</v>
      </c>
      <c r="G749" s="228">
        <v>251</v>
      </c>
      <c r="H749" s="367"/>
      <c r="I749" s="372"/>
      <c r="J749" s="373"/>
      <c r="K749" s="373"/>
      <c r="L749" s="373"/>
      <c r="M749" s="373"/>
      <c r="N749" s="373"/>
      <c r="O749" s="373"/>
      <c r="P749" s="374"/>
    </row>
    <row r="750" spans="2:16" s="95" customFormat="1">
      <c r="B750" s="164" t="s">
        <v>4977</v>
      </c>
      <c r="C750" s="370" t="s">
        <v>2321</v>
      </c>
      <c r="D750" s="371" t="s">
        <v>2322</v>
      </c>
      <c r="E750" s="229">
        <v>395</v>
      </c>
      <c r="F750" s="366" t="s">
        <v>533</v>
      </c>
      <c r="G750" s="228">
        <v>336</v>
      </c>
      <c r="H750" s="367"/>
      <c r="I750" s="372"/>
      <c r="J750" s="373"/>
      <c r="K750" s="373"/>
      <c r="L750" s="373"/>
      <c r="M750" s="373"/>
      <c r="N750" s="373"/>
      <c r="O750" s="373"/>
      <c r="P750" s="374"/>
    </row>
    <row r="751" spans="2:16" s="95" customFormat="1">
      <c r="B751" s="164" t="s">
        <v>4671</v>
      </c>
      <c r="C751" s="916" t="s">
        <v>1938</v>
      </c>
      <c r="D751" s="375" t="s">
        <v>2112</v>
      </c>
      <c r="E751" s="107">
        <v>230</v>
      </c>
      <c r="F751" s="210" t="s">
        <v>533</v>
      </c>
      <c r="G751" s="210" t="s">
        <v>380</v>
      </c>
      <c r="H751" s="327"/>
      <c r="I751" s="1523" t="s">
        <v>1995</v>
      </c>
      <c r="J751" s="1469"/>
      <c r="K751" s="1469"/>
      <c r="L751" s="1469"/>
      <c r="M751" s="1469"/>
      <c r="N751" s="1469"/>
      <c r="O751" s="1469"/>
      <c r="P751" s="1470"/>
    </row>
    <row r="752" spans="2:16" s="95" customFormat="1">
      <c r="B752" s="164" t="s">
        <v>4672</v>
      </c>
      <c r="C752" s="916" t="s">
        <v>1939</v>
      </c>
      <c r="D752" s="375" t="s">
        <v>2113</v>
      </c>
      <c r="E752" s="107">
        <v>295</v>
      </c>
      <c r="F752" s="210" t="s">
        <v>533</v>
      </c>
      <c r="G752" s="210" t="s">
        <v>380</v>
      </c>
      <c r="H752" s="327"/>
      <c r="I752" s="1471"/>
      <c r="J752" s="1478"/>
      <c r="K752" s="1478"/>
      <c r="L752" s="1478"/>
      <c r="M752" s="1478"/>
      <c r="N752" s="1478"/>
      <c r="O752" s="1478"/>
      <c r="P752" s="1473"/>
    </row>
    <row r="753" spans="2:16" s="95" customFormat="1">
      <c r="B753" s="164" t="s">
        <v>4673</v>
      </c>
      <c r="C753" s="916" t="s">
        <v>1940</v>
      </c>
      <c r="D753" s="375" t="s">
        <v>2114</v>
      </c>
      <c r="E753" s="107">
        <v>410</v>
      </c>
      <c r="F753" s="210" t="s">
        <v>533</v>
      </c>
      <c r="G753" s="210" t="s">
        <v>380</v>
      </c>
      <c r="H753" s="327"/>
      <c r="I753" s="1543"/>
      <c r="J753" s="1544"/>
      <c r="K753" s="1544"/>
      <c r="L753" s="1544"/>
      <c r="M753" s="1544"/>
      <c r="N753" s="1544"/>
      <c r="O753" s="1544"/>
      <c r="P753" s="1545"/>
    </row>
    <row r="754" spans="2:16" s="95" customFormat="1" ht="15.75" customHeight="1">
      <c r="B754" s="164" t="s">
        <v>4656</v>
      </c>
      <c r="C754" s="916" t="s">
        <v>1941</v>
      </c>
      <c r="D754" s="375" t="s">
        <v>2115</v>
      </c>
      <c r="E754" s="107">
        <v>115</v>
      </c>
      <c r="F754" s="210" t="s">
        <v>533</v>
      </c>
      <c r="G754" s="210" t="s">
        <v>380</v>
      </c>
      <c r="H754" s="327"/>
      <c r="I754" s="1468" t="s">
        <v>2001</v>
      </c>
      <c r="J754" s="1547"/>
      <c r="K754" s="1547"/>
      <c r="L754" s="1547"/>
      <c r="M754" s="1547"/>
      <c r="N754" s="1547"/>
      <c r="O754" s="1547"/>
      <c r="P754" s="1548"/>
    </row>
    <row r="755" spans="2:16" s="95" customFormat="1">
      <c r="B755" s="164" t="s">
        <v>4657</v>
      </c>
      <c r="C755" s="916" t="s">
        <v>1942</v>
      </c>
      <c r="D755" s="375" t="s">
        <v>2116</v>
      </c>
      <c r="E755" s="107">
        <v>195</v>
      </c>
      <c r="F755" s="210" t="s">
        <v>533</v>
      </c>
      <c r="G755" s="210" t="s">
        <v>380</v>
      </c>
      <c r="H755" s="327"/>
      <c r="I755" s="1549"/>
      <c r="J755" s="1550"/>
      <c r="K755" s="1550"/>
      <c r="L755" s="1550"/>
      <c r="M755" s="1550"/>
      <c r="N755" s="1550"/>
      <c r="O755" s="1550"/>
      <c r="P755" s="1551"/>
    </row>
    <row r="756" spans="2:16" s="95" customFormat="1">
      <c r="B756" s="164" t="s">
        <v>4658</v>
      </c>
      <c r="C756" s="916" t="s">
        <v>1943</v>
      </c>
      <c r="D756" s="375" t="s">
        <v>2117</v>
      </c>
      <c r="E756" s="107">
        <v>265</v>
      </c>
      <c r="F756" s="210" t="s">
        <v>533</v>
      </c>
      <c r="G756" s="210" t="s">
        <v>380</v>
      </c>
      <c r="H756" s="327"/>
      <c r="I756" s="1552"/>
      <c r="J756" s="1553"/>
      <c r="K756" s="1553"/>
      <c r="L756" s="1553"/>
      <c r="M756" s="1553"/>
      <c r="N756" s="1553"/>
      <c r="O756" s="1553"/>
      <c r="P756" s="1554"/>
    </row>
    <row r="757" spans="2:16" s="95" customFormat="1">
      <c r="B757" s="164" t="s">
        <v>4659</v>
      </c>
      <c r="C757" s="916" t="s">
        <v>1944</v>
      </c>
      <c r="D757" s="375" t="s">
        <v>2118</v>
      </c>
      <c r="E757" s="107">
        <v>110</v>
      </c>
      <c r="F757" s="210" t="s">
        <v>533</v>
      </c>
      <c r="G757" s="210" t="s">
        <v>380</v>
      </c>
      <c r="H757" s="327"/>
      <c r="I757" s="1523" t="s">
        <v>1338</v>
      </c>
      <c r="J757" s="1469"/>
      <c r="K757" s="1469"/>
      <c r="L757" s="1469"/>
      <c r="M757" s="1469"/>
      <c r="N757" s="1469"/>
      <c r="O757" s="1469"/>
      <c r="P757" s="1470"/>
    </row>
    <row r="758" spans="2:16" s="95" customFormat="1">
      <c r="B758" s="164" t="s">
        <v>4660</v>
      </c>
      <c r="C758" s="916" t="s">
        <v>1945</v>
      </c>
      <c r="D758" s="375" t="s">
        <v>2119</v>
      </c>
      <c r="E758" s="107">
        <v>190</v>
      </c>
      <c r="F758" s="210" t="s">
        <v>533</v>
      </c>
      <c r="G758" s="210" t="s">
        <v>380</v>
      </c>
      <c r="H758" s="327"/>
      <c r="I758" s="1471"/>
      <c r="J758" s="1478"/>
      <c r="K758" s="1478"/>
      <c r="L758" s="1478"/>
      <c r="M758" s="1478"/>
      <c r="N758" s="1478"/>
      <c r="O758" s="1478"/>
      <c r="P758" s="1473"/>
    </row>
    <row r="759" spans="2:16" s="95" customFormat="1">
      <c r="B759" s="164" t="s">
        <v>4661</v>
      </c>
      <c r="C759" s="916" t="s">
        <v>1946</v>
      </c>
      <c r="D759" s="375" t="s">
        <v>2120</v>
      </c>
      <c r="E759" s="107">
        <v>265</v>
      </c>
      <c r="F759" s="210" t="s">
        <v>533</v>
      </c>
      <c r="G759" s="210" t="s">
        <v>380</v>
      </c>
      <c r="H759" s="327"/>
      <c r="I759" s="1543"/>
      <c r="J759" s="1544"/>
      <c r="K759" s="1544"/>
      <c r="L759" s="1544"/>
      <c r="M759" s="1544"/>
      <c r="N759" s="1544"/>
      <c r="O759" s="1544"/>
      <c r="P759" s="1545"/>
    </row>
    <row r="760" spans="2:16" s="95" customFormat="1">
      <c r="B760" s="164" t="s">
        <v>4662</v>
      </c>
      <c r="C760" s="916" t="s">
        <v>1947</v>
      </c>
      <c r="D760" s="375" t="s">
        <v>2121</v>
      </c>
      <c r="E760" s="107">
        <v>70</v>
      </c>
      <c r="F760" s="210" t="s">
        <v>533</v>
      </c>
      <c r="G760" s="210" t="s">
        <v>380</v>
      </c>
      <c r="H760" s="315"/>
      <c r="I760" s="1531" t="s">
        <v>1493</v>
      </c>
      <c r="J760" s="1532"/>
      <c r="K760" s="1532"/>
      <c r="L760" s="1532"/>
      <c r="M760" s="1532"/>
      <c r="N760" s="1532"/>
      <c r="O760" s="1532"/>
      <c r="P760" s="1533"/>
    </row>
    <row r="761" spans="2:16" s="95" customFormat="1">
      <c r="B761" s="164" t="s">
        <v>4663</v>
      </c>
      <c r="C761" s="916" t="s">
        <v>1948</v>
      </c>
      <c r="D761" s="375" t="s">
        <v>2122</v>
      </c>
      <c r="E761" s="107">
        <v>120</v>
      </c>
      <c r="F761" s="210" t="s">
        <v>533</v>
      </c>
      <c r="G761" s="210" t="s">
        <v>380</v>
      </c>
      <c r="H761" s="315"/>
      <c r="I761" s="1534"/>
      <c r="J761" s="1535"/>
      <c r="K761" s="1535"/>
      <c r="L761" s="1535"/>
      <c r="M761" s="1535"/>
      <c r="N761" s="1535"/>
      <c r="O761" s="1535"/>
      <c r="P761" s="1536"/>
    </row>
    <row r="762" spans="2:16" s="95" customFormat="1">
      <c r="B762" s="164" t="s">
        <v>4664</v>
      </c>
      <c r="C762" s="916" t="s">
        <v>1949</v>
      </c>
      <c r="D762" s="375" t="s">
        <v>2123</v>
      </c>
      <c r="E762" s="107">
        <v>165</v>
      </c>
      <c r="F762" s="210" t="s">
        <v>533</v>
      </c>
      <c r="G762" s="210" t="s">
        <v>380</v>
      </c>
      <c r="H762" s="315"/>
      <c r="I762" s="1540"/>
      <c r="J762" s="1541"/>
      <c r="K762" s="1541"/>
      <c r="L762" s="1541"/>
      <c r="M762" s="1541"/>
      <c r="N762" s="1541"/>
      <c r="O762" s="1541"/>
      <c r="P762" s="1542"/>
    </row>
    <row r="763" spans="2:16" s="95" customFormat="1">
      <c r="B763" s="164" t="s">
        <v>4665</v>
      </c>
      <c r="C763" s="916" t="s">
        <v>1950</v>
      </c>
      <c r="D763" s="375" t="s">
        <v>2124</v>
      </c>
      <c r="E763" s="107">
        <v>90</v>
      </c>
      <c r="F763" s="210" t="s">
        <v>533</v>
      </c>
      <c r="G763" s="210" t="s">
        <v>380</v>
      </c>
      <c r="H763" s="315"/>
      <c r="I763" s="1531" t="s">
        <v>1494</v>
      </c>
      <c r="J763" s="1532"/>
      <c r="K763" s="1532"/>
      <c r="L763" s="1532"/>
      <c r="M763" s="1532"/>
      <c r="N763" s="1532"/>
      <c r="O763" s="1532"/>
      <c r="P763" s="1533"/>
    </row>
    <row r="764" spans="2:16" s="95" customFormat="1">
      <c r="B764" s="164" t="s">
        <v>4666</v>
      </c>
      <c r="C764" s="916" t="s">
        <v>1951</v>
      </c>
      <c r="D764" s="375" t="s">
        <v>2125</v>
      </c>
      <c r="E764" s="107">
        <v>155</v>
      </c>
      <c r="F764" s="210" t="s">
        <v>533</v>
      </c>
      <c r="G764" s="210" t="s">
        <v>380</v>
      </c>
      <c r="H764" s="315"/>
      <c r="I764" s="1534"/>
      <c r="J764" s="1535"/>
      <c r="K764" s="1535"/>
      <c r="L764" s="1535"/>
      <c r="M764" s="1535"/>
      <c r="N764" s="1535"/>
      <c r="O764" s="1535"/>
      <c r="P764" s="1536"/>
    </row>
    <row r="765" spans="2:16" s="95" customFormat="1">
      <c r="B765" s="164" t="s">
        <v>4667</v>
      </c>
      <c r="C765" s="916" t="s">
        <v>1952</v>
      </c>
      <c r="D765" s="375" t="s">
        <v>2126</v>
      </c>
      <c r="E765" s="107">
        <v>220</v>
      </c>
      <c r="F765" s="210" t="s">
        <v>533</v>
      </c>
      <c r="G765" s="210" t="s">
        <v>380</v>
      </c>
      <c r="H765" s="315"/>
      <c r="I765" s="1540"/>
      <c r="J765" s="1541"/>
      <c r="K765" s="1541"/>
      <c r="L765" s="1541"/>
      <c r="M765" s="1541"/>
      <c r="N765" s="1541"/>
      <c r="O765" s="1541"/>
      <c r="P765" s="1542"/>
    </row>
    <row r="766" spans="2:16" s="95" customFormat="1" ht="15.75" customHeight="1">
      <c r="B766" s="164" t="s">
        <v>4668</v>
      </c>
      <c r="C766" s="916" t="s">
        <v>1953</v>
      </c>
      <c r="D766" s="848" t="s">
        <v>2127</v>
      </c>
      <c r="E766" s="210">
        <v>135</v>
      </c>
      <c r="F766" s="210" t="s">
        <v>533</v>
      </c>
      <c r="G766" s="210" t="s">
        <v>380</v>
      </c>
      <c r="H766" s="135"/>
      <c r="I766" s="1555" t="s">
        <v>1999</v>
      </c>
      <c r="J766" s="1555"/>
      <c r="K766" s="1555"/>
      <c r="L766" s="1555"/>
      <c r="M766" s="1555"/>
      <c r="N766" s="1555"/>
      <c r="O766" s="1555"/>
      <c r="P766" s="1555"/>
    </row>
    <row r="767" spans="2:16" s="95" customFormat="1">
      <c r="B767" s="164" t="s">
        <v>4669</v>
      </c>
      <c r="C767" s="916" t="s">
        <v>1954</v>
      </c>
      <c r="D767" s="848" t="s">
        <v>2128</v>
      </c>
      <c r="E767" s="210">
        <v>235</v>
      </c>
      <c r="F767" s="210" t="s">
        <v>533</v>
      </c>
      <c r="G767" s="210" t="s">
        <v>380</v>
      </c>
      <c r="H767" s="135"/>
      <c r="I767" s="1555"/>
      <c r="J767" s="1555"/>
      <c r="K767" s="1555"/>
      <c r="L767" s="1555"/>
      <c r="M767" s="1555"/>
      <c r="N767" s="1555"/>
      <c r="O767" s="1555"/>
      <c r="P767" s="1555"/>
    </row>
    <row r="768" spans="2:16" s="95" customFormat="1">
      <c r="B768" s="164" t="s">
        <v>4670</v>
      </c>
      <c r="C768" s="916" t="s">
        <v>1955</v>
      </c>
      <c r="D768" s="848" t="s">
        <v>2129</v>
      </c>
      <c r="E768" s="210">
        <v>320</v>
      </c>
      <c r="F768" s="210" t="s">
        <v>533</v>
      </c>
      <c r="G768" s="210" t="s">
        <v>380</v>
      </c>
      <c r="H768" s="135"/>
      <c r="I768" s="1555"/>
      <c r="J768" s="1555"/>
      <c r="K768" s="1555"/>
      <c r="L768" s="1555"/>
      <c r="M768" s="1555"/>
      <c r="N768" s="1555"/>
      <c r="O768" s="1555"/>
      <c r="P768" s="1555"/>
    </row>
    <row r="769" spans="1:16" s="95" customFormat="1" ht="16.5" customHeight="1">
      <c r="B769" s="164" t="s">
        <v>5573</v>
      </c>
      <c r="C769" s="967" t="s">
        <v>474</v>
      </c>
      <c r="D769" s="376" t="s">
        <v>1998</v>
      </c>
      <c r="E769" s="210">
        <v>25</v>
      </c>
      <c r="F769" s="210" t="s">
        <v>533</v>
      </c>
      <c r="G769" s="210" t="s">
        <v>380</v>
      </c>
      <c r="H769" s="377"/>
      <c r="I769" s="841"/>
      <c r="J769" s="804"/>
      <c r="K769" s="804"/>
      <c r="L769" s="804"/>
      <c r="M769" s="804"/>
      <c r="N769" s="804"/>
      <c r="O769" s="804"/>
      <c r="P769" s="804"/>
    </row>
    <row r="770" spans="1:16" s="95" customFormat="1" ht="14.25" customHeight="1">
      <c r="B770" s="164" t="s">
        <v>5418</v>
      </c>
      <c r="C770" s="956" t="s">
        <v>650</v>
      </c>
      <c r="D770" s="158" t="s">
        <v>1541</v>
      </c>
      <c r="E770" s="210">
        <v>325</v>
      </c>
      <c r="F770" s="210" t="s">
        <v>533</v>
      </c>
      <c r="G770" s="210" t="s">
        <v>380</v>
      </c>
      <c r="H770" s="377"/>
      <c r="I770" s="1555" t="s">
        <v>1552</v>
      </c>
      <c r="J770" s="1577"/>
      <c r="K770" s="1577"/>
      <c r="L770" s="1577"/>
      <c r="M770" s="1577"/>
      <c r="N770" s="1577"/>
      <c r="O770" s="1577"/>
      <c r="P770" s="1577"/>
    </row>
    <row r="771" spans="1:16" s="95" customFormat="1">
      <c r="B771" s="164" t="s">
        <v>4157</v>
      </c>
      <c r="C771" s="489" t="s">
        <v>916</v>
      </c>
      <c r="D771" s="848" t="s">
        <v>1079</v>
      </c>
      <c r="E771" s="210">
        <v>125</v>
      </c>
      <c r="F771" s="210" t="s">
        <v>533</v>
      </c>
      <c r="G771" s="210" t="s">
        <v>380</v>
      </c>
      <c r="H771" s="135"/>
      <c r="I771" s="1555" t="s">
        <v>1079</v>
      </c>
      <c r="J771" s="1555" t="s">
        <v>917</v>
      </c>
      <c r="K771" s="1555" t="s">
        <v>917</v>
      </c>
      <c r="L771" s="1555" t="s">
        <v>917</v>
      </c>
      <c r="M771" s="1555" t="s">
        <v>917</v>
      </c>
      <c r="N771" s="1555" t="s">
        <v>917</v>
      </c>
      <c r="O771" s="1555" t="s">
        <v>917</v>
      </c>
      <c r="P771" s="1555" t="s">
        <v>917</v>
      </c>
    </row>
    <row r="772" spans="1:16" s="95" customFormat="1">
      <c r="A772" s="88"/>
      <c r="B772" s="164"/>
      <c r="C772" s="489"/>
      <c r="D772" s="378" t="s">
        <v>3318</v>
      </c>
      <c r="E772" s="114"/>
      <c r="F772" s="114"/>
      <c r="G772" s="114"/>
      <c r="H772" s="135"/>
      <c r="I772" s="841"/>
      <c r="J772" s="841"/>
      <c r="K772" s="841"/>
      <c r="L772" s="841"/>
      <c r="M772" s="841"/>
      <c r="N772" s="841"/>
      <c r="O772" s="841"/>
      <c r="P772" s="841"/>
    </row>
    <row r="773" spans="1:16" s="95" customFormat="1" ht="15.75" thickBot="1">
      <c r="B773" s="164"/>
      <c r="C773" s="930" t="s">
        <v>1046</v>
      </c>
      <c r="D773" s="352"/>
      <c r="E773" s="353"/>
      <c r="F773" s="353" t="s">
        <v>68</v>
      </c>
      <c r="G773" s="353" t="s">
        <v>67</v>
      </c>
      <c r="H773" s="354"/>
      <c r="I773" s="802"/>
      <c r="J773" s="858"/>
      <c r="K773" s="858"/>
      <c r="L773" s="858"/>
      <c r="M773" s="858"/>
      <c r="N773" s="858"/>
      <c r="O773" s="858"/>
      <c r="P773" s="858"/>
    </row>
    <row r="774" spans="1:16" s="95" customFormat="1" ht="15.75" thickBot="1">
      <c r="B774" s="164"/>
      <c r="C774" s="977"/>
      <c r="D774" s="89" t="s">
        <v>2537</v>
      </c>
      <c r="E774" s="355"/>
      <c r="F774" s="355" t="s">
        <v>68</v>
      </c>
      <c r="G774" s="355" t="s">
        <v>67</v>
      </c>
      <c r="H774" s="356"/>
      <c r="I774" s="193" t="s">
        <v>1054</v>
      </c>
      <c r="J774" s="357"/>
      <c r="K774" s="357"/>
      <c r="L774" s="357"/>
      <c r="M774" s="357"/>
      <c r="N774" s="357"/>
      <c r="O774" s="357"/>
      <c r="P774" s="358"/>
    </row>
    <row r="775" spans="1:16" s="95" customFormat="1">
      <c r="B775" s="164" t="s">
        <v>4032</v>
      </c>
      <c r="C775" s="920" t="s">
        <v>3354</v>
      </c>
      <c r="D775" s="209" t="s">
        <v>3355</v>
      </c>
      <c r="E775" s="186">
        <v>225</v>
      </c>
      <c r="F775" s="279" t="s">
        <v>533</v>
      </c>
      <c r="G775" s="279" t="s">
        <v>380</v>
      </c>
      <c r="H775" s="360"/>
      <c r="I775" s="1477" t="s">
        <v>3367</v>
      </c>
      <c r="J775" s="1472"/>
      <c r="K775" s="1472"/>
      <c r="L775" s="1472"/>
      <c r="M775" s="1472"/>
      <c r="N775" s="1472"/>
      <c r="O775" s="1472"/>
      <c r="P775" s="1473"/>
    </row>
    <row r="776" spans="1:16" s="95" customFormat="1">
      <c r="B776" s="164" t="s">
        <v>4033</v>
      </c>
      <c r="C776" s="920" t="s">
        <v>3356</v>
      </c>
      <c r="D776" s="209" t="s">
        <v>3357</v>
      </c>
      <c r="E776" s="107">
        <v>290</v>
      </c>
      <c r="F776" s="210" t="s">
        <v>533</v>
      </c>
      <c r="G776" s="210" t="s">
        <v>380</v>
      </c>
      <c r="H776" s="327"/>
      <c r="I776" s="1471"/>
      <c r="J776" s="1478"/>
      <c r="K776" s="1478"/>
      <c r="L776" s="1478"/>
      <c r="M776" s="1478"/>
      <c r="N776" s="1478"/>
      <c r="O776" s="1478"/>
      <c r="P776" s="1473"/>
    </row>
    <row r="777" spans="1:16" s="95" customFormat="1">
      <c r="B777" s="164" t="s">
        <v>4849</v>
      </c>
      <c r="C777" s="956" t="s">
        <v>136</v>
      </c>
      <c r="D777" s="158" t="s">
        <v>1472</v>
      </c>
      <c r="E777" s="107">
        <v>110</v>
      </c>
      <c r="F777" s="210" t="s">
        <v>533</v>
      </c>
      <c r="G777" s="210" t="s">
        <v>380</v>
      </c>
      <c r="H777" s="327"/>
      <c r="I777" s="1523" t="s">
        <v>494</v>
      </c>
      <c r="J777" s="1469"/>
      <c r="K777" s="1469"/>
      <c r="L777" s="1469"/>
      <c r="M777" s="1469"/>
      <c r="N777" s="1469"/>
      <c r="O777" s="1469"/>
      <c r="P777" s="1470"/>
    </row>
    <row r="778" spans="1:16">
      <c r="A778" s="95"/>
      <c r="B778" s="164" t="s">
        <v>4850</v>
      </c>
      <c r="C778" s="956" t="s">
        <v>137</v>
      </c>
      <c r="D778" s="158" t="s">
        <v>1346</v>
      </c>
      <c r="E778" s="107">
        <v>190</v>
      </c>
      <c r="F778" s="210" t="s">
        <v>533</v>
      </c>
      <c r="G778" s="210" t="s">
        <v>380</v>
      </c>
      <c r="H778" s="327"/>
      <c r="I778" s="1471"/>
      <c r="J778" s="1478"/>
      <c r="K778" s="1478"/>
      <c r="L778" s="1478"/>
      <c r="M778" s="1478"/>
      <c r="N778" s="1478"/>
      <c r="O778" s="1478"/>
      <c r="P778" s="1473"/>
    </row>
    <row r="779" spans="1:16">
      <c r="A779" s="95"/>
      <c r="B779" s="164" t="s">
        <v>4851</v>
      </c>
      <c r="C779" s="956" t="s">
        <v>138</v>
      </c>
      <c r="D779" s="158" t="s">
        <v>1347</v>
      </c>
      <c r="E779" s="107">
        <v>260</v>
      </c>
      <c r="F779" s="210" t="s">
        <v>533</v>
      </c>
      <c r="G779" s="210" t="s">
        <v>380</v>
      </c>
      <c r="H779" s="327"/>
      <c r="I779" s="1543"/>
      <c r="J779" s="1544"/>
      <c r="K779" s="1544"/>
      <c r="L779" s="1544"/>
      <c r="M779" s="1544"/>
      <c r="N779" s="1544"/>
      <c r="O779" s="1544"/>
      <c r="P779" s="1545"/>
    </row>
    <row r="780" spans="1:16" s="95" customFormat="1">
      <c r="B780" s="164" t="s">
        <v>5434</v>
      </c>
      <c r="C780" s="956" t="s">
        <v>139</v>
      </c>
      <c r="D780" s="158" t="s">
        <v>1168</v>
      </c>
      <c r="E780" s="107">
        <v>110</v>
      </c>
      <c r="F780" s="210" t="s">
        <v>533</v>
      </c>
      <c r="G780" s="210" t="s">
        <v>380</v>
      </c>
      <c r="H780" s="327"/>
      <c r="I780" s="1523" t="s">
        <v>1338</v>
      </c>
      <c r="J780" s="1469"/>
      <c r="K780" s="1469"/>
      <c r="L780" s="1469"/>
      <c r="M780" s="1469"/>
      <c r="N780" s="1469"/>
      <c r="O780" s="1469"/>
      <c r="P780" s="1470"/>
    </row>
    <row r="781" spans="1:16" s="95" customFormat="1">
      <c r="B781" s="164" t="s">
        <v>5435</v>
      </c>
      <c r="C781" s="956" t="s">
        <v>140</v>
      </c>
      <c r="D781" s="158" t="s">
        <v>1151</v>
      </c>
      <c r="E781" s="107">
        <v>190</v>
      </c>
      <c r="F781" s="210" t="s">
        <v>533</v>
      </c>
      <c r="G781" s="210" t="s">
        <v>380</v>
      </c>
      <c r="H781" s="327"/>
      <c r="I781" s="1471"/>
      <c r="J781" s="1478"/>
      <c r="K781" s="1478"/>
      <c r="L781" s="1478"/>
      <c r="M781" s="1478"/>
      <c r="N781" s="1478"/>
      <c r="O781" s="1478"/>
      <c r="P781" s="1473"/>
    </row>
    <row r="782" spans="1:16" s="95" customFormat="1">
      <c r="B782" s="164" t="s">
        <v>5436</v>
      </c>
      <c r="C782" s="956" t="s">
        <v>141</v>
      </c>
      <c r="D782" s="158" t="s">
        <v>1137</v>
      </c>
      <c r="E782" s="107">
        <v>265</v>
      </c>
      <c r="F782" s="210" t="s">
        <v>533</v>
      </c>
      <c r="G782" s="210" t="s">
        <v>380</v>
      </c>
      <c r="H782" s="327"/>
      <c r="I782" s="1543"/>
      <c r="J782" s="1544"/>
      <c r="K782" s="1544"/>
      <c r="L782" s="1544"/>
      <c r="M782" s="1544"/>
      <c r="N782" s="1544"/>
      <c r="O782" s="1544"/>
      <c r="P782" s="1545"/>
    </row>
    <row r="783" spans="1:16" s="95" customFormat="1">
      <c r="B783" s="164" t="s">
        <v>5106</v>
      </c>
      <c r="C783" s="956" t="s">
        <v>144</v>
      </c>
      <c r="D783" s="158" t="s">
        <v>1348</v>
      </c>
      <c r="E783" s="210">
        <v>90</v>
      </c>
      <c r="F783" s="210" t="s">
        <v>533</v>
      </c>
      <c r="G783" s="210" t="s">
        <v>380</v>
      </c>
      <c r="H783" s="315"/>
      <c r="I783" s="1531" t="s">
        <v>1494</v>
      </c>
      <c r="J783" s="1532"/>
      <c r="K783" s="1532"/>
      <c r="L783" s="1532"/>
      <c r="M783" s="1532"/>
      <c r="N783" s="1532"/>
      <c r="O783" s="1532"/>
      <c r="P783" s="1533"/>
    </row>
    <row r="784" spans="1:16" s="95" customFormat="1">
      <c r="B784" s="164" t="s">
        <v>5107</v>
      </c>
      <c r="C784" s="956" t="s">
        <v>145</v>
      </c>
      <c r="D784" s="158" t="s">
        <v>1349</v>
      </c>
      <c r="E784" s="210">
        <v>155</v>
      </c>
      <c r="F784" s="210" t="s">
        <v>533</v>
      </c>
      <c r="G784" s="210" t="s">
        <v>380</v>
      </c>
      <c r="H784" s="315"/>
      <c r="I784" s="1534"/>
      <c r="J784" s="1535"/>
      <c r="K784" s="1535"/>
      <c r="L784" s="1535"/>
      <c r="M784" s="1535"/>
      <c r="N784" s="1535"/>
      <c r="O784" s="1535"/>
      <c r="P784" s="1536"/>
    </row>
    <row r="785" spans="1:16" s="95" customFormat="1">
      <c r="B785" s="164" t="s">
        <v>5102</v>
      </c>
      <c r="C785" s="956" t="s">
        <v>142</v>
      </c>
      <c r="D785" s="158" t="s">
        <v>1474</v>
      </c>
      <c r="E785" s="210">
        <v>70</v>
      </c>
      <c r="F785" s="210" t="s">
        <v>533</v>
      </c>
      <c r="G785" s="210" t="s">
        <v>380</v>
      </c>
      <c r="H785" s="315"/>
      <c r="I785" s="1531" t="s">
        <v>1493</v>
      </c>
      <c r="J785" s="1532"/>
      <c r="K785" s="1532"/>
      <c r="L785" s="1532"/>
      <c r="M785" s="1532"/>
      <c r="N785" s="1532"/>
      <c r="O785" s="1532"/>
      <c r="P785" s="1533"/>
    </row>
    <row r="786" spans="1:16" s="95" customFormat="1">
      <c r="B786" s="164" t="s">
        <v>5103</v>
      </c>
      <c r="C786" s="956" t="s">
        <v>143</v>
      </c>
      <c r="D786" s="158" t="s">
        <v>1350</v>
      </c>
      <c r="E786" s="210">
        <v>120</v>
      </c>
      <c r="F786" s="210" t="s">
        <v>533</v>
      </c>
      <c r="G786" s="210" t="s">
        <v>380</v>
      </c>
      <c r="H786" s="315"/>
      <c r="I786" s="1534"/>
      <c r="J786" s="1535"/>
      <c r="K786" s="1535"/>
      <c r="L786" s="1535"/>
      <c r="M786" s="1535"/>
      <c r="N786" s="1535"/>
      <c r="O786" s="1535"/>
      <c r="P786" s="1536"/>
    </row>
    <row r="787" spans="1:16" s="95" customFormat="1" ht="16.5" customHeight="1">
      <c r="B787" s="164" t="s">
        <v>5573</v>
      </c>
      <c r="C787" s="967" t="s">
        <v>474</v>
      </c>
      <c r="D787" s="351" t="s">
        <v>1998</v>
      </c>
      <c r="E787" s="210">
        <v>25</v>
      </c>
      <c r="F787" s="210" t="s">
        <v>533</v>
      </c>
      <c r="G787" s="210" t="s">
        <v>380</v>
      </c>
      <c r="H787" s="332"/>
      <c r="I787" s="842"/>
      <c r="J787" s="871"/>
      <c r="K787" s="871"/>
      <c r="L787" s="871"/>
      <c r="M787" s="871"/>
      <c r="N787" s="871"/>
      <c r="O787" s="871"/>
      <c r="P787" s="872"/>
    </row>
    <row r="788" spans="1:16" s="95" customFormat="1" ht="16.5" customHeight="1">
      <c r="B788" s="164" t="s">
        <v>5418</v>
      </c>
      <c r="C788" s="956" t="s">
        <v>650</v>
      </c>
      <c r="D788" s="158" t="s">
        <v>1541</v>
      </c>
      <c r="E788" s="210">
        <v>325</v>
      </c>
      <c r="F788" s="210" t="s">
        <v>533</v>
      </c>
      <c r="G788" s="210" t="s">
        <v>380</v>
      </c>
      <c r="H788" s="332"/>
      <c r="I788" s="1499" t="s">
        <v>1552</v>
      </c>
      <c r="J788" s="1465"/>
      <c r="K788" s="1465"/>
      <c r="L788" s="1465"/>
      <c r="M788" s="1465"/>
      <c r="N788" s="1465"/>
      <c r="O788" s="1465"/>
      <c r="P788" s="1466"/>
    </row>
    <row r="789" spans="1:16" s="95" customFormat="1">
      <c r="B789" s="164" t="s">
        <v>5509</v>
      </c>
      <c r="C789" s="932" t="s">
        <v>69</v>
      </c>
      <c r="D789" s="269" t="s">
        <v>1205</v>
      </c>
      <c r="E789" s="259">
        <v>135</v>
      </c>
      <c r="F789" s="210" t="s">
        <v>533</v>
      </c>
      <c r="G789" s="210" t="s">
        <v>380</v>
      </c>
      <c r="H789" s="340"/>
      <c r="I789" s="1523" t="s">
        <v>1566</v>
      </c>
      <c r="J789" s="1524"/>
      <c r="K789" s="1524"/>
      <c r="L789" s="1524"/>
      <c r="M789" s="1524"/>
      <c r="N789" s="1524"/>
      <c r="O789" s="1524"/>
      <c r="P789" s="1525"/>
    </row>
    <row r="790" spans="1:16" s="95" customFormat="1">
      <c r="B790" s="164" t="s">
        <v>5510</v>
      </c>
      <c r="C790" s="932" t="s">
        <v>70</v>
      </c>
      <c r="D790" s="269" t="s">
        <v>1206</v>
      </c>
      <c r="E790" s="259">
        <v>230</v>
      </c>
      <c r="F790" s="210" t="s">
        <v>533</v>
      </c>
      <c r="G790" s="210" t="s">
        <v>380</v>
      </c>
      <c r="H790" s="340"/>
      <c r="I790" s="1477"/>
      <c r="J790" s="1526"/>
      <c r="K790" s="1526"/>
      <c r="L790" s="1526"/>
      <c r="M790" s="1526"/>
      <c r="N790" s="1526"/>
      <c r="O790" s="1526"/>
      <c r="P790" s="1527"/>
    </row>
    <row r="791" spans="1:16" s="95" customFormat="1">
      <c r="B791" s="164" t="s">
        <v>4157</v>
      </c>
      <c r="C791" s="489" t="s">
        <v>916</v>
      </c>
      <c r="D791" s="874" t="s">
        <v>1079</v>
      </c>
      <c r="E791" s="107">
        <v>125</v>
      </c>
      <c r="F791" s="210" t="s">
        <v>533</v>
      </c>
      <c r="G791" s="107" t="s">
        <v>380</v>
      </c>
      <c r="H791" s="106"/>
      <c r="I791" s="1499" t="s">
        <v>1079</v>
      </c>
      <c r="J791" s="1512" t="s">
        <v>917</v>
      </c>
      <c r="K791" s="1512" t="s">
        <v>917</v>
      </c>
      <c r="L791" s="1512" t="s">
        <v>917</v>
      </c>
      <c r="M791" s="1512" t="s">
        <v>917</v>
      </c>
      <c r="N791" s="1512" t="s">
        <v>917</v>
      </c>
      <c r="O791" s="1512" t="s">
        <v>917</v>
      </c>
      <c r="P791" s="1513" t="s">
        <v>917</v>
      </c>
    </row>
    <row r="792" spans="1:16" s="74" customFormat="1" ht="15.75" thickBot="1">
      <c r="A792" s="95"/>
      <c r="B792" s="164"/>
      <c r="C792" s="490" t="s">
        <v>1046</v>
      </c>
      <c r="D792" s="71"/>
      <c r="E792" s="246"/>
      <c r="F792" s="246" t="s">
        <v>68</v>
      </c>
      <c r="G792" s="246" t="s">
        <v>67</v>
      </c>
      <c r="I792" s="879"/>
      <c r="J792" s="880"/>
      <c r="K792" s="880"/>
      <c r="L792" s="880"/>
      <c r="M792" s="880"/>
      <c r="N792" s="880"/>
      <c r="O792" s="880"/>
      <c r="P792" s="881"/>
    </row>
    <row r="793" spans="1:16" s="74" customFormat="1" ht="15.75" thickBot="1">
      <c r="A793" s="95"/>
      <c r="B793" s="164"/>
      <c r="C793" s="969"/>
      <c r="D793" s="885" t="s">
        <v>1029</v>
      </c>
      <c r="E793" s="336"/>
      <c r="F793" s="336"/>
      <c r="G793" s="336"/>
      <c r="H793" s="86"/>
      <c r="I793" s="379"/>
      <c r="J793" s="379"/>
      <c r="K793" s="379"/>
      <c r="L793" s="379"/>
      <c r="M793" s="379"/>
      <c r="N793" s="379"/>
      <c r="O793" s="379"/>
      <c r="P793" s="380"/>
    </row>
    <row r="794" spans="1:16" s="74" customFormat="1">
      <c r="A794" s="95"/>
      <c r="B794" s="164" t="s">
        <v>5717</v>
      </c>
      <c r="C794" s="979" t="s">
        <v>1018</v>
      </c>
      <c r="D794" s="189" t="s">
        <v>3391</v>
      </c>
      <c r="E794" s="186">
        <v>1295</v>
      </c>
      <c r="F794" s="186" t="s">
        <v>533</v>
      </c>
      <c r="G794" s="279">
        <v>1100.75</v>
      </c>
      <c r="H794" s="381"/>
      <c r="I794" s="879"/>
      <c r="J794" s="880"/>
      <c r="K794" s="880"/>
      <c r="L794" s="880"/>
      <c r="M794" s="880"/>
      <c r="N794" s="880"/>
      <c r="O794" s="880"/>
      <c r="P794" s="881"/>
    </row>
    <row r="795" spans="1:16" s="74" customFormat="1">
      <c r="A795" s="95"/>
      <c r="B795" s="164" t="s">
        <v>5718</v>
      </c>
      <c r="C795" s="489" t="s">
        <v>1019</v>
      </c>
      <c r="D795" s="189" t="s">
        <v>3392</v>
      </c>
      <c r="E795" s="107">
        <v>2295</v>
      </c>
      <c r="F795" s="107" t="s">
        <v>533</v>
      </c>
      <c r="G795" s="279">
        <v>1950.75</v>
      </c>
      <c r="H795" s="341"/>
      <c r="I795" s="879"/>
      <c r="J795" s="880"/>
      <c r="K795" s="880"/>
      <c r="L795" s="880"/>
      <c r="M795" s="880"/>
      <c r="N795" s="880"/>
      <c r="O795" s="880"/>
      <c r="P795" s="881"/>
    </row>
    <row r="796" spans="1:16" s="74" customFormat="1" ht="15.75" customHeight="1">
      <c r="A796" s="95"/>
      <c r="B796" s="164" t="s">
        <v>5719</v>
      </c>
      <c r="C796" s="489" t="s">
        <v>1020</v>
      </c>
      <c r="D796" s="189" t="s">
        <v>3393</v>
      </c>
      <c r="E796" s="107">
        <v>495</v>
      </c>
      <c r="F796" s="107" t="s">
        <v>533</v>
      </c>
      <c r="G796" s="279">
        <v>420.75</v>
      </c>
      <c r="H796" s="341"/>
      <c r="I796" s="879"/>
      <c r="J796" s="880"/>
      <c r="K796" s="880"/>
      <c r="L796" s="880"/>
      <c r="M796" s="880"/>
      <c r="N796" s="880"/>
      <c r="O796" s="880"/>
      <c r="P796" s="881"/>
    </row>
    <row r="797" spans="1:16" s="74" customFormat="1">
      <c r="A797" s="95"/>
      <c r="B797" s="164" t="s">
        <v>5720</v>
      </c>
      <c r="C797" s="489" t="s">
        <v>1021</v>
      </c>
      <c r="D797" s="189" t="s">
        <v>3394</v>
      </c>
      <c r="E797" s="107">
        <v>695</v>
      </c>
      <c r="F797" s="107" t="s">
        <v>533</v>
      </c>
      <c r="G797" s="279">
        <v>590.75</v>
      </c>
      <c r="H797" s="341"/>
      <c r="I797" s="879"/>
      <c r="J797" s="880"/>
      <c r="K797" s="880"/>
      <c r="L797" s="880"/>
      <c r="M797" s="880"/>
      <c r="N797" s="880"/>
      <c r="O797" s="880"/>
      <c r="P797" s="881"/>
    </row>
    <row r="798" spans="1:16" s="74" customFormat="1">
      <c r="A798" s="95"/>
      <c r="B798" s="164" t="s">
        <v>5721</v>
      </c>
      <c r="C798" s="489" t="s">
        <v>1022</v>
      </c>
      <c r="D798" s="189" t="s">
        <v>3395</v>
      </c>
      <c r="E798" s="107">
        <v>595</v>
      </c>
      <c r="F798" s="107" t="s">
        <v>533</v>
      </c>
      <c r="G798" s="279">
        <v>505.75</v>
      </c>
      <c r="H798" s="341"/>
      <c r="I798" s="879"/>
      <c r="J798" s="880"/>
      <c r="K798" s="880"/>
      <c r="L798" s="880"/>
      <c r="M798" s="880"/>
      <c r="N798" s="880"/>
      <c r="O798" s="880"/>
      <c r="P798" s="881"/>
    </row>
    <row r="799" spans="1:16" s="74" customFormat="1">
      <c r="A799" s="95"/>
      <c r="B799" s="164" t="s">
        <v>5722</v>
      </c>
      <c r="C799" s="489" t="s">
        <v>1023</v>
      </c>
      <c r="D799" s="189" t="s">
        <v>3396</v>
      </c>
      <c r="E799" s="107">
        <v>595</v>
      </c>
      <c r="F799" s="107" t="s">
        <v>533</v>
      </c>
      <c r="G799" s="279">
        <v>505.75</v>
      </c>
      <c r="H799" s="341"/>
      <c r="I799" s="879"/>
      <c r="J799" s="880"/>
      <c r="K799" s="880"/>
      <c r="L799" s="880"/>
      <c r="M799" s="880"/>
      <c r="N799" s="880"/>
      <c r="O799" s="880"/>
      <c r="P799" s="881"/>
    </row>
    <row r="800" spans="1:16" s="74" customFormat="1">
      <c r="A800" s="95"/>
      <c r="B800" s="164" t="s">
        <v>5723</v>
      </c>
      <c r="C800" s="956" t="s">
        <v>1024</v>
      </c>
      <c r="D800" s="189" t="s">
        <v>3397</v>
      </c>
      <c r="E800" s="107">
        <v>495</v>
      </c>
      <c r="F800" s="107" t="s">
        <v>533</v>
      </c>
      <c r="G800" s="279">
        <v>420.75</v>
      </c>
      <c r="H800" s="341"/>
      <c r="I800" s="882"/>
      <c r="J800" s="883"/>
      <c r="K800" s="883"/>
      <c r="L800" s="883"/>
      <c r="M800" s="883"/>
      <c r="N800" s="883"/>
      <c r="O800" s="883"/>
      <c r="P800" s="884"/>
    </row>
    <row r="801" spans="1:16" s="74" customFormat="1" ht="15.75" thickBot="1">
      <c r="A801" s="95"/>
      <c r="B801" s="164"/>
      <c r="C801" s="490" t="s">
        <v>1046</v>
      </c>
      <c r="D801" s="382"/>
      <c r="E801" s="246"/>
      <c r="F801" s="246"/>
      <c r="G801" s="246"/>
      <c r="I801" s="880"/>
      <c r="J801" s="880"/>
      <c r="K801" s="880"/>
      <c r="L801" s="880"/>
      <c r="M801" s="880"/>
      <c r="N801" s="880"/>
      <c r="O801" s="880"/>
      <c r="P801" s="880"/>
    </row>
    <row r="802" spans="1:16" s="74" customFormat="1">
      <c r="A802" s="95"/>
      <c r="B802" s="164"/>
      <c r="C802" s="957"/>
      <c r="D802" s="885" t="s">
        <v>2939</v>
      </c>
      <c r="E802" s="283"/>
      <c r="F802" s="283"/>
      <c r="G802" s="283"/>
      <c r="H802" s="302"/>
      <c r="I802" s="383"/>
      <c r="J802" s="383"/>
      <c r="K802" s="383"/>
      <c r="L802" s="383"/>
      <c r="M802" s="383"/>
      <c r="N802" s="383"/>
      <c r="O802" s="383"/>
      <c r="P802" s="384"/>
    </row>
    <row r="803" spans="1:16" s="74" customFormat="1" ht="15.75" thickBot="1">
      <c r="A803" s="95"/>
      <c r="B803" s="164"/>
      <c r="C803" s="980"/>
      <c r="D803" s="345" t="s">
        <v>1044</v>
      </c>
      <c r="E803" s="385"/>
      <c r="F803" s="385"/>
      <c r="G803" s="385"/>
      <c r="H803" s="345"/>
      <c r="I803" s="386"/>
      <c r="J803" s="386"/>
      <c r="K803" s="386"/>
      <c r="L803" s="386"/>
      <c r="M803" s="386"/>
      <c r="N803" s="386"/>
      <c r="O803" s="386"/>
      <c r="P803" s="387"/>
    </row>
    <row r="804" spans="1:16" s="74" customFormat="1">
      <c r="A804" s="95"/>
      <c r="B804" s="164" t="s">
        <v>5425</v>
      </c>
      <c r="C804" s="965" t="s">
        <v>1960</v>
      </c>
      <c r="D804" s="197" t="s">
        <v>1984</v>
      </c>
      <c r="E804" s="262">
        <v>445</v>
      </c>
      <c r="F804" s="198" t="s">
        <v>533</v>
      </c>
      <c r="G804" s="198">
        <v>378</v>
      </c>
      <c r="H804" s="196"/>
      <c r="I804" s="389" t="s">
        <v>1996</v>
      </c>
      <c r="J804" s="389"/>
      <c r="K804" s="389"/>
      <c r="L804" s="389"/>
      <c r="M804" s="389"/>
      <c r="N804" s="389"/>
      <c r="O804" s="389"/>
      <c r="P804" s="389"/>
    </row>
    <row r="805" spans="1:16" s="74" customFormat="1">
      <c r="A805" s="95"/>
      <c r="B805" s="164" t="s">
        <v>5444</v>
      </c>
      <c r="C805" s="912" t="s">
        <v>792</v>
      </c>
      <c r="D805" s="260" t="s">
        <v>1544</v>
      </c>
      <c r="E805" s="107">
        <v>495</v>
      </c>
      <c r="F805" s="198" t="s">
        <v>533</v>
      </c>
      <c r="G805" s="198">
        <v>420.75</v>
      </c>
      <c r="I805" s="197" t="s">
        <v>1545</v>
      </c>
      <c r="J805" s="390"/>
      <c r="K805" s="390"/>
      <c r="L805" s="390"/>
      <c r="M805" s="390"/>
      <c r="N805" s="390"/>
      <c r="O805" s="390"/>
      <c r="P805" s="390"/>
    </row>
    <row r="806" spans="1:16" s="95" customFormat="1">
      <c r="B806" s="164" t="s">
        <v>5445</v>
      </c>
      <c r="C806" s="494" t="s">
        <v>793</v>
      </c>
      <c r="D806" s="207" t="s">
        <v>794</v>
      </c>
      <c r="E806" s="274">
        <v>380</v>
      </c>
      <c r="F806" s="274" t="s">
        <v>533</v>
      </c>
      <c r="G806" s="274">
        <v>323</v>
      </c>
      <c r="H806" s="245"/>
      <c r="I806" s="1607" t="s">
        <v>1045</v>
      </c>
      <c r="J806" s="1607"/>
      <c r="K806" s="1607"/>
      <c r="L806" s="1607"/>
      <c r="M806" s="1607"/>
      <c r="N806" s="1607"/>
      <c r="O806" s="1607"/>
      <c r="P806" s="1607"/>
    </row>
    <row r="807" spans="1:16" s="95" customFormat="1">
      <c r="B807" s="164" t="s">
        <v>5448</v>
      </c>
      <c r="C807" s="981" t="s">
        <v>1025</v>
      </c>
      <c r="D807" s="197" t="s">
        <v>1194</v>
      </c>
      <c r="E807" s="186">
        <v>695</v>
      </c>
      <c r="F807" s="186" t="s">
        <v>533</v>
      </c>
      <c r="G807" s="274">
        <v>590.75</v>
      </c>
      <c r="H807" s="381"/>
      <c r="I807" s="108" t="s">
        <v>1045</v>
      </c>
      <c r="J807" s="108"/>
      <c r="K807" s="108"/>
      <c r="L807" s="108"/>
      <c r="M807" s="108"/>
      <c r="N807" s="108"/>
      <c r="O807" s="108"/>
      <c r="P807" s="108"/>
    </row>
    <row r="808" spans="1:16" s="95" customFormat="1" ht="14.25" customHeight="1">
      <c r="B808" s="164" t="s">
        <v>5446</v>
      </c>
      <c r="C808" s="982" t="s">
        <v>1026</v>
      </c>
      <c r="D808" s="874" t="s">
        <v>1192</v>
      </c>
      <c r="E808" s="107">
        <v>345</v>
      </c>
      <c r="F808" s="107" t="s">
        <v>533</v>
      </c>
      <c r="G808" s="274">
        <v>293.25</v>
      </c>
      <c r="H808" s="341"/>
      <c r="I808" s="108" t="s">
        <v>1045</v>
      </c>
      <c r="J808" s="108"/>
      <c r="K808" s="108"/>
      <c r="L808" s="108"/>
      <c r="M808" s="108"/>
      <c r="N808" s="108"/>
      <c r="O808" s="108"/>
      <c r="P808" s="108"/>
    </row>
    <row r="809" spans="1:16" s="95" customFormat="1" ht="14.25" customHeight="1">
      <c r="B809" s="164" t="s">
        <v>5447</v>
      </c>
      <c r="C809" s="982" t="s">
        <v>1027</v>
      </c>
      <c r="D809" s="874" t="s">
        <v>1193</v>
      </c>
      <c r="E809" s="107">
        <v>345</v>
      </c>
      <c r="F809" s="107" t="s">
        <v>533</v>
      </c>
      <c r="G809" s="274">
        <v>293.25</v>
      </c>
      <c r="H809" s="341"/>
      <c r="I809" s="108" t="s">
        <v>1045</v>
      </c>
      <c r="J809" s="108"/>
      <c r="K809" s="108"/>
      <c r="L809" s="108"/>
      <c r="M809" s="108"/>
      <c r="N809" s="108"/>
      <c r="O809" s="108"/>
      <c r="P809" s="108"/>
    </row>
    <row r="810" spans="1:16" s="95" customFormat="1">
      <c r="B810" s="164" t="s">
        <v>5449</v>
      </c>
      <c r="C810" s="982" t="s">
        <v>1028</v>
      </c>
      <c r="D810" s="874" t="s">
        <v>1195</v>
      </c>
      <c r="E810" s="107">
        <v>895</v>
      </c>
      <c r="F810" s="107" t="s">
        <v>533</v>
      </c>
      <c r="G810" s="274">
        <v>760.75</v>
      </c>
      <c r="H810" s="341"/>
      <c r="I810" s="108" t="s">
        <v>1045</v>
      </c>
      <c r="J810" s="108"/>
      <c r="K810" s="108"/>
      <c r="L810" s="108"/>
      <c r="M810" s="108"/>
      <c r="N810" s="108"/>
      <c r="O810" s="108"/>
      <c r="P810" s="108"/>
    </row>
    <row r="811" spans="1:16" s="74" customFormat="1" ht="15.75" thickBot="1">
      <c r="A811" s="95"/>
      <c r="B811" s="164"/>
      <c r="C811" s="490" t="s">
        <v>1046</v>
      </c>
      <c r="D811" s="71"/>
      <c r="E811" s="246"/>
      <c r="F811" s="246"/>
      <c r="G811" s="246"/>
      <c r="I811" s="880"/>
      <c r="J811" s="880"/>
      <c r="K811" s="391"/>
      <c r="L811" s="391"/>
      <c r="M811" s="391"/>
      <c r="N811" s="391"/>
      <c r="O811" s="391"/>
      <c r="P811" s="880"/>
    </row>
    <row r="812" spans="1:16" s="95" customFormat="1">
      <c r="B812" s="164"/>
      <c r="C812" s="431"/>
      <c r="D812" s="89" t="s">
        <v>192</v>
      </c>
      <c r="E812" s="885"/>
      <c r="F812" s="93" t="s">
        <v>68</v>
      </c>
      <c r="G812" s="93" t="s">
        <v>67</v>
      </c>
      <c r="H812" s="91"/>
      <c r="I812" s="392" t="s">
        <v>1055</v>
      </c>
      <c r="J812" s="93"/>
      <c r="P812" s="94"/>
    </row>
    <row r="813" spans="1:16" s="95" customFormat="1">
      <c r="B813" s="164"/>
      <c r="C813" s="309"/>
      <c r="D813" s="393" t="s">
        <v>1812</v>
      </c>
      <c r="E813" s="394"/>
      <c r="F813" s="394" t="s">
        <v>68</v>
      </c>
      <c r="G813" s="394" t="s">
        <v>67</v>
      </c>
      <c r="H813" s="395"/>
      <c r="I813" s="396" t="s">
        <v>91</v>
      </c>
      <c r="J813" s="396"/>
      <c r="K813" s="396"/>
      <c r="L813" s="396"/>
      <c r="M813" s="396"/>
      <c r="N813" s="396"/>
      <c r="O813" s="396"/>
      <c r="P813" s="396"/>
    </row>
    <row r="814" spans="1:16" s="74" customFormat="1">
      <c r="A814" s="95"/>
      <c r="B814" s="164" t="s">
        <v>5175</v>
      </c>
      <c r="C814" s="956" t="s">
        <v>451</v>
      </c>
      <c r="D814" s="209" t="s">
        <v>452</v>
      </c>
      <c r="E814" s="210">
        <v>3325</v>
      </c>
      <c r="F814" s="210" t="s">
        <v>533</v>
      </c>
      <c r="G814" s="210">
        <v>2826.25</v>
      </c>
      <c r="H814" s="243"/>
      <c r="I814" s="1537" t="s">
        <v>1807</v>
      </c>
      <c r="J814" s="1538"/>
      <c r="K814" s="1538"/>
      <c r="L814" s="1538"/>
      <c r="M814" s="1538"/>
      <c r="N814" s="1538"/>
      <c r="O814" s="1538"/>
      <c r="P814" s="1539"/>
    </row>
    <row r="815" spans="1:16" s="95" customFormat="1">
      <c r="B815" s="164" t="s">
        <v>5176</v>
      </c>
      <c r="C815" s="956" t="s">
        <v>449</v>
      </c>
      <c r="D815" s="209" t="s">
        <v>450</v>
      </c>
      <c r="E815" s="210">
        <v>6125</v>
      </c>
      <c r="F815" s="210" t="s">
        <v>533</v>
      </c>
      <c r="G815" s="210">
        <v>5206.25</v>
      </c>
      <c r="H815" s="243"/>
      <c r="I815" s="1537"/>
      <c r="J815" s="1538"/>
      <c r="K815" s="1538"/>
      <c r="L815" s="1538"/>
      <c r="M815" s="1538"/>
      <c r="N815" s="1538"/>
      <c r="O815" s="1538"/>
      <c r="P815" s="1539"/>
    </row>
    <row r="816" spans="1:16" s="95" customFormat="1">
      <c r="B816" s="164" t="s">
        <v>5174</v>
      </c>
      <c r="C816" s="929" t="s">
        <v>453</v>
      </c>
      <c r="D816" s="209" t="s">
        <v>454</v>
      </c>
      <c r="E816" s="210">
        <v>2665</v>
      </c>
      <c r="F816" s="210" t="s">
        <v>533</v>
      </c>
      <c r="G816" s="210">
        <v>2265.25</v>
      </c>
      <c r="H816" s="243"/>
      <c r="I816" s="1537"/>
      <c r="J816" s="1538"/>
      <c r="K816" s="1538"/>
      <c r="L816" s="1538"/>
      <c r="M816" s="1538"/>
      <c r="N816" s="1538"/>
      <c r="O816" s="1538"/>
      <c r="P816" s="1539"/>
    </row>
    <row r="817" spans="2:16" s="95" customFormat="1">
      <c r="B817" s="164" t="s">
        <v>5173</v>
      </c>
      <c r="C817" s="929" t="s">
        <v>455</v>
      </c>
      <c r="D817" s="209" t="s">
        <v>456</v>
      </c>
      <c r="E817" s="210">
        <v>2425</v>
      </c>
      <c r="F817" s="210" t="s">
        <v>533</v>
      </c>
      <c r="G817" s="210">
        <v>2061.25</v>
      </c>
      <c r="H817" s="243"/>
      <c r="I817" s="1537"/>
      <c r="J817" s="1538"/>
      <c r="K817" s="1538"/>
      <c r="L817" s="1538"/>
      <c r="M817" s="1538"/>
      <c r="N817" s="1538"/>
      <c r="O817" s="1538"/>
      <c r="P817" s="1539"/>
    </row>
    <row r="818" spans="2:16" s="95" customFormat="1" ht="15.75" thickBot="1">
      <c r="B818" s="164"/>
      <c r="C818" s="490" t="s">
        <v>1046</v>
      </c>
      <c r="D818" s="397"/>
      <c r="E818" s="398"/>
      <c r="F818" s="398" t="s">
        <v>68</v>
      </c>
      <c r="G818" s="398" t="s">
        <v>67</v>
      </c>
      <c r="H818" s="399"/>
      <c r="I818" s="400"/>
      <c r="J818" s="345"/>
      <c r="K818" s="345"/>
      <c r="L818" s="345"/>
      <c r="M818" s="345"/>
      <c r="N818" s="345"/>
      <c r="O818" s="345"/>
      <c r="P818" s="401"/>
    </row>
    <row r="819" spans="2:16" s="95" customFormat="1" ht="15.75" thickBot="1">
      <c r="B819" s="164"/>
      <c r="C819" s="402"/>
      <c r="D819" s="393" t="s">
        <v>1813</v>
      </c>
      <c r="E819" s="403"/>
      <c r="F819" s="404" t="s">
        <v>68</v>
      </c>
      <c r="G819" s="404" t="s">
        <v>67</v>
      </c>
      <c r="H819" s="405"/>
      <c r="I819" s="406" t="s">
        <v>330</v>
      </c>
      <c r="J819" s="407"/>
      <c r="K819" s="407"/>
      <c r="L819" s="407"/>
      <c r="M819" s="407"/>
      <c r="N819" s="407"/>
      <c r="O819" s="407"/>
      <c r="P819" s="407"/>
    </row>
    <row r="820" spans="2:16" s="95" customFormat="1">
      <c r="B820" s="164" t="s">
        <v>5138</v>
      </c>
      <c r="C820" s="983" t="s">
        <v>342</v>
      </c>
      <c r="D820" s="408" t="s">
        <v>40</v>
      </c>
      <c r="E820" s="221">
        <v>4985</v>
      </c>
      <c r="F820" s="409" t="s">
        <v>533</v>
      </c>
      <c r="G820" s="279">
        <v>4237</v>
      </c>
      <c r="H820" s="410"/>
      <c r="I820" s="1490" t="s">
        <v>1808</v>
      </c>
      <c r="J820" s="1491"/>
      <c r="K820" s="1491"/>
      <c r="L820" s="1491"/>
      <c r="M820" s="1491"/>
      <c r="N820" s="1491"/>
      <c r="O820" s="1491"/>
      <c r="P820" s="1492"/>
    </row>
    <row r="821" spans="2:16" s="95" customFormat="1">
      <c r="B821" s="164" t="s">
        <v>5137</v>
      </c>
      <c r="C821" s="929" t="s">
        <v>341</v>
      </c>
      <c r="D821" s="209" t="s">
        <v>39</v>
      </c>
      <c r="E821" s="221">
        <v>2135</v>
      </c>
      <c r="F821" s="210" t="s">
        <v>533</v>
      </c>
      <c r="G821" s="279">
        <v>1815</v>
      </c>
      <c r="H821" s="243"/>
      <c r="I821" s="1493"/>
      <c r="J821" s="1494"/>
      <c r="K821" s="1494"/>
      <c r="L821" s="1494"/>
      <c r="M821" s="1494"/>
      <c r="N821" s="1494"/>
      <c r="O821" s="1494"/>
      <c r="P821" s="1495"/>
    </row>
    <row r="822" spans="2:16" s="95" customFormat="1">
      <c r="B822" s="164" t="s">
        <v>5139</v>
      </c>
      <c r="C822" s="929" t="s">
        <v>274</v>
      </c>
      <c r="D822" s="209" t="s">
        <v>253</v>
      </c>
      <c r="E822" s="221">
        <v>1475</v>
      </c>
      <c r="F822" s="210" t="s">
        <v>533</v>
      </c>
      <c r="G822" s="279">
        <v>1254</v>
      </c>
      <c r="H822" s="243"/>
      <c r="I822" s="1493"/>
      <c r="J822" s="1494"/>
      <c r="K822" s="1494"/>
      <c r="L822" s="1494"/>
      <c r="M822" s="1494"/>
      <c r="N822" s="1494"/>
      <c r="O822" s="1494"/>
      <c r="P822" s="1495"/>
    </row>
    <row r="823" spans="2:16" s="95" customFormat="1">
      <c r="B823" s="164" t="s">
        <v>5136</v>
      </c>
      <c r="C823" s="929" t="s">
        <v>340</v>
      </c>
      <c r="D823" s="209" t="s">
        <v>38</v>
      </c>
      <c r="E823" s="221">
        <v>1185</v>
      </c>
      <c r="F823" s="210" t="s">
        <v>533</v>
      </c>
      <c r="G823" s="279">
        <v>1007</v>
      </c>
      <c r="H823" s="243"/>
      <c r="I823" s="1493"/>
      <c r="J823" s="1494"/>
      <c r="K823" s="1494"/>
      <c r="L823" s="1494"/>
      <c r="M823" s="1494"/>
      <c r="N823" s="1494"/>
      <c r="O823" s="1494"/>
      <c r="P823" s="1495"/>
    </row>
    <row r="824" spans="2:16" s="95" customFormat="1" ht="15.75" thickBot="1">
      <c r="B824" s="164" t="s">
        <v>5135</v>
      </c>
      <c r="C824" s="984" t="s">
        <v>58</v>
      </c>
      <c r="D824" s="411" t="s">
        <v>37</v>
      </c>
      <c r="E824" s="412">
        <v>995</v>
      </c>
      <c r="F824" s="412" t="s">
        <v>533</v>
      </c>
      <c r="G824" s="279">
        <v>846</v>
      </c>
      <c r="H824" s="413"/>
      <c r="I824" s="1496"/>
      <c r="J824" s="1497"/>
      <c r="K824" s="1497"/>
      <c r="L824" s="1497"/>
      <c r="M824" s="1497"/>
      <c r="N824" s="1497"/>
      <c r="O824" s="1497"/>
      <c r="P824" s="1498"/>
    </row>
    <row r="825" spans="2:16" s="95" customFormat="1" ht="15.75" thickBot="1">
      <c r="B825" s="164"/>
      <c r="C825" s="490" t="s">
        <v>1046</v>
      </c>
      <c r="D825" s="414"/>
      <c r="E825" s="415"/>
      <c r="F825" s="415" t="s">
        <v>68</v>
      </c>
      <c r="G825" s="415" t="s">
        <v>67</v>
      </c>
      <c r="H825" s="416"/>
      <c r="I825" s="417"/>
      <c r="J825" s="417"/>
      <c r="K825" s="417"/>
      <c r="L825" s="417"/>
      <c r="M825" s="417"/>
      <c r="N825" s="417"/>
      <c r="O825" s="417"/>
      <c r="P825" s="417"/>
    </row>
    <row r="826" spans="2:16" s="95" customFormat="1">
      <c r="B826" s="164"/>
      <c r="C826" s="1625" t="s">
        <v>1809</v>
      </c>
      <c r="D826" s="1625"/>
      <c r="E826" s="228"/>
      <c r="F826" s="228" t="s">
        <v>68</v>
      </c>
      <c r="G826" s="228" t="s">
        <v>67</v>
      </c>
      <c r="H826" s="230"/>
      <c r="I826" s="418" t="s">
        <v>1810</v>
      </c>
      <c r="J826" s="236"/>
      <c r="K826" s="236"/>
      <c r="L826" s="236"/>
      <c r="M826" s="236"/>
      <c r="N826" s="236"/>
      <c r="O826" s="236"/>
      <c r="P826" s="236"/>
    </row>
    <row r="827" spans="2:16" s="419" customFormat="1">
      <c r="B827" s="164" t="s">
        <v>5148</v>
      </c>
      <c r="C827" s="927" t="s">
        <v>3205</v>
      </c>
      <c r="D827" s="260" t="s">
        <v>3206</v>
      </c>
      <c r="E827" s="200">
        <v>13935</v>
      </c>
      <c r="F827" s="210" t="s">
        <v>533</v>
      </c>
      <c r="G827" s="210" t="s">
        <v>380</v>
      </c>
      <c r="H827" s="243"/>
      <c r="I827" s="1556" t="s">
        <v>1811</v>
      </c>
      <c r="J827" s="1557"/>
      <c r="K827" s="1557"/>
      <c r="L827" s="1557"/>
      <c r="M827" s="1557"/>
      <c r="N827" s="1557"/>
      <c r="O827" s="1557"/>
      <c r="P827" s="1558"/>
    </row>
    <row r="828" spans="2:16" s="419" customFormat="1">
      <c r="B828" s="164" t="s">
        <v>5158</v>
      </c>
      <c r="C828" s="927" t="s">
        <v>3215</v>
      </c>
      <c r="D828" s="260" t="s">
        <v>3216</v>
      </c>
      <c r="E828" s="200">
        <v>23685</v>
      </c>
      <c r="F828" s="210" t="s">
        <v>533</v>
      </c>
      <c r="G828" s="210" t="s">
        <v>380</v>
      </c>
      <c r="H828" s="243"/>
      <c r="I828" s="1559"/>
      <c r="J828" s="1560"/>
      <c r="K828" s="1560"/>
      <c r="L828" s="1560"/>
      <c r="M828" s="1560"/>
      <c r="N828" s="1560"/>
      <c r="O828" s="1560"/>
      <c r="P828" s="1561"/>
    </row>
    <row r="829" spans="2:16" s="419" customFormat="1">
      <c r="B829" s="164" t="s">
        <v>5168</v>
      </c>
      <c r="C829" s="927" t="s">
        <v>3225</v>
      </c>
      <c r="D829" s="260" t="s">
        <v>3226</v>
      </c>
      <c r="E829" s="420">
        <v>33435</v>
      </c>
      <c r="F829" s="210" t="s">
        <v>533</v>
      </c>
      <c r="G829" s="210" t="s">
        <v>380</v>
      </c>
      <c r="H829" s="243"/>
      <c r="I829" s="1559"/>
      <c r="J829" s="1560"/>
      <c r="K829" s="1560"/>
      <c r="L829" s="1560"/>
      <c r="M829" s="1560"/>
      <c r="N829" s="1560"/>
      <c r="O829" s="1560"/>
      <c r="P829" s="1561"/>
    </row>
    <row r="830" spans="2:16" s="419" customFormat="1">
      <c r="B830" s="164" t="s">
        <v>5147</v>
      </c>
      <c r="C830" s="927" t="s">
        <v>3203</v>
      </c>
      <c r="D830" s="260" t="s">
        <v>3204</v>
      </c>
      <c r="E830" s="200">
        <v>10125</v>
      </c>
      <c r="F830" s="210" t="s">
        <v>533</v>
      </c>
      <c r="G830" s="210" t="s">
        <v>380</v>
      </c>
      <c r="H830" s="243"/>
      <c r="I830" s="1559"/>
      <c r="J830" s="1560"/>
      <c r="K830" s="1560"/>
      <c r="L830" s="1560"/>
      <c r="M830" s="1560"/>
      <c r="N830" s="1560"/>
      <c r="O830" s="1560"/>
      <c r="P830" s="1561"/>
    </row>
    <row r="831" spans="2:16" s="419" customFormat="1">
      <c r="B831" s="164" t="s">
        <v>5157</v>
      </c>
      <c r="C831" s="927" t="s">
        <v>3213</v>
      </c>
      <c r="D831" s="260" t="s">
        <v>3214</v>
      </c>
      <c r="E831" s="200">
        <v>17215</v>
      </c>
      <c r="F831" s="210" t="s">
        <v>533</v>
      </c>
      <c r="G831" s="210" t="s">
        <v>380</v>
      </c>
      <c r="H831" s="243"/>
      <c r="I831" s="1559"/>
      <c r="J831" s="1560"/>
      <c r="K831" s="1560"/>
      <c r="L831" s="1560"/>
      <c r="M831" s="1560"/>
      <c r="N831" s="1560"/>
      <c r="O831" s="1560"/>
      <c r="P831" s="1561"/>
    </row>
    <row r="832" spans="2:16" s="419" customFormat="1">
      <c r="B832" s="164" t="s">
        <v>5167</v>
      </c>
      <c r="C832" s="927" t="s">
        <v>3223</v>
      </c>
      <c r="D832" s="260" t="s">
        <v>3224</v>
      </c>
      <c r="E832" s="200">
        <v>24300</v>
      </c>
      <c r="F832" s="210" t="s">
        <v>533</v>
      </c>
      <c r="G832" s="210" t="s">
        <v>380</v>
      </c>
      <c r="H832" s="243"/>
      <c r="I832" s="1559"/>
      <c r="J832" s="1560"/>
      <c r="K832" s="1560"/>
      <c r="L832" s="1560"/>
      <c r="M832" s="1560"/>
      <c r="N832" s="1560"/>
      <c r="O832" s="1560"/>
      <c r="P832" s="1561"/>
    </row>
    <row r="833" spans="2:16" s="419" customFormat="1">
      <c r="B833" s="164" t="s">
        <v>5146</v>
      </c>
      <c r="C833" s="927" t="s">
        <v>3201</v>
      </c>
      <c r="D833" s="260" t="s">
        <v>3202</v>
      </c>
      <c r="E833" s="200">
        <v>8125</v>
      </c>
      <c r="F833" s="210" t="s">
        <v>533</v>
      </c>
      <c r="G833" s="210" t="s">
        <v>380</v>
      </c>
      <c r="H833" s="243"/>
      <c r="I833" s="1559"/>
      <c r="J833" s="1560"/>
      <c r="K833" s="1560"/>
      <c r="L833" s="1560"/>
      <c r="M833" s="1560"/>
      <c r="N833" s="1560"/>
      <c r="O833" s="1560"/>
      <c r="P833" s="1561"/>
    </row>
    <row r="834" spans="2:16" s="419" customFormat="1">
      <c r="B834" s="164" t="s">
        <v>5156</v>
      </c>
      <c r="C834" s="927" t="s">
        <v>3211</v>
      </c>
      <c r="D834" s="260" t="s">
        <v>3212</v>
      </c>
      <c r="E834" s="200">
        <v>13815</v>
      </c>
      <c r="F834" s="210" t="s">
        <v>533</v>
      </c>
      <c r="G834" s="210" t="s">
        <v>380</v>
      </c>
      <c r="H834" s="243"/>
      <c r="I834" s="1559"/>
      <c r="J834" s="1560"/>
      <c r="K834" s="1560"/>
      <c r="L834" s="1560"/>
      <c r="M834" s="1560"/>
      <c r="N834" s="1560"/>
      <c r="O834" s="1560"/>
      <c r="P834" s="1561"/>
    </row>
    <row r="835" spans="2:16" s="419" customFormat="1">
      <c r="B835" s="164" t="s">
        <v>5166</v>
      </c>
      <c r="C835" s="927" t="s">
        <v>3221</v>
      </c>
      <c r="D835" s="260" t="s">
        <v>3222</v>
      </c>
      <c r="E835" s="200">
        <v>19505</v>
      </c>
      <c r="F835" s="210" t="s">
        <v>533</v>
      </c>
      <c r="G835" s="210" t="s">
        <v>380</v>
      </c>
      <c r="H835" s="243"/>
      <c r="I835" s="1559"/>
      <c r="J835" s="1560"/>
      <c r="K835" s="1560"/>
      <c r="L835" s="1560"/>
      <c r="M835" s="1560"/>
      <c r="N835" s="1560"/>
      <c r="O835" s="1560"/>
      <c r="P835" s="1561"/>
    </row>
    <row r="836" spans="2:16" s="419" customFormat="1">
      <c r="B836" s="164" t="s">
        <v>5141</v>
      </c>
      <c r="C836" s="927" t="s">
        <v>3199</v>
      </c>
      <c r="D836" s="260" t="s">
        <v>3200</v>
      </c>
      <c r="E836" s="200">
        <v>6100</v>
      </c>
      <c r="F836" s="210" t="s">
        <v>533</v>
      </c>
      <c r="G836" s="210" t="s">
        <v>380</v>
      </c>
      <c r="H836" s="243"/>
      <c r="I836" s="1559"/>
      <c r="J836" s="1560"/>
      <c r="K836" s="1560"/>
      <c r="L836" s="1560"/>
      <c r="M836" s="1560"/>
      <c r="N836" s="1560"/>
      <c r="O836" s="1560"/>
      <c r="P836" s="1561"/>
    </row>
    <row r="837" spans="2:16" s="419" customFormat="1">
      <c r="B837" s="164" t="s">
        <v>5151</v>
      </c>
      <c r="C837" s="927" t="s">
        <v>3209</v>
      </c>
      <c r="D837" s="260" t="s">
        <v>3210</v>
      </c>
      <c r="E837" s="200">
        <v>10375</v>
      </c>
      <c r="F837" s="210" t="s">
        <v>533</v>
      </c>
      <c r="G837" s="210" t="s">
        <v>380</v>
      </c>
      <c r="H837" s="243"/>
      <c r="I837" s="1559"/>
      <c r="J837" s="1560"/>
      <c r="K837" s="1560"/>
      <c r="L837" s="1560"/>
      <c r="M837" s="1560"/>
      <c r="N837" s="1560"/>
      <c r="O837" s="1560"/>
      <c r="P837" s="1561"/>
    </row>
    <row r="838" spans="2:16" s="419" customFormat="1">
      <c r="B838" s="164" t="s">
        <v>5161</v>
      </c>
      <c r="C838" s="927" t="s">
        <v>3219</v>
      </c>
      <c r="D838" s="260" t="s">
        <v>3220</v>
      </c>
      <c r="E838" s="200">
        <v>14645</v>
      </c>
      <c r="F838" s="210" t="s">
        <v>533</v>
      </c>
      <c r="G838" s="210" t="s">
        <v>380</v>
      </c>
      <c r="H838" s="243"/>
      <c r="I838" s="1559"/>
      <c r="J838" s="1560"/>
      <c r="K838" s="1560"/>
      <c r="L838" s="1560"/>
      <c r="M838" s="1560"/>
      <c r="N838" s="1560"/>
      <c r="O838" s="1560"/>
      <c r="P838" s="1561"/>
    </row>
    <row r="839" spans="2:16" s="95" customFormat="1" ht="15.75" customHeight="1">
      <c r="B839" s="164" t="s">
        <v>5145</v>
      </c>
      <c r="C839" s="494" t="s">
        <v>346</v>
      </c>
      <c r="D839" s="260" t="s">
        <v>1169</v>
      </c>
      <c r="E839" s="107">
        <v>4995</v>
      </c>
      <c r="F839" s="107" t="s">
        <v>533</v>
      </c>
      <c r="G839" s="107" t="s">
        <v>380</v>
      </c>
      <c r="H839" s="206"/>
      <c r="I839" s="1559"/>
      <c r="J839" s="1560"/>
      <c r="K839" s="1560"/>
      <c r="L839" s="1560"/>
      <c r="M839" s="1560"/>
      <c r="N839" s="1560"/>
      <c r="O839" s="1560"/>
      <c r="P839" s="1561"/>
    </row>
    <row r="840" spans="2:16" s="95" customFormat="1">
      <c r="B840" s="164" t="s">
        <v>5155</v>
      </c>
      <c r="C840" s="494" t="s">
        <v>664</v>
      </c>
      <c r="D840" s="260" t="s">
        <v>1098</v>
      </c>
      <c r="E840" s="107">
        <v>8492</v>
      </c>
      <c r="F840" s="107" t="s">
        <v>533</v>
      </c>
      <c r="G840" s="107" t="s">
        <v>380</v>
      </c>
      <c r="H840" s="206"/>
      <c r="I840" s="1559"/>
      <c r="J840" s="1560"/>
      <c r="K840" s="1560"/>
      <c r="L840" s="1560"/>
      <c r="M840" s="1560"/>
      <c r="N840" s="1560"/>
      <c r="O840" s="1560"/>
      <c r="P840" s="1561"/>
    </row>
    <row r="841" spans="2:16" s="95" customFormat="1">
      <c r="B841" s="164" t="s">
        <v>5165</v>
      </c>
      <c r="C841" s="494" t="s">
        <v>668</v>
      </c>
      <c r="D841" s="260" t="s">
        <v>1112</v>
      </c>
      <c r="E841" s="107">
        <v>11990</v>
      </c>
      <c r="F841" s="107" t="s">
        <v>533</v>
      </c>
      <c r="G841" s="107" t="s">
        <v>380</v>
      </c>
      <c r="H841" s="206"/>
      <c r="I841" s="1559"/>
      <c r="J841" s="1560"/>
      <c r="K841" s="1560"/>
      <c r="L841" s="1560"/>
      <c r="M841" s="1560"/>
      <c r="N841" s="1560"/>
      <c r="O841" s="1560"/>
      <c r="P841" s="1561"/>
    </row>
    <row r="842" spans="2:16" s="95" customFormat="1">
      <c r="B842" s="164" t="s">
        <v>5140</v>
      </c>
      <c r="C842" s="927" t="s">
        <v>3197</v>
      </c>
      <c r="D842" s="260" t="s">
        <v>3198</v>
      </c>
      <c r="E842" s="200">
        <v>3265</v>
      </c>
      <c r="F842" s="210" t="s">
        <v>533</v>
      </c>
      <c r="G842" s="210" t="s">
        <v>380</v>
      </c>
      <c r="H842" s="222"/>
      <c r="I842" s="1559"/>
      <c r="J842" s="1560"/>
      <c r="K842" s="1560"/>
      <c r="L842" s="1560"/>
      <c r="M842" s="1560"/>
      <c r="N842" s="1560"/>
      <c r="O842" s="1560"/>
      <c r="P842" s="1561"/>
    </row>
    <row r="843" spans="2:16" s="95" customFormat="1">
      <c r="B843" s="164" t="s">
        <v>5150</v>
      </c>
      <c r="C843" s="927" t="s">
        <v>3207</v>
      </c>
      <c r="D843" s="260" t="s">
        <v>3208</v>
      </c>
      <c r="E843" s="200">
        <v>5555</v>
      </c>
      <c r="F843" s="210" t="s">
        <v>533</v>
      </c>
      <c r="G843" s="210" t="s">
        <v>380</v>
      </c>
      <c r="H843" s="222"/>
      <c r="I843" s="1559"/>
      <c r="J843" s="1560"/>
      <c r="K843" s="1560"/>
      <c r="L843" s="1560"/>
      <c r="M843" s="1560"/>
      <c r="N843" s="1560"/>
      <c r="O843" s="1560"/>
      <c r="P843" s="1561"/>
    </row>
    <row r="844" spans="2:16" s="95" customFormat="1">
      <c r="B844" s="164" t="s">
        <v>5160</v>
      </c>
      <c r="C844" s="927" t="s">
        <v>3217</v>
      </c>
      <c r="D844" s="260" t="s">
        <v>3218</v>
      </c>
      <c r="E844" s="200">
        <v>7840</v>
      </c>
      <c r="F844" s="210" t="s">
        <v>533</v>
      </c>
      <c r="G844" s="210" t="s">
        <v>380</v>
      </c>
      <c r="H844" s="222"/>
      <c r="I844" s="1559"/>
      <c r="J844" s="1560"/>
      <c r="K844" s="1560"/>
      <c r="L844" s="1560"/>
      <c r="M844" s="1560"/>
      <c r="N844" s="1560"/>
      <c r="O844" s="1560"/>
      <c r="P844" s="1561"/>
    </row>
    <row r="845" spans="2:16" s="95" customFormat="1">
      <c r="B845" s="164" t="s">
        <v>5144</v>
      </c>
      <c r="C845" s="494" t="s">
        <v>345</v>
      </c>
      <c r="D845" s="260" t="s">
        <v>1170</v>
      </c>
      <c r="E845" s="107">
        <v>2000</v>
      </c>
      <c r="F845" s="107" t="s">
        <v>533</v>
      </c>
      <c r="G845" s="107" t="s">
        <v>380</v>
      </c>
      <c r="H845" s="206"/>
      <c r="I845" s="1559"/>
      <c r="J845" s="1560"/>
      <c r="K845" s="1560"/>
      <c r="L845" s="1560"/>
      <c r="M845" s="1560"/>
      <c r="N845" s="1560"/>
      <c r="O845" s="1560"/>
      <c r="P845" s="1561"/>
    </row>
    <row r="846" spans="2:16" s="95" customFormat="1">
      <c r="B846" s="164" t="s">
        <v>5154</v>
      </c>
      <c r="C846" s="494" t="s">
        <v>663</v>
      </c>
      <c r="D846" s="260" t="s">
        <v>1097</v>
      </c>
      <c r="E846" s="107">
        <v>3400</v>
      </c>
      <c r="F846" s="107" t="s">
        <v>533</v>
      </c>
      <c r="G846" s="107" t="s">
        <v>380</v>
      </c>
      <c r="H846" s="206"/>
      <c r="I846" s="1559"/>
      <c r="J846" s="1560"/>
      <c r="K846" s="1560"/>
      <c r="L846" s="1560"/>
      <c r="M846" s="1560"/>
      <c r="N846" s="1560"/>
      <c r="O846" s="1560"/>
      <c r="P846" s="1561"/>
    </row>
    <row r="847" spans="2:16" s="95" customFormat="1">
      <c r="B847" s="164" t="s">
        <v>5164</v>
      </c>
      <c r="C847" s="494" t="s">
        <v>667</v>
      </c>
      <c r="D847" s="260" t="s">
        <v>1111</v>
      </c>
      <c r="E847" s="107">
        <v>4800</v>
      </c>
      <c r="F847" s="107" t="s">
        <v>533</v>
      </c>
      <c r="G847" s="107" t="s">
        <v>380</v>
      </c>
      <c r="H847" s="206"/>
      <c r="I847" s="1559"/>
      <c r="J847" s="1560"/>
      <c r="K847" s="1560"/>
      <c r="L847" s="1560"/>
      <c r="M847" s="1560"/>
      <c r="N847" s="1560"/>
      <c r="O847" s="1560"/>
      <c r="P847" s="1561"/>
    </row>
    <row r="848" spans="2:16" s="95" customFormat="1">
      <c r="B848" s="164" t="s">
        <v>5149</v>
      </c>
      <c r="C848" s="956" t="s">
        <v>275</v>
      </c>
      <c r="D848" s="260" t="s">
        <v>1171</v>
      </c>
      <c r="E848" s="210">
        <v>1300</v>
      </c>
      <c r="F848" s="107" t="s">
        <v>533</v>
      </c>
      <c r="G848" s="210" t="s">
        <v>380</v>
      </c>
      <c r="H848" s="107"/>
      <c r="I848" s="1559"/>
      <c r="J848" s="1560"/>
      <c r="K848" s="1560"/>
      <c r="L848" s="1560"/>
      <c r="M848" s="1560"/>
      <c r="N848" s="1560"/>
      <c r="O848" s="1560"/>
      <c r="P848" s="1561"/>
    </row>
    <row r="849" spans="1:16" s="74" customFormat="1">
      <c r="A849" s="95"/>
      <c r="B849" s="164" t="s">
        <v>5159</v>
      </c>
      <c r="C849" s="956" t="s">
        <v>276</v>
      </c>
      <c r="D849" s="260" t="s">
        <v>1099</v>
      </c>
      <c r="E849" s="210">
        <v>2210</v>
      </c>
      <c r="F849" s="107" t="s">
        <v>533</v>
      </c>
      <c r="G849" s="210" t="s">
        <v>380</v>
      </c>
      <c r="H849" s="107"/>
      <c r="I849" s="1559"/>
      <c r="J849" s="1560"/>
      <c r="K849" s="1560"/>
      <c r="L849" s="1560"/>
      <c r="M849" s="1560"/>
      <c r="N849" s="1560"/>
      <c r="O849" s="1560"/>
      <c r="P849" s="1561"/>
    </row>
    <row r="850" spans="1:16" s="74" customFormat="1">
      <c r="A850" s="95"/>
      <c r="B850" s="164" t="s">
        <v>5169</v>
      </c>
      <c r="C850" s="956" t="s">
        <v>277</v>
      </c>
      <c r="D850" s="260" t="s">
        <v>1113</v>
      </c>
      <c r="E850" s="210">
        <v>3120</v>
      </c>
      <c r="F850" s="107" t="s">
        <v>533</v>
      </c>
      <c r="G850" s="210" t="s">
        <v>380</v>
      </c>
      <c r="H850" s="107"/>
      <c r="I850" s="1559"/>
      <c r="J850" s="1560"/>
      <c r="K850" s="1560"/>
      <c r="L850" s="1560"/>
      <c r="M850" s="1560"/>
      <c r="N850" s="1560"/>
      <c r="O850" s="1560"/>
      <c r="P850" s="1561"/>
    </row>
    <row r="851" spans="1:16" s="74" customFormat="1">
      <c r="A851" s="95"/>
      <c r="B851" s="164" t="s">
        <v>5143</v>
      </c>
      <c r="C851" s="494" t="s">
        <v>344</v>
      </c>
      <c r="D851" s="260" t="s">
        <v>1172</v>
      </c>
      <c r="E851" s="107">
        <v>1000</v>
      </c>
      <c r="F851" s="107" t="s">
        <v>533</v>
      </c>
      <c r="G851" s="107" t="s">
        <v>380</v>
      </c>
      <c r="H851" s="206"/>
      <c r="I851" s="1559"/>
      <c r="J851" s="1560"/>
      <c r="K851" s="1560"/>
      <c r="L851" s="1560"/>
      <c r="M851" s="1560"/>
      <c r="N851" s="1560"/>
      <c r="O851" s="1560"/>
      <c r="P851" s="1561"/>
    </row>
    <row r="852" spans="1:16" s="74" customFormat="1">
      <c r="A852" s="95"/>
      <c r="B852" s="164" t="s">
        <v>5153</v>
      </c>
      <c r="C852" s="494" t="s">
        <v>662</v>
      </c>
      <c r="D852" s="260" t="s">
        <v>1096</v>
      </c>
      <c r="E852" s="107">
        <v>1700</v>
      </c>
      <c r="F852" s="107" t="s">
        <v>533</v>
      </c>
      <c r="G852" s="107" t="s">
        <v>380</v>
      </c>
      <c r="H852" s="206"/>
      <c r="I852" s="1559"/>
      <c r="J852" s="1560"/>
      <c r="K852" s="1560"/>
      <c r="L852" s="1560"/>
      <c r="M852" s="1560"/>
      <c r="N852" s="1560"/>
      <c r="O852" s="1560"/>
      <c r="P852" s="1561"/>
    </row>
    <row r="853" spans="1:16" s="74" customFormat="1">
      <c r="A853" s="95"/>
      <c r="B853" s="164" t="s">
        <v>5163</v>
      </c>
      <c r="C853" s="494" t="s">
        <v>666</v>
      </c>
      <c r="D853" s="260" t="s">
        <v>1110</v>
      </c>
      <c r="E853" s="107">
        <v>2400</v>
      </c>
      <c r="F853" s="107" t="s">
        <v>533</v>
      </c>
      <c r="G853" s="107" t="s">
        <v>380</v>
      </c>
      <c r="H853" s="206"/>
      <c r="I853" s="1559"/>
      <c r="J853" s="1560"/>
      <c r="K853" s="1560"/>
      <c r="L853" s="1560"/>
      <c r="M853" s="1560"/>
      <c r="N853" s="1560"/>
      <c r="O853" s="1560"/>
      <c r="P853" s="1561"/>
    </row>
    <row r="854" spans="1:16" s="74" customFormat="1">
      <c r="A854" s="95"/>
      <c r="B854" s="164" t="s">
        <v>5142</v>
      </c>
      <c r="C854" s="494" t="s">
        <v>343</v>
      </c>
      <c r="D854" s="260" t="s">
        <v>1173</v>
      </c>
      <c r="E854" s="107">
        <v>800</v>
      </c>
      <c r="F854" s="107" t="s">
        <v>533</v>
      </c>
      <c r="G854" s="107" t="s">
        <v>380</v>
      </c>
      <c r="H854" s="206"/>
      <c r="I854" s="1559"/>
      <c r="J854" s="1560"/>
      <c r="K854" s="1560"/>
      <c r="L854" s="1560"/>
      <c r="M854" s="1560"/>
      <c r="N854" s="1560"/>
      <c r="O854" s="1560"/>
      <c r="P854" s="1561"/>
    </row>
    <row r="855" spans="1:16" s="74" customFormat="1">
      <c r="A855" s="95"/>
      <c r="B855" s="164" t="s">
        <v>5152</v>
      </c>
      <c r="C855" s="494" t="s">
        <v>661</v>
      </c>
      <c r="D855" s="260" t="s">
        <v>1095</v>
      </c>
      <c r="E855" s="107">
        <v>1360</v>
      </c>
      <c r="F855" s="107" t="s">
        <v>533</v>
      </c>
      <c r="G855" s="107" t="s">
        <v>380</v>
      </c>
      <c r="H855" s="206"/>
      <c r="I855" s="1559"/>
      <c r="J855" s="1560"/>
      <c r="K855" s="1560"/>
      <c r="L855" s="1560"/>
      <c r="M855" s="1560"/>
      <c r="N855" s="1560"/>
      <c r="O855" s="1560"/>
      <c r="P855" s="1561"/>
    </row>
    <row r="856" spans="1:16" s="74" customFormat="1">
      <c r="A856" s="95"/>
      <c r="B856" s="164" t="s">
        <v>5162</v>
      </c>
      <c r="C856" s="494" t="s">
        <v>665</v>
      </c>
      <c r="D856" s="260" t="s">
        <v>1109</v>
      </c>
      <c r="E856" s="107">
        <v>1920</v>
      </c>
      <c r="F856" s="107" t="s">
        <v>533</v>
      </c>
      <c r="G856" s="107" t="s">
        <v>380</v>
      </c>
      <c r="H856" s="206"/>
      <c r="I856" s="1562"/>
      <c r="J856" s="1563"/>
      <c r="K856" s="1563"/>
      <c r="L856" s="1563"/>
      <c r="M856" s="1563"/>
      <c r="N856" s="1563"/>
      <c r="O856" s="1563"/>
      <c r="P856" s="1564"/>
    </row>
    <row r="857" spans="1:16" s="74" customFormat="1">
      <c r="A857" s="95"/>
      <c r="B857" s="164"/>
      <c r="C857" s="985"/>
      <c r="D857" s="347" t="s">
        <v>695</v>
      </c>
      <c r="E857" s="421"/>
      <c r="F857" s="421" t="s">
        <v>68</v>
      </c>
      <c r="G857" s="421" t="s">
        <v>67</v>
      </c>
      <c r="H857" s="422"/>
      <c r="I857" s="890"/>
      <c r="J857" s="817"/>
      <c r="K857" s="817"/>
      <c r="L857" s="817"/>
      <c r="M857" s="817"/>
      <c r="N857" s="817"/>
      <c r="O857" s="817"/>
      <c r="P857" s="423"/>
    </row>
    <row r="858" spans="1:16" s="74" customFormat="1">
      <c r="A858" s="95"/>
      <c r="B858" s="164"/>
      <c r="C858" s="985"/>
      <c r="D858" s="424"/>
      <c r="E858" s="421"/>
      <c r="F858" s="421" t="s">
        <v>68</v>
      </c>
      <c r="G858" s="421" t="s">
        <v>67</v>
      </c>
      <c r="H858" s="422"/>
      <c r="I858" s="890"/>
      <c r="J858" s="817"/>
      <c r="K858" s="817"/>
      <c r="L858" s="817"/>
      <c r="M858" s="817"/>
      <c r="N858" s="817"/>
      <c r="O858" s="817"/>
      <c r="P858" s="423"/>
    </row>
    <row r="859" spans="1:16" s="74" customFormat="1">
      <c r="A859" s="95"/>
      <c r="B859" s="164" t="s">
        <v>5262</v>
      </c>
      <c r="C859" s="986" t="s">
        <v>1959</v>
      </c>
      <c r="D859" s="425" t="s">
        <v>1974</v>
      </c>
      <c r="E859" s="229">
        <v>11990</v>
      </c>
      <c r="F859" s="229" t="s">
        <v>533</v>
      </c>
      <c r="G859" s="229">
        <v>11990</v>
      </c>
      <c r="H859" s="426"/>
      <c r="I859" s="1509"/>
      <c r="J859" s="1510"/>
      <c r="K859" s="1510"/>
      <c r="L859" s="1510"/>
      <c r="M859" s="1510"/>
      <c r="N859" s="1510"/>
      <c r="O859" s="1510"/>
      <c r="P859" s="1511"/>
    </row>
    <row r="860" spans="1:16" s="74" customFormat="1">
      <c r="A860" s="95"/>
      <c r="B860" s="164" t="s">
        <v>5261</v>
      </c>
      <c r="C860" s="986" t="s">
        <v>1958</v>
      </c>
      <c r="D860" s="425" t="s">
        <v>1973</v>
      </c>
      <c r="E860" s="229">
        <v>4800</v>
      </c>
      <c r="F860" s="229" t="s">
        <v>533</v>
      </c>
      <c r="G860" s="229">
        <v>4800</v>
      </c>
      <c r="H860" s="426"/>
      <c r="I860" s="1509"/>
      <c r="J860" s="1510"/>
      <c r="K860" s="1510"/>
      <c r="L860" s="1510"/>
      <c r="M860" s="1510"/>
      <c r="N860" s="1510"/>
      <c r="O860" s="1510"/>
      <c r="P860" s="1511"/>
    </row>
    <row r="861" spans="1:16" s="74" customFormat="1" ht="15.75" thickBot="1">
      <c r="A861" s="95"/>
      <c r="B861" s="164"/>
      <c r="C861" s="490" t="s">
        <v>1046</v>
      </c>
      <c r="D861" s="427"/>
      <c r="E861" s="246"/>
      <c r="F861" s="246" t="s">
        <v>68</v>
      </c>
      <c r="G861" s="246" t="s">
        <v>67</v>
      </c>
      <c r="H861" s="267"/>
      <c r="I861" s="71"/>
    </row>
    <row r="862" spans="1:16" s="74" customFormat="1">
      <c r="A862" s="95"/>
      <c r="B862" s="164"/>
      <c r="C862" s="431"/>
      <c r="D862" s="89" t="s">
        <v>1498</v>
      </c>
      <c r="E862" s="885"/>
      <c r="F862" s="93" t="s">
        <v>68</v>
      </c>
      <c r="G862" s="93" t="s">
        <v>67</v>
      </c>
      <c r="H862" s="91"/>
      <c r="I862" s="428"/>
      <c r="J862" s="93"/>
      <c r="K862" s="93"/>
      <c r="L862" s="93"/>
      <c r="M862" s="93"/>
      <c r="N862" s="93"/>
      <c r="O862" s="93"/>
      <c r="P862" s="94"/>
    </row>
    <row r="863" spans="1:16" s="74" customFormat="1" ht="15.75" thickBot="1">
      <c r="A863" s="95"/>
      <c r="B863" s="164"/>
      <c r="C863" s="908"/>
      <c r="D863" s="56" t="s">
        <v>1351</v>
      </c>
      <c r="E863" s="82"/>
      <c r="F863" s="95" t="s">
        <v>68</v>
      </c>
      <c r="G863" s="95" t="s">
        <v>67</v>
      </c>
      <c r="H863" s="92"/>
      <c r="I863" s="66" t="s">
        <v>1055</v>
      </c>
      <c r="J863" s="95"/>
      <c r="K863" s="95"/>
      <c r="L863" s="95"/>
      <c r="M863" s="95"/>
      <c r="N863" s="95"/>
      <c r="O863" s="95"/>
      <c r="P863" s="215"/>
    </row>
    <row r="864" spans="1:16" s="74" customFormat="1">
      <c r="A864" s="95"/>
      <c r="B864" s="164"/>
      <c r="C864" s="876" t="s">
        <v>1499</v>
      </c>
      <c r="D864" s="429"/>
      <c r="E864" s="228"/>
      <c r="F864" s="228" t="s">
        <v>68</v>
      </c>
      <c r="G864" s="228" t="s">
        <v>67</v>
      </c>
      <c r="H864" s="230"/>
      <c r="I864" s="418"/>
      <c r="J864" s="236"/>
      <c r="K864" s="236"/>
      <c r="L864" s="236"/>
      <c r="M864" s="236"/>
      <c r="N864" s="236"/>
      <c r="O864" s="236"/>
      <c r="P864" s="236"/>
    </row>
    <row r="865" spans="1:16" s="74" customFormat="1">
      <c r="A865" s="95"/>
      <c r="B865" s="164" t="s">
        <v>4892</v>
      </c>
      <c r="C865" s="876" t="s">
        <v>18</v>
      </c>
      <c r="D865" s="227" t="s">
        <v>19</v>
      </c>
      <c r="E865" s="234">
        <v>245</v>
      </c>
      <c r="F865" s="234" t="s">
        <v>533</v>
      </c>
      <c r="G865" s="234" t="s">
        <v>380</v>
      </c>
      <c r="H865" s="230"/>
      <c r="I865" s="418" t="s">
        <v>1352</v>
      </c>
      <c r="J865" s="418"/>
      <c r="K865" s="236"/>
      <c r="L865" s="236"/>
      <c r="M865" s="236"/>
      <c r="N865" s="236"/>
      <c r="O865" s="236"/>
      <c r="P865" s="236"/>
    </row>
    <row r="866" spans="1:16" s="74" customFormat="1" ht="15.75" thickBot="1">
      <c r="A866" s="95"/>
      <c r="B866" s="164"/>
      <c r="C866" s="490" t="s">
        <v>1046</v>
      </c>
      <c r="D866" s="427"/>
      <c r="E866" s="246"/>
      <c r="F866" s="246" t="s">
        <v>68</v>
      </c>
      <c r="G866" s="246" t="s">
        <v>67</v>
      </c>
      <c r="H866" s="246"/>
      <c r="I866" s="71"/>
    </row>
    <row r="867" spans="1:16" s="74" customFormat="1">
      <c r="A867" s="95"/>
      <c r="B867" s="164"/>
      <c r="C867" s="431"/>
      <c r="D867" s="89" t="s">
        <v>189</v>
      </c>
      <c r="E867" s="885"/>
      <c r="F867" s="93" t="s">
        <v>68</v>
      </c>
      <c r="G867" s="93" t="s">
        <v>67</v>
      </c>
      <c r="H867" s="91"/>
      <c r="I867" s="428"/>
      <c r="J867" s="93"/>
      <c r="K867" s="93"/>
      <c r="L867" s="93"/>
      <c r="M867" s="93"/>
      <c r="N867" s="93"/>
      <c r="O867" s="93"/>
      <c r="P867" s="94"/>
    </row>
    <row r="868" spans="1:16" s="74" customFormat="1" ht="15.75" thickBot="1">
      <c r="A868" s="95"/>
      <c r="B868" s="164"/>
      <c r="C868" s="908"/>
      <c r="D868" s="56" t="s">
        <v>191</v>
      </c>
      <c r="E868" s="82"/>
      <c r="F868" s="95" t="s">
        <v>68</v>
      </c>
      <c r="G868" s="95" t="s">
        <v>67</v>
      </c>
      <c r="H868" s="92"/>
      <c r="I868" s="66" t="s">
        <v>1055</v>
      </c>
      <c r="J868" s="95"/>
      <c r="K868" s="95"/>
      <c r="L868" s="95"/>
      <c r="M868" s="95"/>
      <c r="N868" s="95"/>
      <c r="O868" s="95"/>
      <c r="P868" s="215"/>
    </row>
    <row r="869" spans="1:16" s="82" customFormat="1">
      <c r="A869" s="95"/>
      <c r="B869" s="164"/>
      <c r="C869" s="876" t="s">
        <v>1499</v>
      </c>
      <c r="D869" s="429"/>
      <c r="E869" s="228"/>
      <c r="F869" s="228" t="s">
        <v>68</v>
      </c>
      <c r="G869" s="228" t="s">
        <v>67</v>
      </c>
      <c r="H869" s="230"/>
      <c r="I869" s="418"/>
      <c r="J869" s="236"/>
      <c r="K869" s="236"/>
      <c r="L869" s="236"/>
      <c r="M869" s="236"/>
      <c r="N869" s="236"/>
      <c r="O869" s="236"/>
      <c r="P869" s="236"/>
    </row>
    <row r="870" spans="1:16" s="74" customFormat="1">
      <c r="A870" s="95"/>
      <c r="B870" s="164" t="s">
        <v>5269</v>
      </c>
      <c r="C870" s="876" t="s">
        <v>488</v>
      </c>
      <c r="D870" s="227" t="s">
        <v>489</v>
      </c>
      <c r="E870" s="234">
        <v>595</v>
      </c>
      <c r="F870" s="234" t="s">
        <v>533</v>
      </c>
      <c r="G870" s="234" t="s">
        <v>380</v>
      </c>
      <c r="H870" s="230"/>
      <c r="I870" s="418" t="s">
        <v>190</v>
      </c>
      <c r="J870" s="236"/>
      <c r="K870" s="236"/>
      <c r="L870" s="236"/>
      <c r="M870" s="236"/>
      <c r="N870" s="236"/>
      <c r="O870" s="236"/>
      <c r="P870" s="236"/>
    </row>
    <row r="871" spans="1:16" s="74" customFormat="1" ht="15.75" thickBot="1">
      <c r="A871" s="95"/>
      <c r="B871" s="164"/>
      <c r="C871" s="490" t="s">
        <v>1046</v>
      </c>
      <c r="D871" s="427"/>
      <c r="E871" s="246"/>
      <c r="F871" s="246" t="s">
        <v>68</v>
      </c>
      <c r="G871" s="246" t="s">
        <v>67</v>
      </c>
      <c r="H871" s="246"/>
      <c r="I871" s="71"/>
    </row>
    <row r="872" spans="1:16" s="74" customFormat="1" ht="15.75" thickBot="1">
      <c r="A872" s="95"/>
      <c r="B872" s="164"/>
      <c r="C872" s="431"/>
      <c r="D872" s="89" t="s">
        <v>264</v>
      </c>
      <c r="E872" s="885"/>
      <c r="F872" s="93" t="s">
        <v>68</v>
      </c>
      <c r="G872" s="93" t="s">
        <v>67</v>
      </c>
      <c r="H872" s="91"/>
      <c r="I872" s="392" t="s">
        <v>1055</v>
      </c>
      <c r="J872" s="93"/>
      <c r="K872" s="93"/>
      <c r="L872" s="93"/>
      <c r="M872" s="93"/>
      <c r="N872" s="93"/>
      <c r="O872" s="93"/>
      <c r="P872" s="94"/>
    </row>
    <row r="873" spans="1:16" s="74" customFormat="1">
      <c r="A873" s="95"/>
      <c r="B873" s="164"/>
      <c r="C873" s="876" t="s">
        <v>640</v>
      </c>
      <c r="D873" s="227"/>
      <c r="E873" s="228"/>
      <c r="F873" s="228" t="s">
        <v>68</v>
      </c>
      <c r="G873" s="228" t="s">
        <v>67</v>
      </c>
      <c r="H873" s="230"/>
      <c r="I873" s="1467" t="s">
        <v>1567</v>
      </c>
      <c r="J873" s="1467"/>
      <c r="K873" s="1467"/>
      <c r="L873" s="236"/>
      <c r="M873" s="236"/>
      <c r="N873" s="236"/>
      <c r="O873" s="236"/>
      <c r="P873" s="236"/>
    </row>
    <row r="874" spans="1:16" s="74" customFormat="1">
      <c r="A874" s="95"/>
      <c r="B874" s="164" t="s">
        <v>4882</v>
      </c>
      <c r="C874" s="876" t="s">
        <v>649</v>
      </c>
      <c r="D874" s="227" t="s">
        <v>655</v>
      </c>
      <c r="E874" s="228">
        <v>17995</v>
      </c>
      <c r="F874" s="228" t="s">
        <v>533</v>
      </c>
      <c r="G874" s="228">
        <v>17995</v>
      </c>
      <c r="H874" s="230"/>
      <c r="I874" s="1479" t="s">
        <v>723</v>
      </c>
      <c r="J874" s="1479"/>
      <c r="K874" s="430"/>
      <c r="L874" s="236"/>
      <c r="M874" s="236"/>
      <c r="N874" s="236"/>
      <c r="O874" s="236"/>
      <c r="P874" s="236"/>
    </row>
    <row r="875" spans="1:16" s="74" customFormat="1">
      <c r="A875" s="95"/>
      <c r="B875" s="164" t="s">
        <v>4881</v>
      </c>
      <c r="C875" s="876" t="s">
        <v>457</v>
      </c>
      <c r="D875" s="227" t="s">
        <v>458</v>
      </c>
      <c r="E875" s="234">
        <v>6995</v>
      </c>
      <c r="F875" s="228" t="s">
        <v>533</v>
      </c>
      <c r="G875" s="234">
        <v>6995</v>
      </c>
      <c r="H875" s="230"/>
      <c r="I875" s="1479" t="s">
        <v>724</v>
      </c>
      <c r="J875" s="1479"/>
      <c r="K875" s="430"/>
      <c r="L875" s="236"/>
      <c r="M875" s="236"/>
      <c r="N875" s="236"/>
      <c r="O875" s="236"/>
      <c r="P875" s="236"/>
    </row>
    <row r="876" spans="1:16" s="74" customFormat="1" ht="15.75" thickBot="1">
      <c r="B876" s="164" t="s">
        <v>4880</v>
      </c>
      <c r="C876" s="876" t="s">
        <v>459</v>
      </c>
      <c r="D876" s="227" t="s">
        <v>460</v>
      </c>
      <c r="E876" s="234">
        <v>1495</v>
      </c>
      <c r="F876" s="228" t="s">
        <v>533</v>
      </c>
      <c r="G876" s="234">
        <v>1495</v>
      </c>
      <c r="H876" s="230"/>
      <c r="I876" s="1479" t="s">
        <v>725</v>
      </c>
      <c r="J876" s="1479"/>
      <c r="K876" s="430"/>
      <c r="L876" s="236"/>
      <c r="M876" s="236"/>
      <c r="N876" s="236"/>
      <c r="O876" s="236"/>
      <c r="P876" s="236"/>
    </row>
    <row r="877" spans="1:16" s="74" customFormat="1">
      <c r="B877" s="164"/>
      <c r="C877" s="431"/>
      <c r="D877" s="432"/>
      <c r="E877" s="885"/>
      <c r="F877" s="93" t="s">
        <v>68</v>
      </c>
      <c r="G877" s="93" t="s">
        <v>67</v>
      </c>
      <c r="H877" s="91"/>
      <c r="I877" s="68"/>
      <c r="J877" s="95"/>
      <c r="K877" s="95"/>
      <c r="L877" s="95"/>
      <c r="M877" s="95"/>
      <c r="N877" s="95"/>
      <c r="O877" s="95"/>
      <c r="P877" s="215"/>
    </row>
    <row r="878" spans="1:16" s="74" customFormat="1" ht="15.75" customHeight="1">
      <c r="B878" s="164"/>
      <c r="C878" s="1626" t="s">
        <v>641</v>
      </c>
      <c r="D878" s="1626"/>
      <c r="E878" s="228"/>
      <c r="F878" s="228" t="s">
        <v>68</v>
      </c>
      <c r="G878" s="228" t="s">
        <v>67</v>
      </c>
      <c r="H878" s="230"/>
      <c r="I878" s="418"/>
      <c r="J878" s="236"/>
      <c r="K878" s="236"/>
      <c r="L878" s="236"/>
      <c r="M878" s="236"/>
      <c r="N878" s="236"/>
      <c r="O878" s="236"/>
      <c r="P878" s="236"/>
    </row>
    <row r="879" spans="1:16" s="74" customFormat="1">
      <c r="B879" s="164" t="s">
        <v>4925</v>
      </c>
      <c r="C879" s="953" t="s">
        <v>652</v>
      </c>
      <c r="D879" s="433" t="s">
        <v>1174</v>
      </c>
      <c r="E879" s="279">
        <v>1800</v>
      </c>
      <c r="F879" s="279" t="s">
        <v>533</v>
      </c>
      <c r="G879" s="279" t="s">
        <v>380</v>
      </c>
      <c r="H879" s="434"/>
      <c r="I879" s="1477" t="s">
        <v>1553</v>
      </c>
      <c r="J879" s="1472"/>
      <c r="K879" s="1472"/>
      <c r="L879" s="1472"/>
      <c r="M879" s="1472"/>
      <c r="N879" s="1472"/>
      <c r="O879" s="1472"/>
      <c r="P879" s="1473"/>
    </row>
    <row r="880" spans="1:16" s="74" customFormat="1">
      <c r="B880" s="164" t="s">
        <v>4931</v>
      </c>
      <c r="C880" s="929" t="s">
        <v>653</v>
      </c>
      <c r="D880" s="435" t="s">
        <v>1094</v>
      </c>
      <c r="E880" s="210">
        <v>3060</v>
      </c>
      <c r="F880" s="279" t="s">
        <v>533</v>
      </c>
      <c r="G880" s="210" t="s">
        <v>380</v>
      </c>
      <c r="H880" s="222"/>
      <c r="I880" s="1471"/>
      <c r="J880" s="1478"/>
      <c r="K880" s="1478"/>
      <c r="L880" s="1478"/>
      <c r="M880" s="1478"/>
      <c r="N880" s="1478"/>
      <c r="O880" s="1478"/>
      <c r="P880" s="1473"/>
    </row>
    <row r="881" spans="2:16" s="74" customFormat="1">
      <c r="B881" s="164" t="s">
        <v>5254</v>
      </c>
      <c r="C881" s="929" t="s">
        <v>654</v>
      </c>
      <c r="D881" s="435" t="s">
        <v>1119</v>
      </c>
      <c r="E881" s="210">
        <v>4320</v>
      </c>
      <c r="F881" s="279" t="s">
        <v>533</v>
      </c>
      <c r="G881" s="210" t="s">
        <v>380</v>
      </c>
      <c r="H881" s="222"/>
      <c r="I881" s="1471"/>
      <c r="J881" s="1478"/>
      <c r="K881" s="1478"/>
      <c r="L881" s="1478"/>
      <c r="M881" s="1478"/>
      <c r="N881" s="1478"/>
      <c r="O881" s="1478"/>
      <c r="P881" s="1473"/>
    </row>
    <row r="882" spans="2:16" s="74" customFormat="1" ht="14.25" customHeight="1">
      <c r="B882" s="164" t="s">
        <v>4924</v>
      </c>
      <c r="C882" s="494" t="s">
        <v>202</v>
      </c>
      <c r="D882" s="436" t="s">
        <v>1175</v>
      </c>
      <c r="E882" s="107">
        <v>700</v>
      </c>
      <c r="F882" s="279" t="s">
        <v>533</v>
      </c>
      <c r="G882" s="107" t="s">
        <v>380</v>
      </c>
      <c r="H882" s="206"/>
      <c r="I882" s="1471"/>
      <c r="J882" s="1478"/>
      <c r="K882" s="1478"/>
      <c r="L882" s="1478"/>
      <c r="M882" s="1478"/>
      <c r="N882" s="1478"/>
      <c r="O882" s="1478"/>
      <c r="P882" s="1473"/>
    </row>
    <row r="883" spans="2:16" s="74" customFormat="1" ht="15.75" customHeight="1">
      <c r="B883" s="164" t="s">
        <v>4930</v>
      </c>
      <c r="C883" s="494" t="s">
        <v>203</v>
      </c>
      <c r="D883" s="436" t="s">
        <v>1093</v>
      </c>
      <c r="E883" s="107">
        <v>1190</v>
      </c>
      <c r="F883" s="279" t="s">
        <v>533</v>
      </c>
      <c r="G883" s="107" t="s">
        <v>380</v>
      </c>
      <c r="H883" s="206"/>
      <c r="I883" s="1471"/>
      <c r="J883" s="1478"/>
      <c r="K883" s="1478"/>
      <c r="L883" s="1478"/>
      <c r="M883" s="1478"/>
      <c r="N883" s="1478"/>
      <c r="O883" s="1478"/>
      <c r="P883" s="1473"/>
    </row>
    <row r="884" spans="2:16" s="74" customFormat="1">
      <c r="B884" s="164" t="s">
        <v>5253</v>
      </c>
      <c r="C884" s="494" t="s">
        <v>204</v>
      </c>
      <c r="D884" s="436" t="s">
        <v>1118</v>
      </c>
      <c r="E884" s="107">
        <v>1680</v>
      </c>
      <c r="F884" s="279" t="s">
        <v>533</v>
      </c>
      <c r="G884" s="107" t="s">
        <v>380</v>
      </c>
      <c r="H884" s="206"/>
      <c r="I884" s="1471"/>
      <c r="J884" s="1478"/>
      <c r="K884" s="1478"/>
      <c r="L884" s="1478"/>
      <c r="M884" s="1478"/>
      <c r="N884" s="1478"/>
      <c r="O884" s="1478"/>
      <c r="P884" s="1473"/>
    </row>
    <row r="885" spans="2:16" s="74" customFormat="1">
      <c r="B885" s="164" t="s">
        <v>4923</v>
      </c>
      <c r="C885" s="494" t="s">
        <v>199</v>
      </c>
      <c r="D885" s="436" t="s">
        <v>1176</v>
      </c>
      <c r="E885" s="107">
        <v>180</v>
      </c>
      <c r="F885" s="279" t="s">
        <v>533</v>
      </c>
      <c r="G885" s="107" t="s">
        <v>380</v>
      </c>
      <c r="H885" s="206"/>
      <c r="I885" s="1471"/>
      <c r="J885" s="1478"/>
      <c r="K885" s="1478"/>
      <c r="L885" s="1478"/>
      <c r="M885" s="1478"/>
      <c r="N885" s="1478"/>
      <c r="O885" s="1478"/>
      <c r="P885" s="1473"/>
    </row>
    <row r="886" spans="2:16" s="74" customFormat="1">
      <c r="B886" s="164" t="s">
        <v>4929</v>
      </c>
      <c r="C886" s="494" t="s">
        <v>200</v>
      </c>
      <c r="D886" s="436" t="s">
        <v>1092</v>
      </c>
      <c r="E886" s="107">
        <v>306</v>
      </c>
      <c r="F886" s="279" t="s">
        <v>533</v>
      </c>
      <c r="G886" s="107" t="s">
        <v>380</v>
      </c>
      <c r="H886" s="206"/>
      <c r="I886" s="1471"/>
      <c r="J886" s="1478"/>
      <c r="K886" s="1478"/>
      <c r="L886" s="1478"/>
      <c r="M886" s="1478"/>
      <c r="N886" s="1478"/>
      <c r="O886" s="1478"/>
      <c r="P886" s="1473"/>
    </row>
    <row r="887" spans="2:16" s="74" customFormat="1">
      <c r="B887" s="164" t="s">
        <v>5252</v>
      </c>
      <c r="C887" s="494" t="s">
        <v>201</v>
      </c>
      <c r="D887" s="436" t="s">
        <v>1117</v>
      </c>
      <c r="E887" s="107">
        <v>432</v>
      </c>
      <c r="F887" s="279" t="s">
        <v>533</v>
      </c>
      <c r="G887" s="107" t="s">
        <v>380</v>
      </c>
      <c r="H887" s="206"/>
      <c r="I887" s="1471"/>
      <c r="J887" s="1478"/>
      <c r="K887" s="1478"/>
      <c r="L887" s="1478"/>
      <c r="M887" s="1478"/>
      <c r="N887" s="1478"/>
      <c r="O887" s="1478"/>
      <c r="P887" s="1473"/>
    </row>
    <row r="888" spans="2:16" s="74" customFormat="1">
      <c r="B888" s="164" t="s">
        <v>4922</v>
      </c>
      <c r="C888" s="494" t="s">
        <v>6</v>
      </c>
      <c r="D888" s="207" t="s">
        <v>1177</v>
      </c>
      <c r="E888" s="274">
        <v>700</v>
      </c>
      <c r="F888" s="279" t="s">
        <v>533</v>
      </c>
      <c r="G888" s="274" t="s">
        <v>380</v>
      </c>
      <c r="H888" s="206"/>
      <c r="I888" s="1471"/>
      <c r="J888" s="1478"/>
      <c r="K888" s="1478"/>
      <c r="L888" s="1478"/>
      <c r="M888" s="1478"/>
      <c r="N888" s="1478"/>
      <c r="O888" s="1478"/>
      <c r="P888" s="1473"/>
    </row>
    <row r="889" spans="2:16" s="74" customFormat="1">
      <c r="B889" s="164" t="s">
        <v>4928</v>
      </c>
      <c r="C889" s="494" t="s">
        <v>7</v>
      </c>
      <c r="D889" s="207" t="s">
        <v>1091</v>
      </c>
      <c r="E889" s="274">
        <v>1190</v>
      </c>
      <c r="F889" s="279" t="s">
        <v>533</v>
      </c>
      <c r="G889" s="274" t="s">
        <v>380</v>
      </c>
      <c r="H889" s="206"/>
      <c r="I889" s="1471"/>
      <c r="J889" s="1478"/>
      <c r="K889" s="1478"/>
      <c r="L889" s="1478"/>
      <c r="M889" s="1478"/>
      <c r="N889" s="1478"/>
      <c r="O889" s="1478"/>
      <c r="P889" s="1473"/>
    </row>
    <row r="890" spans="2:16" s="74" customFormat="1">
      <c r="B890" s="164" t="s">
        <v>4921</v>
      </c>
      <c r="C890" s="494" t="s">
        <v>4</v>
      </c>
      <c r="D890" s="207" t="s">
        <v>1178</v>
      </c>
      <c r="E890" s="107">
        <v>400</v>
      </c>
      <c r="F890" s="279" t="s">
        <v>533</v>
      </c>
      <c r="G890" s="107" t="s">
        <v>380</v>
      </c>
      <c r="H890" s="206"/>
      <c r="I890" s="1471"/>
      <c r="J890" s="1478"/>
      <c r="K890" s="1478"/>
      <c r="L890" s="1478"/>
      <c r="M890" s="1478"/>
      <c r="N890" s="1478"/>
      <c r="O890" s="1478"/>
      <c r="P890" s="1473"/>
    </row>
    <row r="891" spans="2:16" s="74" customFormat="1">
      <c r="B891" s="164" t="s">
        <v>4927</v>
      </c>
      <c r="C891" s="494" t="s">
        <v>5</v>
      </c>
      <c r="D891" s="207" t="s">
        <v>1090</v>
      </c>
      <c r="E891" s="107">
        <v>680</v>
      </c>
      <c r="F891" s="279" t="s">
        <v>533</v>
      </c>
      <c r="G891" s="107" t="s">
        <v>380</v>
      </c>
      <c r="H891" s="206"/>
      <c r="I891" s="1471"/>
      <c r="J891" s="1478"/>
      <c r="K891" s="1478"/>
      <c r="L891" s="1478"/>
      <c r="M891" s="1478"/>
      <c r="N891" s="1478"/>
      <c r="O891" s="1478"/>
      <c r="P891" s="1473"/>
    </row>
    <row r="892" spans="2:16" s="74" customFormat="1">
      <c r="B892" s="164" t="s">
        <v>4920</v>
      </c>
      <c r="C892" s="494" t="s">
        <v>326</v>
      </c>
      <c r="D892" s="207" t="s">
        <v>1179</v>
      </c>
      <c r="E892" s="107">
        <v>160</v>
      </c>
      <c r="F892" s="279" t="s">
        <v>533</v>
      </c>
      <c r="G892" s="107" t="s">
        <v>380</v>
      </c>
      <c r="H892" s="206"/>
      <c r="I892" s="1471"/>
      <c r="J892" s="1478"/>
      <c r="K892" s="1478"/>
      <c r="L892" s="1478"/>
      <c r="M892" s="1478"/>
      <c r="N892" s="1478"/>
      <c r="O892" s="1478"/>
      <c r="P892" s="1473"/>
    </row>
    <row r="893" spans="2:16" s="74" customFormat="1">
      <c r="B893" s="164" t="s">
        <v>4926</v>
      </c>
      <c r="C893" s="494" t="s">
        <v>327</v>
      </c>
      <c r="D893" s="207" t="s">
        <v>1089</v>
      </c>
      <c r="E893" s="107">
        <v>272</v>
      </c>
      <c r="F893" s="279" t="s">
        <v>533</v>
      </c>
      <c r="G893" s="107" t="s">
        <v>380</v>
      </c>
      <c r="H893" s="206"/>
      <c r="I893" s="1471"/>
      <c r="J893" s="1478"/>
      <c r="K893" s="1478"/>
      <c r="L893" s="1478"/>
      <c r="M893" s="1478"/>
      <c r="N893" s="1478"/>
      <c r="O893" s="1478"/>
      <c r="P893" s="1473"/>
    </row>
    <row r="894" spans="2:16" s="74" customFormat="1" ht="15.75" thickBot="1">
      <c r="B894" s="164"/>
      <c r="C894" s="490" t="s">
        <v>1046</v>
      </c>
      <c r="D894" s="437"/>
      <c r="E894" s="278"/>
      <c r="F894" s="278" t="s">
        <v>68</v>
      </c>
      <c r="G894" s="278" t="s">
        <v>67</v>
      </c>
      <c r="H894" s="438"/>
      <c r="I894" s="71"/>
      <c r="J894" s="88"/>
      <c r="K894" s="88"/>
      <c r="L894" s="88"/>
      <c r="M894" s="88"/>
      <c r="N894" s="88"/>
      <c r="O894" s="88"/>
      <c r="P894" s="88"/>
    </row>
    <row r="895" spans="2:16" s="74" customFormat="1">
      <c r="B895" s="164"/>
      <c r="C895" s="957"/>
      <c r="D895" s="89" t="s">
        <v>1353</v>
      </c>
      <c r="E895" s="283"/>
      <c r="F895" s="283" t="s">
        <v>68</v>
      </c>
      <c r="G895" s="283" t="s">
        <v>67</v>
      </c>
      <c r="H895" s="283"/>
      <c r="I895" s="76"/>
      <c r="J895" s="302"/>
      <c r="K895" s="302"/>
      <c r="L895" s="302"/>
      <c r="M895" s="302"/>
      <c r="N895" s="302"/>
      <c r="O895" s="302"/>
      <c r="P895" s="439"/>
    </row>
    <row r="896" spans="2:16" s="74" customFormat="1">
      <c r="B896" s="164" t="s">
        <v>5266</v>
      </c>
      <c r="C896" s="956" t="s">
        <v>281</v>
      </c>
      <c r="D896" s="209" t="s">
        <v>1354</v>
      </c>
      <c r="E896" s="210">
        <v>250</v>
      </c>
      <c r="F896" s="210" t="s">
        <v>533</v>
      </c>
      <c r="G896" s="210" t="s">
        <v>380</v>
      </c>
      <c r="H896" s="271"/>
      <c r="I896" s="272"/>
      <c r="J896" s="273"/>
      <c r="K896" s="273"/>
      <c r="L896" s="273"/>
      <c r="M896" s="273"/>
      <c r="N896" s="273"/>
      <c r="O896" s="273"/>
      <c r="P896" s="273"/>
    </row>
    <row r="897" spans="2:16" s="74" customFormat="1">
      <c r="B897" s="164" t="s">
        <v>5267</v>
      </c>
      <c r="C897" s="956" t="s">
        <v>282</v>
      </c>
      <c r="D897" s="209" t="s">
        <v>1355</v>
      </c>
      <c r="E897" s="210">
        <v>425</v>
      </c>
      <c r="F897" s="210" t="s">
        <v>533</v>
      </c>
      <c r="G897" s="210" t="s">
        <v>380</v>
      </c>
      <c r="H897" s="271"/>
      <c r="I897" s="272"/>
      <c r="J897" s="273"/>
      <c r="K897" s="273"/>
      <c r="L897" s="273"/>
      <c r="M897" s="273"/>
      <c r="N897" s="273"/>
      <c r="O897" s="273"/>
      <c r="P897" s="273"/>
    </row>
    <row r="898" spans="2:16" s="74" customFormat="1">
      <c r="B898" s="164" t="s">
        <v>5268</v>
      </c>
      <c r="C898" s="956" t="s">
        <v>283</v>
      </c>
      <c r="D898" s="209" t="s">
        <v>1356</v>
      </c>
      <c r="E898" s="210">
        <v>600</v>
      </c>
      <c r="F898" s="210" t="s">
        <v>533</v>
      </c>
      <c r="G898" s="210" t="s">
        <v>380</v>
      </c>
      <c r="H898" s="271"/>
      <c r="I898" s="272"/>
      <c r="J898" s="273"/>
      <c r="K898" s="273"/>
      <c r="L898" s="273"/>
      <c r="M898" s="273"/>
      <c r="N898" s="273"/>
      <c r="O898" s="273"/>
      <c r="P898" s="273"/>
    </row>
    <row r="899" spans="2:16" s="74" customFormat="1" ht="15.75" thickBot="1">
      <c r="B899" s="164"/>
      <c r="C899" s="914" t="s">
        <v>1046</v>
      </c>
      <c r="D899" s="440"/>
      <c r="E899" s="353"/>
      <c r="F899" s="353"/>
      <c r="G899" s="353"/>
      <c r="H899" s="415"/>
      <c r="I899" s="275"/>
      <c r="J899" s="317"/>
      <c r="K899" s="317"/>
      <c r="L899" s="317"/>
      <c r="M899" s="317"/>
      <c r="N899" s="317"/>
      <c r="O899" s="317"/>
      <c r="P899" s="317"/>
    </row>
    <row r="900" spans="2:16" s="74" customFormat="1" ht="15.75" thickBot="1">
      <c r="B900" s="164"/>
      <c r="C900" s="987"/>
      <c r="D900" s="441" t="s">
        <v>2029</v>
      </c>
      <c r="E900" s="355"/>
      <c r="F900" s="355" t="s">
        <v>68</v>
      </c>
      <c r="G900" s="355" t="s">
        <v>67</v>
      </c>
      <c r="H900" s="355"/>
      <c r="I900" s="442" t="s">
        <v>2976</v>
      </c>
      <c r="J900" s="443" t="s">
        <v>2030</v>
      </c>
      <c r="K900" s="86"/>
      <c r="L900" s="444"/>
      <c r="M900" s="444"/>
      <c r="N900" s="444"/>
      <c r="O900" s="444"/>
      <c r="P900" s="445"/>
    </row>
    <row r="901" spans="2:16" s="74" customFormat="1">
      <c r="B901" s="164" t="s">
        <v>4698</v>
      </c>
      <c r="C901" s="988" t="s">
        <v>2003</v>
      </c>
      <c r="D901" s="446" t="s">
        <v>2262</v>
      </c>
      <c r="E901" s="388">
        <v>200</v>
      </c>
      <c r="F901" s="279" t="s">
        <v>533</v>
      </c>
      <c r="G901" s="279" t="s">
        <v>380</v>
      </c>
      <c r="H901" s="447"/>
      <c r="I901" s="446" t="s">
        <v>2262</v>
      </c>
      <c r="J901" s="448"/>
      <c r="K901" s="448"/>
      <c r="L901" s="448"/>
      <c r="M901" s="448"/>
      <c r="N901" s="448"/>
      <c r="O901" s="449"/>
      <c r="P901" s="450"/>
    </row>
    <row r="902" spans="2:16" s="74" customFormat="1">
      <c r="B902" s="164" t="s">
        <v>4699</v>
      </c>
      <c r="C902" s="948" t="s">
        <v>2004</v>
      </c>
      <c r="D902" s="451" t="s">
        <v>2263</v>
      </c>
      <c r="E902" s="111">
        <v>340</v>
      </c>
      <c r="F902" s="210" t="s">
        <v>533</v>
      </c>
      <c r="G902" s="210" t="s">
        <v>380</v>
      </c>
      <c r="H902" s="271"/>
      <c r="I902" s="451" t="s">
        <v>2263</v>
      </c>
      <c r="J902" s="452"/>
      <c r="K902" s="452"/>
      <c r="L902" s="452"/>
      <c r="M902" s="452"/>
      <c r="N902" s="452"/>
      <c r="O902" s="449"/>
      <c r="P902" s="450"/>
    </row>
    <row r="903" spans="2:16" s="74" customFormat="1">
      <c r="B903" s="164" t="s">
        <v>4700</v>
      </c>
      <c r="C903" s="948" t="s">
        <v>2005</v>
      </c>
      <c r="D903" s="451" t="s">
        <v>2264</v>
      </c>
      <c r="E903" s="111">
        <v>465</v>
      </c>
      <c r="F903" s="210" t="s">
        <v>533</v>
      </c>
      <c r="G903" s="210" t="s">
        <v>380</v>
      </c>
      <c r="H903" s="271"/>
      <c r="I903" s="451" t="s">
        <v>2264</v>
      </c>
      <c r="J903" s="452"/>
      <c r="K903" s="452"/>
      <c r="L903" s="452"/>
      <c r="M903" s="452"/>
      <c r="N903" s="452"/>
      <c r="O903" s="449"/>
      <c r="P903" s="450"/>
    </row>
    <row r="904" spans="2:16" s="74" customFormat="1">
      <c r="B904" s="164" t="s">
        <v>4701</v>
      </c>
      <c r="C904" s="948" t="s">
        <v>2006</v>
      </c>
      <c r="D904" s="451" t="s">
        <v>2265</v>
      </c>
      <c r="E904" s="111">
        <v>450.00000000000006</v>
      </c>
      <c r="F904" s="210" t="s">
        <v>533</v>
      </c>
      <c r="G904" s="210" t="s">
        <v>380</v>
      </c>
      <c r="H904" s="271"/>
      <c r="I904" s="451" t="s">
        <v>2265</v>
      </c>
      <c r="J904" s="452"/>
      <c r="K904" s="452"/>
      <c r="L904" s="452"/>
      <c r="M904" s="452"/>
      <c r="N904" s="452"/>
      <c r="O904" s="449"/>
      <c r="P904" s="450"/>
    </row>
    <row r="905" spans="2:16" s="74" customFormat="1">
      <c r="B905" s="164" t="s">
        <v>4702</v>
      </c>
      <c r="C905" s="948" t="s">
        <v>2007</v>
      </c>
      <c r="D905" s="451" t="s">
        <v>2266</v>
      </c>
      <c r="E905" s="111">
        <v>765.00000000000011</v>
      </c>
      <c r="F905" s="210" t="s">
        <v>533</v>
      </c>
      <c r="G905" s="210" t="s">
        <v>380</v>
      </c>
      <c r="H905" s="271"/>
      <c r="I905" s="451" t="s">
        <v>2266</v>
      </c>
      <c r="J905" s="452"/>
      <c r="K905" s="452"/>
      <c r="L905" s="452"/>
      <c r="M905" s="452"/>
      <c r="N905" s="452"/>
      <c r="O905" s="449"/>
      <c r="P905" s="450"/>
    </row>
    <row r="906" spans="2:16" s="74" customFormat="1">
      <c r="B906" s="164" t="s">
        <v>4703</v>
      </c>
      <c r="C906" s="948" t="s">
        <v>2008</v>
      </c>
      <c r="D906" s="451" t="s">
        <v>2267</v>
      </c>
      <c r="E906" s="111">
        <v>1055</v>
      </c>
      <c r="F906" s="210" t="s">
        <v>533</v>
      </c>
      <c r="G906" s="210" t="s">
        <v>380</v>
      </c>
      <c r="H906" s="271"/>
      <c r="I906" s="451" t="s">
        <v>2267</v>
      </c>
      <c r="J906" s="452"/>
      <c r="K906" s="452"/>
      <c r="L906" s="452"/>
      <c r="M906" s="452"/>
      <c r="N906" s="452"/>
      <c r="O906" s="449"/>
      <c r="P906" s="450"/>
    </row>
    <row r="907" spans="2:16" s="74" customFormat="1">
      <c r="B907" s="164" t="s">
        <v>4704</v>
      </c>
      <c r="C907" s="948" t="s">
        <v>2009</v>
      </c>
      <c r="D907" s="451" t="s">
        <v>2268</v>
      </c>
      <c r="E907" s="111">
        <v>810.00000000000023</v>
      </c>
      <c r="F907" s="210" t="s">
        <v>533</v>
      </c>
      <c r="G907" s="210" t="s">
        <v>380</v>
      </c>
      <c r="H907" s="271"/>
      <c r="I907" s="451" t="s">
        <v>2268</v>
      </c>
      <c r="J907" s="452"/>
      <c r="K907" s="452"/>
      <c r="L907" s="452"/>
      <c r="M907" s="452"/>
      <c r="N907" s="452"/>
      <c r="O907" s="449"/>
      <c r="P907" s="450"/>
    </row>
    <row r="908" spans="2:16" s="74" customFormat="1">
      <c r="B908" s="164" t="s">
        <v>4705</v>
      </c>
      <c r="C908" s="948" t="s">
        <v>2010</v>
      </c>
      <c r="D908" s="451" t="s">
        <v>2269</v>
      </c>
      <c r="E908" s="111">
        <v>1375</v>
      </c>
      <c r="F908" s="210" t="s">
        <v>533</v>
      </c>
      <c r="G908" s="210" t="s">
        <v>380</v>
      </c>
      <c r="H908" s="271"/>
      <c r="I908" s="451" t="s">
        <v>2269</v>
      </c>
      <c r="J908" s="452"/>
      <c r="K908" s="452"/>
      <c r="L908" s="452"/>
      <c r="M908" s="452"/>
      <c r="N908" s="452"/>
      <c r="O908" s="449"/>
      <c r="P908" s="450"/>
    </row>
    <row r="909" spans="2:16" s="74" customFormat="1">
      <c r="B909" s="164" t="s">
        <v>4706</v>
      </c>
      <c r="C909" s="948" t="s">
        <v>2011</v>
      </c>
      <c r="D909" s="451" t="s">
        <v>2270</v>
      </c>
      <c r="E909" s="111">
        <v>1895.4000000000008</v>
      </c>
      <c r="F909" s="210" t="s">
        <v>533</v>
      </c>
      <c r="G909" s="210" t="s">
        <v>380</v>
      </c>
      <c r="H909" s="271"/>
      <c r="I909" s="451" t="s">
        <v>2270</v>
      </c>
      <c r="J909" s="452"/>
      <c r="K909" s="452"/>
      <c r="L909" s="452"/>
      <c r="M909" s="452"/>
      <c r="N909" s="452"/>
      <c r="O909" s="449"/>
      <c r="P909" s="450"/>
    </row>
    <row r="910" spans="2:16" s="74" customFormat="1">
      <c r="B910" s="164" t="s">
        <v>4707</v>
      </c>
      <c r="C910" s="948" t="s">
        <v>2012</v>
      </c>
      <c r="D910" s="451" t="s">
        <v>2271</v>
      </c>
      <c r="E910" s="111">
        <v>1455</v>
      </c>
      <c r="F910" s="210" t="s">
        <v>533</v>
      </c>
      <c r="G910" s="210" t="s">
        <v>380</v>
      </c>
      <c r="H910" s="271"/>
      <c r="I910" s="451" t="s">
        <v>2271</v>
      </c>
      <c r="J910" s="452"/>
      <c r="K910" s="452"/>
      <c r="L910" s="452"/>
      <c r="M910" s="452"/>
      <c r="N910" s="452"/>
      <c r="O910" s="449"/>
      <c r="P910" s="450"/>
    </row>
    <row r="911" spans="2:16" s="74" customFormat="1">
      <c r="B911" s="164" t="s">
        <v>4708</v>
      </c>
      <c r="C911" s="948" t="s">
        <v>2013</v>
      </c>
      <c r="D911" s="451" t="s">
        <v>2272</v>
      </c>
      <c r="E911" s="111">
        <v>2480</v>
      </c>
      <c r="F911" s="210" t="s">
        <v>533</v>
      </c>
      <c r="G911" s="210" t="s">
        <v>380</v>
      </c>
      <c r="H911" s="271"/>
      <c r="I911" s="451" t="s">
        <v>2272</v>
      </c>
      <c r="J911" s="452"/>
      <c r="K911" s="452"/>
      <c r="L911" s="452"/>
      <c r="M911" s="452"/>
      <c r="N911" s="452"/>
      <c r="O911" s="449"/>
      <c r="P911" s="450"/>
    </row>
    <row r="912" spans="2:16" s="74" customFormat="1">
      <c r="B912" s="164" t="s">
        <v>4709</v>
      </c>
      <c r="C912" s="948" t="s">
        <v>2014</v>
      </c>
      <c r="D912" s="451" t="s">
        <v>2273</v>
      </c>
      <c r="E912" s="111">
        <v>3415</v>
      </c>
      <c r="F912" s="210" t="s">
        <v>533</v>
      </c>
      <c r="G912" s="210" t="s">
        <v>380</v>
      </c>
      <c r="H912" s="271"/>
      <c r="I912" s="451" t="s">
        <v>2273</v>
      </c>
      <c r="J912" s="452"/>
      <c r="K912" s="452"/>
      <c r="L912" s="452"/>
      <c r="M912" s="452"/>
      <c r="N912" s="452"/>
      <c r="O912" s="449"/>
      <c r="P912" s="450"/>
    </row>
    <row r="913" spans="2:16" s="74" customFormat="1">
      <c r="B913" s="164" t="s">
        <v>4710</v>
      </c>
      <c r="C913" s="948" t="s">
        <v>2015</v>
      </c>
      <c r="D913" s="451" t="s">
        <v>2274</v>
      </c>
      <c r="E913" s="111">
        <v>3100</v>
      </c>
      <c r="F913" s="210" t="s">
        <v>533</v>
      </c>
      <c r="G913" s="210" t="s">
        <v>380</v>
      </c>
      <c r="H913" s="271"/>
      <c r="I913" s="451" t="s">
        <v>2274</v>
      </c>
      <c r="J913" s="452"/>
      <c r="K913" s="452"/>
      <c r="L913" s="452"/>
      <c r="M913" s="452"/>
      <c r="N913" s="452"/>
      <c r="O913" s="449"/>
      <c r="P913" s="450"/>
    </row>
    <row r="914" spans="2:16" s="74" customFormat="1">
      <c r="B914" s="164" t="s">
        <v>4711</v>
      </c>
      <c r="C914" s="948" t="s">
        <v>2016</v>
      </c>
      <c r="D914" s="451" t="s">
        <v>2275</v>
      </c>
      <c r="E914" s="111">
        <v>5265</v>
      </c>
      <c r="F914" s="210" t="s">
        <v>533</v>
      </c>
      <c r="G914" s="210" t="s">
        <v>380</v>
      </c>
      <c r="H914" s="271"/>
      <c r="I914" s="451" t="s">
        <v>2275</v>
      </c>
      <c r="J914" s="452"/>
      <c r="K914" s="452"/>
      <c r="L914" s="452"/>
      <c r="M914" s="452"/>
      <c r="N914" s="452"/>
      <c r="O914" s="449"/>
      <c r="P914" s="450"/>
    </row>
    <row r="915" spans="2:16" s="74" customFormat="1">
      <c r="B915" s="164" t="s">
        <v>4712</v>
      </c>
      <c r="C915" s="948" t="s">
        <v>2017</v>
      </c>
      <c r="D915" s="451" t="s">
        <v>2276</v>
      </c>
      <c r="E915" s="111">
        <v>7249.9050000000034</v>
      </c>
      <c r="F915" s="210" t="s">
        <v>533</v>
      </c>
      <c r="G915" s="210" t="s">
        <v>380</v>
      </c>
      <c r="H915" s="271"/>
      <c r="I915" s="451" t="s">
        <v>2276</v>
      </c>
      <c r="J915" s="452"/>
      <c r="K915" s="452"/>
      <c r="L915" s="452"/>
      <c r="M915" s="452"/>
      <c r="N915" s="452"/>
      <c r="O915" s="449"/>
      <c r="P915" s="450"/>
    </row>
    <row r="916" spans="2:16" s="74" customFormat="1">
      <c r="B916" s="164" t="s">
        <v>4713</v>
      </c>
      <c r="C916" s="948" t="s">
        <v>2018</v>
      </c>
      <c r="D916" s="451" t="s">
        <v>2277</v>
      </c>
      <c r="E916" s="111">
        <v>5575</v>
      </c>
      <c r="F916" s="210" t="s">
        <v>533</v>
      </c>
      <c r="G916" s="210" t="s">
        <v>380</v>
      </c>
      <c r="H916" s="271"/>
      <c r="I916" s="451" t="s">
        <v>2277</v>
      </c>
      <c r="J916" s="452"/>
      <c r="K916" s="452"/>
      <c r="L916" s="452"/>
      <c r="M916" s="452"/>
      <c r="N916" s="452"/>
      <c r="O916" s="449"/>
      <c r="P916" s="450"/>
    </row>
    <row r="917" spans="2:16" s="74" customFormat="1">
      <c r="B917" s="164" t="s">
        <v>4714</v>
      </c>
      <c r="C917" s="948" t="s">
        <v>2019</v>
      </c>
      <c r="D917" s="451" t="s">
        <v>2278</v>
      </c>
      <c r="E917" s="111">
        <v>9480</v>
      </c>
      <c r="F917" s="210" t="s">
        <v>533</v>
      </c>
      <c r="G917" s="210" t="s">
        <v>380</v>
      </c>
      <c r="H917" s="271"/>
      <c r="I917" s="451" t="s">
        <v>2278</v>
      </c>
      <c r="J917" s="452"/>
      <c r="K917" s="452"/>
      <c r="L917" s="452"/>
      <c r="M917" s="452"/>
      <c r="N917" s="452"/>
      <c r="O917" s="449"/>
      <c r="P917" s="450"/>
    </row>
    <row r="918" spans="2:16" s="74" customFormat="1">
      <c r="B918" s="164" t="s">
        <v>4715</v>
      </c>
      <c r="C918" s="948" t="s">
        <v>2020</v>
      </c>
      <c r="D918" s="451" t="s">
        <v>2279</v>
      </c>
      <c r="E918" s="111">
        <v>13049.829000000005</v>
      </c>
      <c r="F918" s="210" t="s">
        <v>533</v>
      </c>
      <c r="G918" s="210" t="s">
        <v>380</v>
      </c>
      <c r="H918" s="271"/>
      <c r="I918" s="451" t="s">
        <v>2279</v>
      </c>
      <c r="J918" s="452"/>
      <c r="K918" s="452"/>
      <c r="L918" s="452"/>
      <c r="M918" s="452"/>
      <c r="N918" s="452"/>
      <c r="O918" s="449"/>
      <c r="P918" s="450"/>
    </row>
    <row r="919" spans="2:16" s="74" customFormat="1">
      <c r="B919" s="164" t="s">
        <v>4722</v>
      </c>
      <c r="C919" s="932" t="s">
        <v>2021</v>
      </c>
      <c r="D919" s="165" t="s">
        <v>2280</v>
      </c>
      <c r="E919" s="111">
        <v>7530</v>
      </c>
      <c r="F919" s="210" t="s">
        <v>533</v>
      </c>
      <c r="G919" s="210" t="s">
        <v>380</v>
      </c>
      <c r="H919" s="271"/>
      <c r="I919" s="165" t="s">
        <v>2280</v>
      </c>
      <c r="J919" s="452"/>
      <c r="K919" s="452"/>
      <c r="L919" s="452"/>
      <c r="M919" s="452"/>
      <c r="N919" s="452"/>
      <c r="O919" s="449"/>
      <c r="P919" s="450"/>
    </row>
    <row r="920" spans="2:16" s="74" customFormat="1">
      <c r="B920" s="164" t="s">
        <v>4723</v>
      </c>
      <c r="C920" s="932" t="s">
        <v>2022</v>
      </c>
      <c r="D920" s="165" t="s">
        <v>2281</v>
      </c>
      <c r="E920" s="111">
        <v>12800</v>
      </c>
      <c r="F920" s="210" t="s">
        <v>533</v>
      </c>
      <c r="G920" s="210" t="s">
        <v>380</v>
      </c>
      <c r="H920" s="271"/>
      <c r="I920" s="165" t="s">
        <v>2281</v>
      </c>
      <c r="J920" s="452"/>
      <c r="K920" s="452"/>
      <c r="L920" s="452"/>
      <c r="M920" s="452"/>
      <c r="N920" s="452"/>
      <c r="O920" s="449"/>
      <c r="P920" s="450"/>
    </row>
    <row r="921" spans="2:16" s="74" customFormat="1">
      <c r="B921" s="164" t="s">
        <v>4724</v>
      </c>
      <c r="C921" s="932" t="s">
        <v>2023</v>
      </c>
      <c r="D921" s="165" t="s">
        <v>2282</v>
      </c>
      <c r="E921" s="111">
        <v>17600</v>
      </c>
      <c r="F921" s="210" t="s">
        <v>533</v>
      </c>
      <c r="G921" s="210" t="s">
        <v>380</v>
      </c>
      <c r="H921" s="271"/>
      <c r="I921" s="165" t="s">
        <v>2282</v>
      </c>
      <c r="J921" s="452"/>
      <c r="K921" s="452"/>
      <c r="L921" s="452"/>
      <c r="M921" s="452"/>
      <c r="N921" s="452"/>
      <c r="O921" s="449"/>
      <c r="P921" s="450"/>
    </row>
    <row r="922" spans="2:16" s="74" customFormat="1">
      <c r="B922" s="164" t="s">
        <v>4716</v>
      </c>
      <c r="C922" s="948" t="s">
        <v>2024</v>
      </c>
      <c r="D922" s="451" t="s">
        <v>2283</v>
      </c>
      <c r="E922" s="111">
        <v>8500</v>
      </c>
      <c r="F922" s="210" t="s">
        <v>533</v>
      </c>
      <c r="G922" s="210" t="s">
        <v>380</v>
      </c>
      <c r="H922" s="271"/>
      <c r="I922" s="451" t="s">
        <v>2283</v>
      </c>
      <c r="J922" s="452"/>
      <c r="K922" s="452"/>
      <c r="L922" s="452"/>
      <c r="M922" s="452"/>
      <c r="N922" s="452"/>
      <c r="O922" s="449"/>
      <c r="P922" s="450"/>
    </row>
    <row r="923" spans="2:16" s="74" customFormat="1">
      <c r="B923" s="164" t="s">
        <v>4717</v>
      </c>
      <c r="C923" s="948" t="s">
        <v>2025</v>
      </c>
      <c r="D923" s="451" t="s">
        <v>2284</v>
      </c>
      <c r="E923" s="111">
        <v>14505.386850000006</v>
      </c>
      <c r="F923" s="210" t="s">
        <v>533</v>
      </c>
      <c r="G923" s="210" t="s">
        <v>380</v>
      </c>
      <c r="H923" s="271"/>
      <c r="I923" s="451" t="s">
        <v>2284</v>
      </c>
      <c r="J923" s="452"/>
      <c r="K923" s="452"/>
      <c r="L923" s="452"/>
      <c r="M923" s="452"/>
      <c r="N923" s="452"/>
      <c r="O923" s="449"/>
      <c r="P923" s="450"/>
    </row>
    <row r="924" spans="2:16" s="74" customFormat="1">
      <c r="B924" s="164" t="s">
        <v>4718</v>
      </c>
      <c r="C924" s="948" t="s">
        <v>2026</v>
      </c>
      <c r="D924" s="451" t="s">
        <v>2285</v>
      </c>
      <c r="E924" s="111">
        <v>19965</v>
      </c>
      <c r="F924" s="210" t="s">
        <v>533</v>
      </c>
      <c r="G924" s="210" t="s">
        <v>380</v>
      </c>
      <c r="H924" s="271"/>
      <c r="I924" s="451" t="s">
        <v>2285</v>
      </c>
      <c r="J924" s="452"/>
      <c r="K924" s="452"/>
      <c r="L924" s="452"/>
      <c r="M924" s="452"/>
      <c r="N924" s="452"/>
      <c r="O924" s="453"/>
      <c r="P924" s="454"/>
    </row>
    <row r="925" spans="2:16" s="74" customFormat="1">
      <c r="B925" s="164" t="s">
        <v>4719</v>
      </c>
      <c r="C925" s="948" t="s">
        <v>2716</v>
      </c>
      <c r="D925" s="165" t="s">
        <v>2717</v>
      </c>
      <c r="E925" s="110">
        <v>11945</v>
      </c>
      <c r="F925" s="210" t="s">
        <v>533</v>
      </c>
      <c r="G925" s="210" t="s">
        <v>380</v>
      </c>
      <c r="H925" s="271"/>
      <c r="I925" s="165" t="s">
        <v>2717</v>
      </c>
      <c r="J925" s="452"/>
      <c r="K925" s="452"/>
      <c r="L925" s="452"/>
      <c r="M925" s="452"/>
      <c r="N925" s="452"/>
      <c r="O925" s="452"/>
      <c r="P925" s="452"/>
    </row>
    <row r="926" spans="2:16" s="74" customFormat="1">
      <c r="B926" s="164" t="s">
        <v>4720</v>
      </c>
      <c r="C926" s="948" t="s">
        <v>2718</v>
      </c>
      <c r="D926" s="165" t="s">
        <v>2719</v>
      </c>
      <c r="E926" s="110">
        <v>20305</v>
      </c>
      <c r="F926" s="210" t="s">
        <v>533</v>
      </c>
      <c r="G926" s="210" t="s">
        <v>380</v>
      </c>
      <c r="H926" s="271"/>
      <c r="I926" s="165" t="s">
        <v>2719</v>
      </c>
      <c r="J926" s="452"/>
      <c r="K926" s="452"/>
      <c r="L926" s="452"/>
      <c r="M926" s="452"/>
      <c r="N926" s="452"/>
      <c r="O926" s="452"/>
      <c r="P926" s="452"/>
    </row>
    <row r="927" spans="2:16" s="74" customFormat="1">
      <c r="B927" s="164" t="s">
        <v>4721</v>
      </c>
      <c r="C927" s="948" t="s">
        <v>2720</v>
      </c>
      <c r="D927" s="165" t="s">
        <v>2721</v>
      </c>
      <c r="E927" s="110">
        <v>28055</v>
      </c>
      <c r="F927" s="210" t="s">
        <v>533</v>
      </c>
      <c r="G927" s="210" t="s">
        <v>380</v>
      </c>
      <c r="H927" s="271"/>
      <c r="I927" s="165" t="s">
        <v>2721</v>
      </c>
      <c r="J927" s="452"/>
      <c r="K927" s="452"/>
      <c r="L927" s="452"/>
      <c r="M927" s="452"/>
      <c r="N927" s="452"/>
      <c r="O927" s="452"/>
      <c r="P927" s="452"/>
    </row>
    <row r="928" spans="2:16" s="74" customFormat="1" ht="15.75" thickBot="1">
      <c r="B928" s="164"/>
      <c r="C928" s="914" t="s">
        <v>1046</v>
      </c>
      <c r="D928" s="455"/>
      <c r="E928" s="47"/>
      <c r="F928" s="353"/>
      <c r="G928" s="353"/>
      <c r="H928" s="415"/>
      <c r="I928" s="456"/>
      <c r="J928" s="456"/>
      <c r="K928" s="456"/>
      <c r="L928" s="456"/>
      <c r="M928" s="456"/>
      <c r="N928" s="456"/>
      <c r="O928" s="456"/>
      <c r="P928" s="456"/>
    </row>
    <row r="929" spans="1:16" s="74" customFormat="1" ht="15.75" thickBot="1">
      <c r="B929" s="164"/>
      <c r="C929" s="976"/>
      <c r="D929" s="191" t="s">
        <v>1243</v>
      </c>
      <c r="E929" s="355"/>
      <c r="F929" s="355" t="s">
        <v>68</v>
      </c>
      <c r="G929" s="355" t="s">
        <v>67</v>
      </c>
      <c r="H929" s="457"/>
      <c r="I929" s="458"/>
      <c r="J929" s="459"/>
      <c r="K929" s="459"/>
      <c r="L929" s="459"/>
      <c r="M929" s="459"/>
      <c r="N929" s="459"/>
      <c r="O929" s="459"/>
      <c r="P929" s="460"/>
    </row>
    <row r="930" spans="1:16" s="95" customFormat="1">
      <c r="B930" s="164" t="s">
        <v>5509</v>
      </c>
      <c r="C930" s="989" t="s">
        <v>69</v>
      </c>
      <c r="D930" s="461" t="s">
        <v>1205</v>
      </c>
      <c r="E930" s="462">
        <v>135</v>
      </c>
      <c r="F930" s="279" t="s">
        <v>533</v>
      </c>
      <c r="G930" s="279" t="s">
        <v>380</v>
      </c>
      <c r="H930" s="447"/>
      <c r="I930" s="463" t="s">
        <v>1566</v>
      </c>
      <c r="J930" s="463"/>
      <c r="K930" s="463"/>
      <c r="L930" s="463"/>
      <c r="M930" s="463"/>
      <c r="N930" s="463"/>
      <c r="O930" s="463"/>
      <c r="P930" s="463"/>
    </row>
    <row r="931" spans="1:16" s="74" customFormat="1" ht="14.25" customHeight="1">
      <c r="B931" s="164" t="s">
        <v>5510</v>
      </c>
      <c r="C931" s="932" t="s">
        <v>70</v>
      </c>
      <c r="D931" s="269" t="s">
        <v>1206</v>
      </c>
      <c r="E931" s="259">
        <v>230</v>
      </c>
      <c r="F931" s="210" t="s">
        <v>533</v>
      </c>
      <c r="G931" s="210" t="s">
        <v>380</v>
      </c>
      <c r="H931" s="210"/>
      <c r="I931" s="106"/>
      <c r="J931" s="106"/>
      <c r="K931" s="106"/>
      <c r="L931" s="106"/>
      <c r="M931" s="106"/>
      <c r="N931" s="106"/>
      <c r="O931" s="106"/>
      <c r="P931" s="106"/>
    </row>
    <row r="932" spans="1:16" s="95" customFormat="1" ht="15.75" customHeight="1">
      <c r="B932" s="164" t="s">
        <v>4668</v>
      </c>
      <c r="C932" s="916" t="s">
        <v>1953</v>
      </c>
      <c r="D932" s="375" t="s">
        <v>1968</v>
      </c>
      <c r="E932" s="107">
        <v>135</v>
      </c>
      <c r="F932" s="210" t="s">
        <v>533</v>
      </c>
      <c r="G932" s="210" t="s">
        <v>380</v>
      </c>
      <c r="H932" s="106"/>
      <c r="I932" s="1523" t="s">
        <v>1999</v>
      </c>
      <c r="J932" s="1524"/>
      <c r="K932" s="1524"/>
      <c r="L932" s="1524"/>
      <c r="M932" s="1524"/>
      <c r="N932" s="1524"/>
      <c r="O932" s="1524"/>
      <c r="P932" s="1525"/>
    </row>
    <row r="933" spans="1:16" s="95" customFormat="1">
      <c r="B933" s="164" t="s">
        <v>4669</v>
      </c>
      <c r="C933" s="916" t="s">
        <v>1954</v>
      </c>
      <c r="D933" s="375" t="s">
        <v>1969</v>
      </c>
      <c r="E933" s="107">
        <v>235</v>
      </c>
      <c r="F933" s="210" t="s">
        <v>533</v>
      </c>
      <c r="G933" s="210" t="s">
        <v>380</v>
      </c>
      <c r="H933" s="106"/>
      <c r="I933" s="1477"/>
      <c r="J933" s="1526"/>
      <c r="K933" s="1526"/>
      <c r="L933" s="1526"/>
      <c r="M933" s="1526"/>
      <c r="N933" s="1526"/>
      <c r="O933" s="1526"/>
      <c r="P933" s="1527"/>
    </row>
    <row r="934" spans="1:16" s="95" customFormat="1">
      <c r="B934" s="164" t="s">
        <v>4670</v>
      </c>
      <c r="C934" s="916" t="s">
        <v>1955</v>
      </c>
      <c r="D934" s="375" t="s">
        <v>1970</v>
      </c>
      <c r="E934" s="107">
        <v>320</v>
      </c>
      <c r="F934" s="210" t="s">
        <v>533</v>
      </c>
      <c r="G934" s="210" t="s">
        <v>380</v>
      </c>
      <c r="H934" s="106"/>
      <c r="I934" s="1528"/>
      <c r="J934" s="1529"/>
      <c r="K934" s="1529"/>
      <c r="L934" s="1529"/>
      <c r="M934" s="1529"/>
      <c r="N934" s="1529"/>
      <c r="O934" s="1529"/>
      <c r="P934" s="1530"/>
    </row>
    <row r="935" spans="1:16" s="95" customFormat="1">
      <c r="A935" s="88"/>
      <c r="B935" s="164" t="s">
        <v>5511</v>
      </c>
      <c r="C935" s="932" t="s">
        <v>71</v>
      </c>
      <c r="D935" s="269" t="s">
        <v>1207</v>
      </c>
      <c r="E935" s="259">
        <v>225</v>
      </c>
      <c r="F935" s="210" t="s">
        <v>533</v>
      </c>
      <c r="G935" s="210" t="s">
        <v>380</v>
      </c>
      <c r="H935" s="271"/>
      <c r="I935" s="848" t="s">
        <v>1566</v>
      </c>
      <c r="J935" s="106"/>
      <c r="K935" s="106"/>
      <c r="L935" s="106"/>
      <c r="M935" s="106"/>
      <c r="N935" s="106"/>
      <c r="O935" s="106"/>
      <c r="P935" s="106"/>
    </row>
    <row r="936" spans="1:16" s="95" customFormat="1">
      <c r="A936" s="88"/>
      <c r="B936" s="164" t="s">
        <v>5512</v>
      </c>
      <c r="C936" s="932" t="s">
        <v>72</v>
      </c>
      <c r="D936" s="269" t="s">
        <v>1208</v>
      </c>
      <c r="E936" s="259">
        <v>380</v>
      </c>
      <c r="F936" s="210" t="s">
        <v>533</v>
      </c>
      <c r="G936" s="210" t="s">
        <v>380</v>
      </c>
      <c r="H936" s="271"/>
      <c r="I936" s="848"/>
      <c r="J936" s="848"/>
      <c r="K936" s="848"/>
      <c r="L936" s="848"/>
      <c r="M936" s="848"/>
      <c r="N936" s="848"/>
      <c r="O936" s="848"/>
      <c r="P936" s="848"/>
    </row>
    <row r="937" spans="1:16" s="82" customFormat="1">
      <c r="A937" s="95"/>
      <c r="B937" s="164" t="s">
        <v>4650</v>
      </c>
      <c r="C937" s="975" t="s">
        <v>1933</v>
      </c>
      <c r="D937" s="350" t="s">
        <v>1965</v>
      </c>
      <c r="E937" s="107">
        <v>225</v>
      </c>
      <c r="F937" s="210" t="s">
        <v>533</v>
      </c>
      <c r="G937" s="210" t="s">
        <v>380</v>
      </c>
      <c r="H937" s="332"/>
      <c r="I937" s="1481" t="s">
        <v>1566</v>
      </c>
      <c r="J937" s="1482"/>
      <c r="K937" s="1482"/>
      <c r="L937" s="1482"/>
      <c r="M937" s="1482"/>
      <c r="N937" s="1482"/>
      <c r="O937" s="1482"/>
      <c r="P937" s="1483"/>
    </row>
    <row r="938" spans="1:16" s="82" customFormat="1">
      <c r="A938" s="95"/>
      <c r="B938" s="164" t="s">
        <v>4651</v>
      </c>
      <c r="C938" s="975" t="s">
        <v>1934</v>
      </c>
      <c r="D938" s="350" t="s">
        <v>1966</v>
      </c>
      <c r="E938" s="107">
        <v>380</v>
      </c>
      <c r="F938" s="210" t="s">
        <v>533</v>
      </c>
      <c r="G938" s="210" t="s">
        <v>380</v>
      </c>
      <c r="H938" s="332"/>
      <c r="I938" s="1484"/>
      <c r="J938" s="1485"/>
      <c r="K938" s="1485"/>
      <c r="L938" s="1485"/>
      <c r="M938" s="1485"/>
      <c r="N938" s="1485"/>
      <c r="O938" s="1485"/>
      <c r="P938" s="1486"/>
    </row>
    <row r="939" spans="1:16" s="82" customFormat="1">
      <c r="A939" s="95"/>
      <c r="B939" s="164" t="s">
        <v>4652</v>
      </c>
      <c r="C939" s="975" t="s">
        <v>1935</v>
      </c>
      <c r="D939" s="350" t="s">
        <v>1967</v>
      </c>
      <c r="E939" s="107">
        <v>535</v>
      </c>
      <c r="F939" s="210" t="s">
        <v>533</v>
      </c>
      <c r="G939" s="210" t="s">
        <v>380</v>
      </c>
      <c r="H939" s="332"/>
      <c r="I939" s="1487"/>
      <c r="J939" s="1488"/>
      <c r="K939" s="1488"/>
      <c r="L939" s="1488"/>
      <c r="M939" s="1488"/>
      <c r="N939" s="1488"/>
      <c r="O939" s="1488"/>
      <c r="P939" s="1489"/>
    </row>
    <row r="940" spans="1:16" s="74" customFormat="1">
      <c r="B940" s="164" t="s">
        <v>5513</v>
      </c>
      <c r="C940" s="932" t="s">
        <v>73</v>
      </c>
      <c r="D940" s="269" t="s">
        <v>1209</v>
      </c>
      <c r="E940" s="259">
        <v>360</v>
      </c>
      <c r="F940" s="210" t="s">
        <v>533</v>
      </c>
      <c r="G940" s="210" t="s">
        <v>380</v>
      </c>
      <c r="H940" s="271"/>
      <c r="I940" s="848" t="s">
        <v>1566</v>
      </c>
      <c r="J940" s="848"/>
      <c r="K940" s="848"/>
      <c r="L940" s="848"/>
      <c r="M940" s="848"/>
      <c r="N940" s="848"/>
      <c r="O940" s="848"/>
      <c r="P940" s="848"/>
    </row>
    <row r="941" spans="1:16" s="74" customFormat="1">
      <c r="B941" s="164" t="s">
        <v>5514</v>
      </c>
      <c r="C941" s="932" t="s">
        <v>74</v>
      </c>
      <c r="D941" s="269" t="s">
        <v>1210</v>
      </c>
      <c r="E941" s="259">
        <v>610</v>
      </c>
      <c r="F941" s="210" t="s">
        <v>533</v>
      </c>
      <c r="G941" s="210" t="s">
        <v>380</v>
      </c>
      <c r="H941" s="271"/>
      <c r="I941" s="272"/>
      <c r="J941" s="273"/>
      <c r="K941" s="273"/>
      <c r="L941" s="273"/>
      <c r="M941" s="273"/>
      <c r="N941" s="273"/>
      <c r="O941" s="273"/>
      <c r="P941" s="273"/>
    </row>
    <row r="942" spans="1:16" s="74" customFormat="1">
      <c r="B942" s="164" t="s">
        <v>5515</v>
      </c>
      <c r="C942" s="932" t="s">
        <v>75</v>
      </c>
      <c r="D942" s="269" t="s">
        <v>1211</v>
      </c>
      <c r="E942" s="259">
        <v>860</v>
      </c>
      <c r="F942" s="210" t="s">
        <v>533</v>
      </c>
      <c r="G942" s="210" t="s">
        <v>380</v>
      </c>
      <c r="H942" s="271"/>
      <c r="I942" s="272"/>
      <c r="J942" s="273"/>
      <c r="K942" s="273"/>
      <c r="L942" s="273"/>
      <c r="M942" s="273"/>
      <c r="N942" s="273"/>
      <c r="O942" s="273"/>
      <c r="P942" s="273"/>
    </row>
    <row r="943" spans="1:16" s="82" customFormat="1">
      <c r="A943" s="95"/>
      <c r="B943" s="164" t="s">
        <v>4630</v>
      </c>
      <c r="C943" s="968" t="s">
        <v>1838</v>
      </c>
      <c r="D943" s="326" t="s">
        <v>1839</v>
      </c>
      <c r="E943" s="210">
        <v>360</v>
      </c>
      <c r="F943" s="210" t="s">
        <v>533</v>
      </c>
      <c r="G943" s="210" t="s">
        <v>380</v>
      </c>
      <c r="H943" s="315"/>
      <c r="I943" s="1614" t="s">
        <v>1566</v>
      </c>
      <c r="J943" s="1615"/>
      <c r="K943" s="1615"/>
      <c r="L943" s="1615"/>
      <c r="M943" s="1615"/>
      <c r="N943" s="1615"/>
      <c r="O943" s="1615"/>
      <c r="P943" s="1616"/>
    </row>
    <row r="944" spans="1:16" s="82" customFormat="1" ht="15.75" customHeight="1">
      <c r="A944" s="95"/>
      <c r="B944" s="164" t="s">
        <v>4631</v>
      </c>
      <c r="C944" s="968" t="s">
        <v>1840</v>
      </c>
      <c r="D944" s="326" t="s">
        <v>1841</v>
      </c>
      <c r="E944" s="210">
        <v>610</v>
      </c>
      <c r="F944" s="210" t="s">
        <v>533</v>
      </c>
      <c r="G944" s="210" t="s">
        <v>380</v>
      </c>
      <c r="H944" s="315"/>
      <c r="I944" s="1617"/>
      <c r="J944" s="1618"/>
      <c r="K944" s="1618"/>
      <c r="L944" s="1618"/>
      <c r="M944" s="1618"/>
      <c r="N944" s="1618"/>
      <c r="O944" s="1618"/>
      <c r="P944" s="1619"/>
    </row>
    <row r="945" spans="1:16" s="82" customFormat="1">
      <c r="A945" s="95"/>
      <c r="B945" s="164" t="s">
        <v>4632</v>
      </c>
      <c r="C945" s="968" t="s">
        <v>1842</v>
      </c>
      <c r="D945" s="326" t="s">
        <v>1843</v>
      </c>
      <c r="E945" s="210">
        <v>860</v>
      </c>
      <c r="F945" s="210" t="s">
        <v>533</v>
      </c>
      <c r="G945" s="210" t="s">
        <v>380</v>
      </c>
      <c r="H945" s="315"/>
      <c r="I945" s="1620"/>
      <c r="J945" s="1621"/>
      <c r="K945" s="1621"/>
      <c r="L945" s="1621"/>
      <c r="M945" s="1621"/>
      <c r="N945" s="1621"/>
      <c r="O945" s="1621"/>
      <c r="P945" s="1622"/>
    </row>
    <row r="946" spans="1:16" s="74" customFormat="1">
      <c r="B946" s="164" t="s">
        <v>5516</v>
      </c>
      <c r="C946" s="932" t="s">
        <v>76</v>
      </c>
      <c r="D946" s="269" t="s">
        <v>1212</v>
      </c>
      <c r="E946" s="259">
        <v>540</v>
      </c>
      <c r="F946" s="210" t="s">
        <v>533</v>
      </c>
      <c r="G946" s="210" t="s">
        <v>380</v>
      </c>
      <c r="H946" s="271"/>
      <c r="I946" s="1500" t="s">
        <v>1566</v>
      </c>
      <c r="J946" s="1501"/>
      <c r="K946" s="1501"/>
      <c r="L946" s="1501"/>
      <c r="M946" s="1501"/>
      <c r="N946" s="1501"/>
      <c r="O946" s="1501"/>
      <c r="P946" s="1502"/>
    </row>
    <row r="947" spans="1:16" s="74" customFormat="1">
      <c r="B947" s="164" t="s">
        <v>5517</v>
      </c>
      <c r="C947" s="932" t="s">
        <v>77</v>
      </c>
      <c r="D947" s="269" t="s">
        <v>1213</v>
      </c>
      <c r="E947" s="259">
        <v>920</v>
      </c>
      <c r="F947" s="210" t="s">
        <v>533</v>
      </c>
      <c r="G947" s="210" t="s">
        <v>380</v>
      </c>
      <c r="H947" s="271"/>
      <c r="I947" s="1503"/>
      <c r="J947" s="1504"/>
      <c r="K947" s="1504"/>
      <c r="L947" s="1504"/>
      <c r="M947" s="1504"/>
      <c r="N947" s="1504"/>
      <c r="O947" s="1504"/>
      <c r="P947" s="1505"/>
    </row>
    <row r="948" spans="1:16" s="74" customFormat="1">
      <c r="B948" s="164" t="s">
        <v>5518</v>
      </c>
      <c r="C948" s="932" t="s">
        <v>78</v>
      </c>
      <c r="D948" s="269" t="s">
        <v>1214</v>
      </c>
      <c r="E948" s="259">
        <v>1295</v>
      </c>
      <c r="F948" s="210" t="s">
        <v>533</v>
      </c>
      <c r="G948" s="210" t="s">
        <v>380</v>
      </c>
      <c r="H948" s="271"/>
      <c r="I948" s="1506"/>
      <c r="J948" s="1507"/>
      <c r="K948" s="1507"/>
      <c r="L948" s="1507"/>
      <c r="M948" s="1507"/>
      <c r="N948" s="1507"/>
      <c r="O948" s="1507"/>
      <c r="P948" s="1508"/>
    </row>
    <row r="949" spans="1:16" s="74" customFormat="1">
      <c r="B949" s="164" t="s">
        <v>5519</v>
      </c>
      <c r="C949" s="932" t="s">
        <v>79</v>
      </c>
      <c r="D949" s="269" t="s">
        <v>1215</v>
      </c>
      <c r="E949" s="110">
        <v>975</v>
      </c>
      <c r="F949" s="210" t="s">
        <v>533</v>
      </c>
      <c r="G949" s="210" t="s">
        <v>380</v>
      </c>
      <c r="H949" s="271"/>
      <c r="I949" s="848" t="s">
        <v>1566</v>
      </c>
      <c r="J949" s="273"/>
      <c r="K949" s="273"/>
      <c r="L949" s="273"/>
      <c r="M949" s="273"/>
      <c r="N949" s="273"/>
      <c r="O949" s="273"/>
      <c r="P949" s="273"/>
    </row>
    <row r="950" spans="1:16" s="74" customFormat="1">
      <c r="B950" s="164" t="s">
        <v>5520</v>
      </c>
      <c r="C950" s="932" t="s">
        <v>80</v>
      </c>
      <c r="D950" s="269" t="s">
        <v>1216</v>
      </c>
      <c r="E950" s="110">
        <v>1655</v>
      </c>
      <c r="F950" s="210" t="s">
        <v>533</v>
      </c>
      <c r="G950" s="210" t="s">
        <v>380</v>
      </c>
      <c r="H950" s="271"/>
      <c r="I950" s="272"/>
      <c r="J950" s="273"/>
      <c r="K950" s="273"/>
      <c r="L950" s="273"/>
      <c r="M950" s="273"/>
      <c r="N950" s="273"/>
      <c r="O950" s="273"/>
      <c r="P950" s="273"/>
    </row>
    <row r="951" spans="1:16" s="74" customFormat="1">
      <c r="B951" s="164" t="s">
        <v>5521</v>
      </c>
      <c r="C951" s="932" t="s">
        <v>81</v>
      </c>
      <c r="D951" s="269" t="s">
        <v>1217</v>
      </c>
      <c r="E951" s="110">
        <v>2335</v>
      </c>
      <c r="F951" s="210" t="s">
        <v>533</v>
      </c>
      <c r="G951" s="210" t="s">
        <v>380</v>
      </c>
      <c r="H951" s="271"/>
      <c r="I951" s="272"/>
      <c r="J951" s="273"/>
      <c r="K951" s="273"/>
      <c r="L951" s="273"/>
      <c r="M951" s="273"/>
      <c r="N951" s="273"/>
      <c r="O951" s="273"/>
      <c r="P951" s="273"/>
    </row>
    <row r="952" spans="1:16" s="74" customFormat="1">
      <c r="B952" s="164" t="s">
        <v>5522</v>
      </c>
      <c r="C952" s="932" t="s">
        <v>82</v>
      </c>
      <c r="D952" s="269" t="s">
        <v>1218</v>
      </c>
      <c r="E952" s="259">
        <v>1290</v>
      </c>
      <c r="F952" s="210" t="s">
        <v>533</v>
      </c>
      <c r="G952" s="210" t="s">
        <v>380</v>
      </c>
      <c r="H952" s="271"/>
      <c r="I952" s="848" t="s">
        <v>1566</v>
      </c>
      <c r="J952" s="273"/>
      <c r="K952" s="273"/>
      <c r="L952" s="273"/>
      <c r="M952" s="273"/>
      <c r="N952" s="273"/>
      <c r="O952" s="273"/>
      <c r="P952" s="273"/>
    </row>
    <row r="953" spans="1:16" s="74" customFormat="1">
      <c r="B953" s="164" t="s">
        <v>5523</v>
      </c>
      <c r="C953" s="932" t="s">
        <v>83</v>
      </c>
      <c r="D953" s="269" t="s">
        <v>1219</v>
      </c>
      <c r="E953" s="259">
        <v>2195</v>
      </c>
      <c r="F953" s="210" t="s">
        <v>533</v>
      </c>
      <c r="G953" s="210" t="s">
        <v>380</v>
      </c>
      <c r="H953" s="271"/>
      <c r="I953" s="272"/>
      <c r="J953" s="273"/>
      <c r="K953" s="273"/>
      <c r="L953" s="273"/>
      <c r="M953" s="273"/>
      <c r="N953" s="273"/>
      <c r="O953" s="273"/>
      <c r="P953" s="273"/>
    </row>
    <row r="954" spans="1:16" s="74" customFormat="1">
      <c r="B954" s="164" t="s">
        <v>5524</v>
      </c>
      <c r="C954" s="932" t="s">
        <v>84</v>
      </c>
      <c r="D954" s="269" t="s">
        <v>1220</v>
      </c>
      <c r="E954" s="259">
        <v>3100</v>
      </c>
      <c r="F954" s="210" t="s">
        <v>533</v>
      </c>
      <c r="G954" s="210" t="s">
        <v>380</v>
      </c>
      <c r="H954" s="271"/>
      <c r="I954" s="272"/>
      <c r="J954" s="273"/>
      <c r="K954" s="273"/>
      <c r="L954" s="273"/>
      <c r="M954" s="273"/>
      <c r="N954" s="273"/>
      <c r="O954" s="273"/>
      <c r="P954" s="273"/>
    </row>
    <row r="955" spans="1:16" s="74" customFormat="1">
      <c r="B955" s="164" t="s">
        <v>5525</v>
      </c>
      <c r="C955" s="932" t="s">
        <v>85</v>
      </c>
      <c r="D955" s="269" t="s">
        <v>1221</v>
      </c>
      <c r="E955" s="259">
        <v>1750</v>
      </c>
      <c r="F955" s="210" t="s">
        <v>533</v>
      </c>
      <c r="G955" s="210" t="s">
        <v>380</v>
      </c>
      <c r="H955" s="271"/>
      <c r="I955" s="848" t="s">
        <v>1566</v>
      </c>
      <c r="J955" s="273"/>
      <c r="K955" s="273"/>
      <c r="L955" s="273"/>
      <c r="M955" s="273"/>
      <c r="N955" s="273"/>
      <c r="O955" s="273"/>
      <c r="P955" s="273"/>
    </row>
    <row r="956" spans="1:16" s="95" customFormat="1">
      <c r="B956" s="164" t="s">
        <v>5526</v>
      </c>
      <c r="C956" s="932" t="s">
        <v>86</v>
      </c>
      <c r="D956" s="269" t="s">
        <v>1222</v>
      </c>
      <c r="E956" s="259">
        <v>2975</v>
      </c>
      <c r="F956" s="210" t="s">
        <v>533</v>
      </c>
      <c r="G956" s="210" t="s">
        <v>380</v>
      </c>
      <c r="H956" s="271"/>
      <c r="I956" s="272"/>
      <c r="J956" s="273"/>
      <c r="K956" s="273"/>
      <c r="L956" s="273"/>
      <c r="M956" s="273"/>
      <c r="N956" s="273"/>
      <c r="O956" s="273"/>
      <c r="P956" s="273"/>
    </row>
    <row r="957" spans="1:16" s="95" customFormat="1">
      <c r="B957" s="164" t="s">
        <v>5527</v>
      </c>
      <c r="C957" s="932" t="s">
        <v>87</v>
      </c>
      <c r="D957" s="269" t="s">
        <v>1223</v>
      </c>
      <c r="E957" s="259">
        <v>4200</v>
      </c>
      <c r="F957" s="210" t="s">
        <v>533</v>
      </c>
      <c r="G957" s="210" t="s">
        <v>380</v>
      </c>
      <c r="H957" s="271"/>
      <c r="I957" s="272"/>
      <c r="J957" s="273"/>
      <c r="K957" s="273"/>
      <c r="L957" s="273"/>
      <c r="M957" s="273"/>
      <c r="N957" s="273"/>
      <c r="O957" s="273"/>
      <c r="P957" s="273"/>
    </row>
    <row r="958" spans="1:16" s="95" customFormat="1">
      <c r="B958" s="164" t="s">
        <v>5528</v>
      </c>
      <c r="C958" s="932" t="s">
        <v>88</v>
      </c>
      <c r="D958" s="269" t="s">
        <v>1224</v>
      </c>
      <c r="E958" s="259">
        <v>1750</v>
      </c>
      <c r="F958" s="210" t="s">
        <v>533</v>
      </c>
      <c r="G958" s="210" t="s">
        <v>380</v>
      </c>
      <c r="H958" s="271"/>
      <c r="I958" s="848" t="s">
        <v>1566</v>
      </c>
      <c r="J958" s="273"/>
      <c r="K958" s="273"/>
      <c r="L958" s="273"/>
      <c r="M958" s="273"/>
      <c r="N958" s="273"/>
      <c r="O958" s="273"/>
      <c r="P958" s="273"/>
    </row>
    <row r="959" spans="1:16" s="74" customFormat="1">
      <c r="B959" s="164" t="s">
        <v>5529</v>
      </c>
      <c r="C959" s="932" t="s">
        <v>89</v>
      </c>
      <c r="D959" s="269" t="s">
        <v>1225</v>
      </c>
      <c r="E959" s="259">
        <v>2975</v>
      </c>
      <c r="F959" s="210" t="s">
        <v>533</v>
      </c>
      <c r="G959" s="210" t="s">
        <v>380</v>
      </c>
      <c r="H959" s="271"/>
      <c r="I959" s="272"/>
      <c r="J959" s="273"/>
      <c r="K959" s="273"/>
      <c r="L959" s="273"/>
      <c r="M959" s="273"/>
      <c r="N959" s="273"/>
      <c r="O959" s="273"/>
      <c r="P959" s="273"/>
    </row>
    <row r="960" spans="1:16" s="74" customFormat="1">
      <c r="B960" s="164" t="s">
        <v>5530</v>
      </c>
      <c r="C960" s="932" t="s">
        <v>90</v>
      </c>
      <c r="D960" s="269" t="s">
        <v>1226</v>
      </c>
      <c r="E960" s="259">
        <v>4200</v>
      </c>
      <c r="F960" s="210" t="s">
        <v>533</v>
      </c>
      <c r="G960" s="210" t="s">
        <v>380</v>
      </c>
      <c r="H960" s="271"/>
      <c r="I960" s="272"/>
      <c r="J960" s="273"/>
      <c r="K960" s="273"/>
      <c r="L960" s="273"/>
      <c r="M960" s="273"/>
      <c r="N960" s="273"/>
      <c r="O960" s="273"/>
      <c r="P960" s="273"/>
    </row>
    <row r="961" spans="1:16" s="74" customFormat="1">
      <c r="B961" s="164" t="s">
        <v>4531</v>
      </c>
      <c r="C961" s="950" t="s">
        <v>3146</v>
      </c>
      <c r="D961" s="258" t="s">
        <v>3147</v>
      </c>
      <c r="E961" s="110">
        <v>975</v>
      </c>
      <c r="F961" s="210" t="s">
        <v>533</v>
      </c>
      <c r="G961" s="210" t="s">
        <v>380</v>
      </c>
      <c r="H961" s="271"/>
      <c r="I961" s="272"/>
      <c r="J961" s="273"/>
      <c r="K961" s="273"/>
      <c r="L961" s="273"/>
      <c r="M961" s="273"/>
      <c r="N961" s="273"/>
      <c r="O961" s="273"/>
      <c r="P961" s="273"/>
    </row>
    <row r="962" spans="1:16" s="74" customFormat="1">
      <c r="B962" s="164" t="s">
        <v>4532</v>
      </c>
      <c r="C962" s="923" t="s">
        <v>3148</v>
      </c>
      <c r="D962" s="141" t="s">
        <v>3149</v>
      </c>
      <c r="E962" s="110">
        <v>1655</v>
      </c>
      <c r="F962" s="210" t="s">
        <v>533</v>
      </c>
      <c r="G962" s="210" t="s">
        <v>380</v>
      </c>
      <c r="H962" s="271"/>
      <c r="I962" s="272"/>
      <c r="J962" s="273"/>
      <c r="K962" s="273"/>
      <c r="L962" s="273"/>
      <c r="M962" s="273"/>
      <c r="N962" s="273"/>
      <c r="O962" s="273"/>
      <c r="P962" s="273"/>
    </row>
    <row r="963" spans="1:16" s="74" customFormat="1">
      <c r="B963" s="164" t="s">
        <v>4533</v>
      </c>
      <c r="C963" s="927" t="s">
        <v>3150</v>
      </c>
      <c r="D963" s="138" t="s">
        <v>3151</v>
      </c>
      <c r="E963" s="110">
        <v>2335</v>
      </c>
      <c r="F963" s="210" t="s">
        <v>533</v>
      </c>
      <c r="G963" s="210" t="s">
        <v>380</v>
      </c>
      <c r="H963" s="271"/>
      <c r="I963" s="272"/>
      <c r="J963" s="273"/>
      <c r="K963" s="273"/>
      <c r="L963" s="273"/>
      <c r="M963" s="273"/>
      <c r="N963" s="273"/>
      <c r="O963" s="273"/>
      <c r="P963" s="273"/>
    </row>
    <row r="964" spans="1:16">
      <c r="A964" s="95"/>
      <c r="B964" s="164" t="s">
        <v>4511</v>
      </c>
      <c r="C964" s="950" t="s">
        <v>2893</v>
      </c>
      <c r="D964" s="258" t="s">
        <v>2894</v>
      </c>
      <c r="E964" s="136">
        <v>1598</v>
      </c>
      <c r="F964" s="250" t="s">
        <v>533</v>
      </c>
      <c r="G964" s="107" t="s">
        <v>380</v>
      </c>
      <c r="H964" s="245"/>
      <c r="I964" s="1514" t="s">
        <v>1999</v>
      </c>
      <c r="J964" s="1515"/>
      <c r="K964" s="1515"/>
      <c r="L964" s="1515"/>
      <c r="M964" s="1515"/>
      <c r="N964" s="1515"/>
      <c r="O964" s="1515"/>
      <c r="P964" s="1516"/>
    </row>
    <row r="965" spans="1:16">
      <c r="A965" s="95"/>
      <c r="B965" s="164" t="s">
        <v>4512</v>
      </c>
      <c r="C965" s="950" t="s">
        <v>2895</v>
      </c>
      <c r="D965" s="258" t="s">
        <v>2896</v>
      </c>
      <c r="E965" s="136">
        <v>2717</v>
      </c>
      <c r="F965" s="250" t="s">
        <v>533</v>
      </c>
      <c r="G965" s="107" t="s">
        <v>380</v>
      </c>
      <c r="H965" s="245"/>
      <c r="I965" s="1517"/>
      <c r="J965" s="1518"/>
      <c r="K965" s="1518"/>
      <c r="L965" s="1518"/>
      <c r="M965" s="1518"/>
      <c r="N965" s="1518"/>
      <c r="O965" s="1518"/>
      <c r="P965" s="1519"/>
    </row>
    <row r="966" spans="1:16">
      <c r="A966" s="95"/>
      <c r="B966" s="164" t="s">
        <v>4513</v>
      </c>
      <c r="C966" s="950" t="s">
        <v>2897</v>
      </c>
      <c r="D966" s="258" t="s">
        <v>2898</v>
      </c>
      <c r="E966" s="136">
        <v>3835</v>
      </c>
      <c r="F966" s="250" t="s">
        <v>533</v>
      </c>
      <c r="G966" s="107" t="s">
        <v>380</v>
      </c>
      <c r="H966" s="245"/>
      <c r="I966" s="1520"/>
      <c r="J966" s="1521"/>
      <c r="K966" s="1521"/>
      <c r="L966" s="1521"/>
      <c r="M966" s="1521"/>
      <c r="N966" s="1521"/>
      <c r="O966" s="1521"/>
      <c r="P966" s="1522"/>
    </row>
    <row r="967" spans="1:16">
      <c r="A967" s="95"/>
      <c r="B967" s="164" t="s">
        <v>4491</v>
      </c>
      <c r="C967" s="950" t="s">
        <v>2847</v>
      </c>
      <c r="D967" s="258" t="s">
        <v>2848</v>
      </c>
      <c r="E967" s="136">
        <v>2238</v>
      </c>
      <c r="F967" s="250" t="s">
        <v>533</v>
      </c>
      <c r="G967" s="107" t="s">
        <v>380</v>
      </c>
      <c r="H967" s="245"/>
      <c r="I967" s="1514" t="s">
        <v>1999</v>
      </c>
      <c r="J967" s="1515"/>
      <c r="K967" s="1515"/>
      <c r="L967" s="1515"/>
      <c r="M967" s="1515"/>
      <c r="N967" s="1515"/>
      <c r="O967" s="1515"/>
      <c r="P967" s="1516"/>
    </row>
    <row r="968" spans="1:16">
      <c r="A968" s="95"/>
      <c r="B968" s="164" t="s">
        <v>4492</v>
      </c>
      <c r="C968" s="950" t="s">
        <v>2849</v>
      </c>
      <c r="D968" s="258" t="s">
        <v>2850</v>
      </c>
      <c r="E968" s="136">
        <v>3805</v>
      </c>
      <c r="F968" s="250" t="s">
        <v>533</v>
      </c>
      <c r="G968" s="107" t="s">
        <v>380</v>
      </c>
      <c r="H968" s="245"/>
      <c r="I968" s="1517"/>
      <c r="J968" s="1518"/>
      <c r="K968" s="1518"/>
      <c r="L968" s="1518"/>
      <c r="M968" s="1518"/>
      <c r="N968" s="1518"/>
      <c r="O968" s="1518"/>
      <c r="P968" s="1519"/>
    </row>
    <row r="969" spans="1:16">
      <c r="A969" s="95"/>
      <c r="B969" s="164" t="s">
        <v>4493</v>
      </c>
      <c r="C969" s="950" t="s">
        <v>2851</v>
      </c>
      <c r="D969" s="258" t="s">
        <v>2852</v>
      </c>
      <c r="E969" s="136">
        <v>5371</v>
      </c>
      <c r="F969" s="250" t="s">
        <v>533</v>
      </c>
      <c r="G969" s="107" t="s">
        <v>380</v>
      </c>
      <c r="H969" s="245"/>
      <c r="I969" s="1520"/>
      <c r="J969" s="1521"/>
      <c r="K969" s="1521"/>
      <c r="L969" s="1521"/>
      <c r="M969" s="1521"/>
      <c r="N969" s="1521"/>
      <c r="O969" s="1521"/>
      <c r="P969" s="1522"/>
    </row>
    <row r="970" spans="1:16">
      <c r="A970" s="95"/>
      <c r="B970" s="164" t="s">
        <v>4411</v>
      </c>
      <c r="C970" s="950" t="s">
        <v>2807</v>
      </c>
      <c r="D970" s="258" t="s">
        <v>2808</v>
      </c>
      <c r="E970" s="136">
        <v>4398</v>
      </c>
      <c r="F970" s="114" t="s">
        <v>2056</v>
      </c>
      <c r="G970" s="107" t="s">
        <v>380</v>
      </c>
      <c r="H970" s="245"/>
      <c r="I970" s="1514" t="s">
        <v>1999</v>
      </c>
      <c r="J970" s="1515"/>
      <c r="K970" s="1515"/>
      <c r="L970" s="1515"/>
      <c r="M970" s="1515"/>
      <c r="N970" s="1515"/>
      <c r="O970" s="1515"/>
      <c r="P970" s="1516"/>
    </row>
    <row r="971" spans="1:16">
      <c r="A971" s="95"/>
      <c r="B971" s="164" t="s">
        <v>4412</v>
      </c>
      <c r="C971" s="950" t="s">
        <v>2809</v>
      </c>
      <c r="D971" s="258" t="s">
        <v>2810</v>
      </c>
      <c r="E971" s="136">
        <v>7477</v>
      </c>
      <c r="F971" s="114" t="s">
        <v>2056</v>
      </c>
      <c r="G971" s="107" t="s">
        <v>380</v>
      </c>
      <c r="H971" s="245"/>
      <c r="I971" s="1517"/>
      <c r="J971" s="1518"/>
      <c r="K971" s="1518"/>
      <c r="L971" s="1518"/>
      <c r="M971" s="1518"/>
      <c r="N971" s="1518"/>
      <c r="O971" s="1518"/>
      <c r="P971" s="1519"/>
    </row>
    <row r="972" spans="1:16">
      <c r="A972" s="95"/>
      <c r="B972" s="164" t="s">
        <v>4413</v>
      </c>
      <c r="C972" s="950" t="s">
        <v>2811</v>
      </c>
      <c r="D972" s="258" t="s">
        <v>2812</v>
      </c>
      <c r="E972" s="136">
        <v>10555</v>
      </c>
      <c r="F972" s="114" t="s">
        <v>2056</v>
      </c>
      <c r="G972" s="107" t="s">
        <v>380</v>
      </c>
      <c r="H972" s="245"/>
      <c r="I972" s="1520"/>
      <c r="J972" s="1521"/>
      <c r="K972" s="1521"/>
      <c r="L972" s="1521"/>
      <c r="M972" s="1521"/>
      <c r="N972" s="1521"/>
      <c r="O972" s="1521"/>
      <c r="P972" s="1522"/>
    </row>
    <row r="973" spans="1:16">
      <c r="A973" s="95"/>
      <c r="B973" s="164" t="s">
        <v>4391</v>
      </c>
      <c r="C973" s="950" t="s">
        <v>2767</v>
      </c>
      <c r="D973" s="258" t="s">
        <v>2768</v>
      </c>
      <c r="E973" s="110">
        <v>7998</v>
      </c>
      <c r="F973" s="114" t="s">
        <v>2056</v>
      </c>
      <c r="G973" s="107" t="s">
        <v>380</v>
      </c>
      <c r="H973" s="245"/>
      <c r="I973" s="1514" t="s">
        <v>1999</v>
      </c>
      <c r="J973" s="1515"/>
      <c r="K973" s="1515"/>
      <c r="L973" s="1515"/>
      <c r="M973" s="1515"/>
      <c r="N973" s="1515"/>
      <c r="O973" s="1515"/>
      <c r="P973" s="1516"/>
    </row>
    <row r="974" spans="1:16">
      <c r="A974" s="95"/>
      <c r="B974" s="164" t="s">
        <v>4392</v>
      </c>
      <c r="C974" s="950" t="s">
        <v>2769</v>
      </c>
      <c r="D974" s="258" t="s">
        <v>2770</v>
      </c>
      <c r="E974" s="110">
        <v>13597</v>
      </c>
      <c r="F974" s="114" t="s">
        <v>2056</v>
      </c>
      <c r="G974" s="107" t="s">
        <v>380</v>
      </c>
      <c r="H974" s="245"/>
      <c r="I974" s="1517"/>
      <c r="J974" s="1518"/>
      <c r="K974" s="1518"/>
      <c r="L974" s="1518"/>
      <c r="M974" s="1518"/>
      <c r="N974" s="1518"/>
      <c r="O974" s="1518"/>
      <c r="P974" s="1519"/>
    </row>
    <row r="975" spans="1:16">
      <c r="A975" s="95"/>
      <c r="B975" s="164" t="s">
        <v>4393</v>
      </c>
      <c r="C975" s="950" t="s">
        <v>2771</v>
      </c>
      <c r="D975" s="258" t="s">
        <v>2772</v>
      </c>
      <c r="E975" s="110">
        <v>19195</v>
      </c>
      <c r="F975" s="114" t="s">
        <v>2056</v>
      </c>
      <c r="G975" s="107" t="s">
        <v>380</v>
      </c>
      <c r="H975" s="245"/>
      <c r="I975" s="1520"/>
      <c r="J975" s="1521"/>
      <c r="K975" s="1521"/>
      <c r="L975" s="1521"/>
      <c r="M975" s="1521"/>
      <c r="N975" s="1521"/>
      <c r="O975" s="1521"/>
      <c r="P975" s="1522"/>
    </row>
    <row r="976" spans="1:16" s="74" customFormat="1">
      <c r="B976" s="164" t="s">
        <v>5531</v>
      </c>
      <c r="C976" s="932" t="s">
        <v>711</v>
      </c>
      <c r="D976" s="269" t="s">
        <v>1227</v>
      </c>
      <c r="E976" s="259">
        <v>2500</v>
      </c>
      <c r="F976" s="210" t="s">
        <v>533</v>
      </c>
      <c r="G976" s="210" t="s">
        <v>380</v>
      </c>
      <c r="H976" s="271"/>
      <c r="I976" s="272"/>
      <c r="J976" s="273"/>
      <c r="K976" s="273"/>
      <c r="L976" s="273"/>
      <c r="M976" s="273"/>
      <c r="N976" s="273"/>
      <c r="O976" s="273"/>
      <c r="P976" s="273"/>
    </row>
    <row r="977" spans="2:16" s="74" customFormat="1">
      <c r="B977" s="164" t="s">
        <v>5532</v>
      </c>
      <c r="C977" s="932" t="s">
        <v>712</v>
      </c>
      <c r="D977" s="269" t="s">
        <v>1228</v>
      </c>
      <c r="E977" s="259">
        <v>4250</v>
      </c>
      <c r="F977" s="210" t="s">
        <v>533</v>
      </c>
      <c r="G977" s="210" t="s">
        <v>380</v>
      </c>
      <c r="H977" s="271"/>
      <c r="I977" s="272"/>
      <c r="J977" s="273"/>
      <c r="K977" s="273"/>
      <c r="L977" s="273"/>
      <c r="M977" s="273"/>
      <c r="N977" s="273"/>
      <c r="O977" s="273"/>
      <c r="P977" s="273"/>
    </row>
    <row r="978" spans="2:16" s="74" customFormat="1">
      <c r="B978" s="164" t="s">
        <v>5533</v>
      </c>
      <c r="C978" s="932" t="s">
        <v>713</v>
      </c>
      <c r="D978" s="269" t="s">
        <v>1229</v>
      </c>
      <c r="E978" s="259">
        <v>6000</v>
      </c>
      <c r="F978" s="210" t="s">
        <v>533</v>
      </c>
      <c r="G978" s="210" t="s">
        <v>380</v>
      </c>
      <c r="H978" s="271"/>
      <c r="I978" s="272"/>
      <c r="J978" s="273"/>
      <c r="K978" s="273"/>
      <c r="L978" s="273"/>
      <c r="M978" s="273"/>
      <c r="N978" s="273"/>
      <c r="O978" s="273"/>
      <c r="P978" s="273"/>
    </row>
    <row r="979" spans="2:16" s="74" customFormat="1">
      <c r="B979" s="164" t="s">
        <v>5534</v>
      </c>
      <c r="C979" s="932" t="s">
        <v>714</v>
      </c>
      <c r="D979" s="269" t="s">
        <v>1230</v>
      </c>
      <c r="E979" s="259">
        <v>4500</v>
      </c>
      <c r="F979" s="210" t="s">
        <v>533</v>
      </c>
      <c r="G979" s="210" t="s">
        <v>380</v>
      </c>
      <c r="H979" s="271"/>
      <c r="I979" s="272"/>
      <c r="J979" s="273"/>
      <c r="K979" s="273"/>
      <c r="L979" s="273"/>
      <c r="M979" s="273"/>
      <c r="N979" s="273"/>
      <c r="O979" s="273"/>
      <c r="P979" s="273"/>
    </row>
    <row r="980" spans="2:16" s="74" customFormat="1">
      <c r="B980" s="164" t="s">
        <v>5535</v>
      </c>
      <c r="C980" s="932" t="s">
        <v>715</v>
      </c>
      <c r="D980" s="269" t="s">
        <v>1231</v>
      </c>
      <c r="E980" s="259">
        <v>7650</v>
      </c>
      <c r="F980" s="210" t="s">
        <v>533</v>
      </c>
      <c r="G980" s="210" t="s">
        <v>380</v>
      </c>
      <c r="H980" s="271"/>
      <c r="I980" s="272"/>
      <c r="J980" s="273"/>
      <c r="K980" s="273"/>
      <c r="L980" s="273"/>
      <c r="M980" s="273"/>
      <c r="N980" s="273"/>
      <c r="O980" s="273"/>
      <c r="P980" s="273"/>
    </row>
    <row r="981" spans="2:16" s="74" customFormat="1">
      <c r="B981" s="164" t="s">
        <v>5536</v>
      </c>
      <c r="C981" s="932" t="s">
        <v>716</v>
      </c>
      <c r="D981" s="269" t="s">
        <v>1232</v>
      </c>
      <c r="E981" s="259">
        <v>10800</v>
      </c>
      <c r="F981" s="210" t="s">
        <v>533</v>
      </c>
      <c r="G981" s="210" t="s">
        <v>380</v>
      </c>
      <c r="H981" s="271"/>
      <c r="I981" s="272"/>
      <c r="J981" s="273"/>
      <c r="K981" s="273"/>
      <c r="L981" s="273"/>
      <c r="M981" s="273"/>
      <c r="N981" s="273"/>
      <c r="O981" s="273"/>
      <c r="P981" s="273"/>
    </row>
    <row r="982" spans="2:16" s="74" customFormat="1">
      <c r="B982" s="164" t="s">
        <v>5537</v>
      </c>
      <c r="C982" s="932" t="s">
        <v>717</v>
      </c>
      <c r="D982" s="269" t="s">
        <v>1233</v>
      </c>
      <c r="E982" s="259">
        <v>7500</v>
      </c>
      <c r="F982" s="210" t="s">
        <v>533</v>
      </c>
      <c r="G982" s="210" t="s">
        <v>380</v>
      </c>
      <c r="H982" s="271"/>
      <c r="I982" s="272"/>
      <c r="J982" s="273"/>
      <c r="K982" s="273"/>
      <c r="L982" s="273"/>
      <c r="M982" s="273"/>
      <c r="N982" s="273"/>
      <c r="O982" s="273"/>
      <c r="P982" s="273"/>
    </row>
    <row r="983" spans="2:16" s="74" customFormat="1">
      <c r="B983" s="164" t="s">
        <v>5538</v>
      </c>
      <c r="C983" s="932" t="s">
        <v>718</v>
      </c>
      <c r="D983" s="269" t="s">
        <v>1234</v>
      </c>
      <c r="E983" s="259">
        <v>12750</v>
      </c>
      <c r="F983" s="210" t="s">
        <v>533</v>
      </c>
      <c r="G983" s="210" t="s">
        <v>380</v>
      </c>
      <c r="H983" s="271"/>
      <c r="I983" s="272"/>
      <c r="J983" s="273"/>
      <c r="K983" s="273"/>
      <c r="L983" s="273"/>
      <c r="M983" s="273"/>
      <c r="N983" s="273"/>
      <c r="O983" s="273"/>
      <c r="P983" s="273"/>
    </row>
    <row r="984" spans="2:16" s="74" customFormat="1">
      <c r="B984" s="164" t="s">
        <v>5539</v>
      </c>
      <c r="C984" s="932" t="s">
        <v>719</v>
      </c>
      <c r="D984" s="269" t="s">
        <v>1235</v>
      </c>
      <c r="E984" s="259">
        <v>18000</v>
      </c>
      <c r="F984" s="210" t="s">
        <v>533</v>
      </c>
      <c r="G984" s="210" t="s">
        <v>380</v>
      </c>
      <c r="H984" s="271"/>
      <c r="I984" s="272"/>
      <c r="J984" s="273"/>
      <c r="K984" s="273"/>
      <c r="L984" s="273"/>
      <c r="M984" s="273"/>
      <c r="N984" s="273"/>
      <c r="O984" s="273"/>
      <c r="P984" s="273"/>
    </row>
    <row r="985" spans="2:16" s="74" customFormat="1">
      <c r="B985" s="164" t="s">
        <v>5540</v>
      </c>
      <c r="C985" s="932" t="s">
        <v>720</v>
      </c>
      <c r="D985" s="269" t="s">
        <v>1236</v>
      </c>
      <c r="E985" s="259">
        <v>10000</v>
      </c>
      <c r="F985" s="210" t="s">
        <v>533</v>
      </c>
      <c r="G985" s="210" t="s">
        <v>380</v>
      </c>
      <c r="H985" s="271"/>
      <c r="I985" s="272"/>
      <c r="J985" s="273"/>
      <c r="K985" s="273"/>
      <c r="L985" s="273"/>
      <c r="M985" s="273"/>
      <c r="N985" s="273"/>
      <c r="O985" s="273"/>
      <c r="P985" s="273"/>
    </row>
    <row r="986" spans="2:16" s="74" customFormat="1">
      <c r="B986" s="164" t="s">
        <v>5541</v>
      </c>
      <c r="C986" s="932" t="s">
        <v>721</v>
      </c>
      <c r="D986" s="269" t="s">
        <v>1237</v>
      </c>
      <c r="E986" s="259">
        <v>17000</v>
      </c>
      <c r="F986" s="210" t="s">
        <v>533</v>
      </c>
      <c r="G986" s="210" t="s">
        <v>380</v>
      </c>
      <c r="H986" s="271"/>
      <c r="I986" s="272"/>
      <c r="J986" s="273"/>
      <c r="K986" s="273"/>
      <c r="L986" s="273"/>
      <c r="M986" s="273"/>
      <c r="N986" s="273"/>
      <c r="O986" s="273"/>
      <c r="P986" s="273"/>
    </row>
    <row r="987" spans="2:16" s="74" customFormat="1">
      <c r="B987" s="164" t="s">
        <v>5542</v>
      </c>
      <c r="C987" s="932" t="s">
        <v>722</v>
      </c>
      <c r="D987" s="269" t="s">
        <v>1238</v>
      </c>
      <c r="E987" s="259">
        <v>24000</v>
      </c>
      <c r="F987" s="210" t="s">
        <v>533</v>
      </c>
      <c r="G987" s="210" t="s">
        <v>380</v>
      </c>
      <c r="H987" s="271"/>
      <c r="I987" s="272"/>
      <c r="J987" s="273"/>
      <c r="K987" s="273"/>
      <c r="L987" s="273"/>
      <c r="M987" s="273"/>
      <c r="N987" s="273"/>
      <c r="O987" s="273"/>
      <c r="P987" s="273"/>
    </row>
    <row r="988" spans="2:16" s="74" customFormat="1">
      <c r="B988" s="164" t="s">
        <v>5591</v>
      </c>
      <c r="C988" s="932" t="s">
        <v>824</v>
      </c>
      <c r="D988" s="139" t="s">
        <v>1239</v>
      </c>
      <c r="E988" s="136">
        <v>10000</v>
      </c>
      <c r="F988" s="136" t="s">
        <v>533</v>
      </c>
      <c r="G988" s="136" t="s">
        <v>380</v>
      </c>
      <c r="H988" s="220"/>
      <c r="I988" s="1474" t="s">
        <v>1239</v>
      </c>
      <c r="J988" s="1475"/>
      <c r="K988" s="1475"/>
      <c r="L988" s="1475"/>
      <c r="M988" s="1475"/>
      <c r="N988" s="1475"/>
      <c r="O988" s="1475"/>
      <c r="P988" s="1476"/>
    </row>
    <row r="989" spans="2:16" s="74" customFormat="1">
      <c r="B989" s="164" t="s">
        <v>5592</v>
      </c>
      <c r="C989" s="915" t="s">
        <v>825</v>
      </c>
      <c r="D989" s="874" t="s">
        <v>1240</v>
      </c>
      <c r="E989" s="123">
        <v>17000</v>
      </c>
      <c r="F989" s="266" t="s">
        <v>533</v>
      </c>
      <c r="G989" s="136" t="s">
        <v>380</v>
      </c>
      <c r="H989" s="220"/>
      <c r="I989" s="1499" t="s">
        <v>1240</v>
      </c>
      <c r="J989" s="1512"/>
      <c r="K989" s="1512"/>
      <c r="L989" s="1512"/>
      <c r="M989" s="1512"/>
      <c r="N989" s="1512"/>
      <c r="O989" s="1512"/>
      <c r="P989" s="1513"/>
    </row>
    <row r="990" spans="2:16" s="74" customFormat="1">
      <c r="B990" s="164" t="s">
        <v>5593</v>
      </c>
      <c r="C990" s="915" t="s">
        <v>826</v>
      </c>
      <c r="D990" s="874" t="s">
        <v>1241</v>
      </c>
      <c r="E990" s="123">
        <v>24000</v>
      </c>
      <c r="F990" s="266" t="s">
        <v>533</v>
      </c>
      <c r="G990" s="136" t="s">
        <v>380</v>
      </c>
      <c r="H990" s="245"/>
      <c r="I990" s="1499" t="s">
        <v>1241</v>
      </c>
      <c r="J990" s="1512"/>
      <c r="K990" s="1512"/>
      <c r="L990" s="1512"/>
      <c r="M990" s="1512"/>
      <c r="N990" s="1512"/>
      <c r="O990" s="1512"/>
      <c r="P990" s="1513"/>
    </row>
    <row r="991" spans="2:16" s="74" customFormat="1" ht="15.75" thickBot="1">
      <c r="B991" s="164"/>
      <c r="C991" s="914" t="s">
        <v>1046</v>
      </c>
      <c r="D991" s="455"/>
      <c r="E991" s="47"/>
      <c r="F991" s="353"/>
      <c r="G991" s="353"/>
      <c r="H991" s="415"/>
      <c r="I991" s="456"/>
      <c r="J991" s="456"/>
      <c r="K991" s="456"/>
      <c r="L991" s="456"/>
      <c r="M991" s="456"/>
      <c r="N991" s="456"/>
      <c r="O991" s="456"/>
      <c r="P991" s="456"/>
    </row>
    <row r="992" spans="2:16" s="95" customFormat="1">
      <c r="B992" s="164"/>
      <c r="C992" s="957"/>
      <c r="D992" s="467" t="s">
        <v>350</v>
      </c>
      <c r="E992" s="468"/>
      <c r="F992" s="468" t="s">
        <v>68</v>
      </c>
      <c r="G992" s="468" t="s">
        <v>67</v>
      </c>
      <c r="H992" s="469"/>
      <c r="I992" s="470" t="s">
        <v>1055</v>
      </c>
      <c r="J992" s="76"/>
      <c r="K992" s="76"/>
      <c r="L992" s="471"/>
      <c r="M992" s="471"/>
      <c r="N992" s="471"/>
      <c r="O992" s="471"/>
      <c r="P992" s="472"/>
    </row>
    <row r="993" spans="2:16" s="82" customFormat="1">
      <c r="B993" s="164"/>
      <c r="C993" s="876"/>
      <c r="D993" s="227" t="s">
        <v>1245</v>
      </c>
      <c r="E993" s="228"/>
      <c r="F993" s="228" t="s">
        <v>68</v>
      </c>
      <c r="G993" s="228" t="s">
        <v>67</v>
      </c>
      <c r="H993" s="230"/>
      <c r="I993" s="473"/>
      <c r="J993" s="236"/>
      <c r="K993" s="236"/>
      <c r="L993" s="236"/>
      <c r="M993" s="236"/>
      <c r="N993" s="236"/>
      <c r="O993" s="236"/>
      <c r="P993" s="236"/>
    </row>
    <row r="994" spans="2:16" s="74" customFormat="1" ht="15" customHeight="1">
      <c r="B994" s="164" t="s">
        <v>4902</v>
      </c>
      <c r="C994" s="929" t="s">
        <v>295</v>
      </c>
      <c r="D994" s="260" t="s">
        <v>1568</v>
      </c>
      <c r="E994" s="210">
        <v>250</v>
      </c>
      <c r="F994" s="210" t="s">
        <v>533</v>
      </c>
      <c r="G994" s="210" t="s">
        <v>380</v>
      </c>
      <c r="H994" s="106"/>
      <c r="I994" s="828" t="s">
        <v>1569</v>
      </c>
      <c r="J994" s="834"/>
      <c r="K994" s="834"/>
      <c r="L994" s="834"/>
      <c r="M994" s="834"/>
      <c r="N994" s="834"/>
      <c r="O994" s="834"/>
      <c r="P994" s="835"/>
    </row>
    <row r="995" spans="2:16" s="74" customFormat="1">
      <c r="B995" s="164" t="s">
        <v>4959</v>
      </c>
      <c r="C995" s="929" t="s">
        <v>620</v>
      </c>
      <c r="D995" s="260" t="s">
        <v>1570</v>
      </c>
      <c r="E995" s="210">
        <v>425</v>
      </c>
      <c r="F995" s="210" t="s">
        <v>533</v>
      </c>
      <c r="G995" s="210" t="s">
        <v>380</v>
      </c>
      <c r="H995" s="106"/>
      <c r="I995" s="801"/>
      <c r="J995" s="802"/>
      <c r="K995" s="802"/>
      <c r="L995" s="802"/>
      <c r="M995" s="802"/>
      <c r="N995" s="802"/>
      <c r="O995" s="802"/>
      <c r="P995" s="803"/>
    </row>
    <row r="996" spans="2:16" s="74" customFormat="1">
      <c r="B996" s="164" t="s">
        <v>5204</v>
      </c>
      <c r="C996" s="929" t="s">
        <v>402</v>
      </c>
      <c r="D996" s="260" t="s">
        <v>1571</v>
      </c>
      <c r="E996" s="210">
        <v>600</v>
      </c>
      <c r="F996" s="210" t="s">
        <v>533</v>
      </c>
      <c r="G996" s="210" t="s">
        <v>380</v>
      </c>
      <c r="H996" s="106"/>
      <c r="I996" s="801"/>
      <c r="J996" s="802"/>
      <c r="K996" s="802"/>
      <c r="L996" s="802"/>
      <c r="M996" s="802"/>
      <c r="N996" s="802"/>
      <c r="O996" s="802"/>
      <c r="P996" s="803"/>
    </row>
    <row r="997" spans="2:16" s="74" customFormat="1">
      <c r="B997" s="164" t="s">
        <v>4911</v>
      </c>
      <c r="C997" s="929" t="s">
        <v>296</v>
      </c>
      <c r="D997" s="260" t="s">
        <v>1572</v>
      </c>
      <c r="E997" s="210">
        <v>450</v>
      </c>
      <c r="F997" s="210" t="s">
        <v>533</v>
      </c>
      <c r="G997" s="210" t="s">
        <v>380</v>
      </c>
      <c r="H997" s="106"/>
      <c r="I997" s="801"/>
      <c r="J997" s="802"/>
      <c r="K997" s="802"/>
      <c r="L997" s="802"/>
      <c r="M997" s="802"/>
      <c r="N997" s="802"/>
      <c r="O997" s="802"/>
      <c r="P997" s="803"/>
    </row>
    <row r="998" spans="2:16" s="74" customFormat="1">
      <c r="B998" s="164" t="s">
        <v>5213</v>
      </c>
      <c r="C998" s="929" t="s">
        <v>408</v>
      </c>
      <c r="D998" s="260" t="s">
        <v>1573</v>
      </c>
      <c r="E998" s="210">
        <v>765</v>
      </c>
      <c r="F998" s="210" t="s">
        <v>533</v>
      </c>
      <c r="G998" s="210" t="s">
        <v>380</v>
      </c>
      <c r="H998" s="106"/>
      <c r="I998" s="801"/>
      <c r="J998" s="802"/>
      <c r="K998" s="802"/>
      <c r="L998" s="802"/>
      <c r="M998" s="802"/>
      <c r="N998" s="802"/>
      <c r="O998" s="802"/>
      <c r="P998" s="803"/>
    </row>
    <row r="999" spans="2:16" s="74" customFormat="1">
      <c r="B999" s="164" t="s">
        <v>5222</v>
      </c>
      <c r="C999" s="929" t="s">
        <v>435</v>
      </c>
      <c r="D999" s="260" t="s">
        <v>1574</v>
      </c>
      <c r="E999" s="210">
        <v>1080</v>
      </c>
      <c r="F999" s="210" t="s">
        <v>533</v>
      </c>
      <c r="G999" s="210" t="s">
        <v>380</v>
      </c>
      <c r="H999" s="106"/>
      <c r="I999" s="801"/>
      <c r="J999" s="802"/>
      <c r="K999" s="802"/>
      <c r="L999" s="802"/>
      <c r="M999" s="802"/>
      <c r="N999" s="802"/>
      <c r="O999" s="802"/>
      <c r="P999" s="803"/>
    </row>
    <row r="1000" spans="2:16" s="74" customFormat="1">
      <c r="B1000" s="164" t="s">
        <v>5170</v>
      </c>
      <c r="C1000" s="990" t="s">
        <v>3400</v>
      </c>
      <c r="D1000" s="165" t="s">
        <v>3401</v>
      </c>
      <c r="E1000" s="465">
        <v>350</v>
      </c>
      <c r="F1000" s="466" t="s">
        <v>533</v>
      </c>
      <c r="G1000" s="136" t="s">
        <v>380</v>
      </c>
      <c r="H1000" s="243"/>
      <c r="I1000" s="841"/>
      <c r="J1000" s="841"/>
      <c r="K1000" s="841"/>
      <c r="L1000" s="841"/>
      <c r="M1000" s="841"/>
      <c r="N1000" s="841"/>
      <c r="O1000" s="841"/>
      <c r="P1000" s="841"/>
    </row>
    <row r="1001" spans="2:16" s="74" customFormat="1">
      <c r="B1001" s="164" t="s">
        <v>5171</v>
      </c>
      <c r="C1001" s="932" t="s">
        <v>3402</v>
      </c>
      <c r="D1001" s="165" t="s">
        <v>3403</v>
      </c>
      <c r="E1001" s="136">
        <v>595</v>
      </c>
      <c r="F1001" s="466" t="s">
        <v>533</v>
      </c>
      <c r="G1001" s="136" t="s">
        <v>380</v>
      </c>
      <c r="H1001" s="243"/>
      <c r="I1001" s="841"/>
      <c r="J1001" s="841"/>
      <c r="K1001" s="841"/>
      <c r="L1001" s="841"/>
      <c r="M1001" s="841"/>
      <c r="N1001" s="841"/>
      <c r="O1001" s="841"/>
      <c r="P1001" s="841"/>
    </row>
    <row r="1002" spans="2:16" s="74" customFormat="1">
      <c r="B1002" s="164" t="s">
        <v>5172</v>
      </c>
      <c r="C1002" s="932" t="s">
        <v>3404</v>
      </c>
      <c r="D1002" s="165" t="s">
        <v>3405</v>
      </c>
      <c r="E1002" s="136">
        <v>840</v>
      </c>
      <c r="F1002" s="466" t="s">
        <v>533</v>
      </c>
      <c r="G1002" s="136" t="s">
        <v>380</v>
      </c>
      <c r="H1002" s="243"/>
      <c r="I1002" s="841"/>
      <c r="J1002" s="841"/>
      <c r="K1002" s="841"/>
      <c r="L1002" s="841"/>
      <c r="M1002" s="841"/>
      <c r="N1002" s="841"/>
      <c r="O1002" s="841"/>
      <c r="P1002" s="841"/>
    </row>
    <row r="1003" spans="2:16" s="74" customFormat="1">
      <c r="B1003" s="164" t="s">
        <v>4893</v>
      </c>
      <c r="C1003" s="929" t="s">
        <v>294</v>
      </c>
      <c r="D1003" s="260" t="s">
        <v>1575</v>
      </c>
      <c r="E1003" s="210">
        <v>200</v>
      </c>
      <c r="F1003" s="210" t="s">
        <v>533</v>
      </c>
      <c r="G1003" s="210" t="s">
        <v>380</v>
      </c>
      <c r="H1003" s="106"/>
      <c r="I1003" s="801"/>
      <c r="J1003" s="802"/>
      <c r="K1003" s="802"/>
      <c r="L1003" s="802"/>
      <c r="M1003" s="802"/>
      <c r="N1003" s="802"/>
      <c r="O1003" s="802"/>
      <c r="P1003" s="803"/>
    </row>
    <row r="1004" spans="2:16" s="74" customFormat="1">
      <c r="B1004" s="164" t="s">
        <v>4883</v>
      </c>
      <c r="C1004" s="929" t="s">
        <v>673</v>
      </c>
      <c r="D1004" s="260" t="s">
        <v>1576</v>
      </c>
      <c r="E1004" s="210">
        <v>340</v>
      </c>
      <c r="F1004" s="210" t="s">
        <v>533</v>
      </c>
      <c r="G1004" s="210" t="s">
        <v>380</v>
      </c>
      <c r="H1004" s="106"/>
      <c r="I1004" s="801"/>
      <c r="J1004" s="802"/>
      <c r="K1004" s="802"/>
      <c r="L1004" s="802"/>
      <c r="M1004" s="802"/>
      <c r="N1004" s="802"/>
      <c r="O1004" s="802"/>
      <c r="P1004" s="803"/>
    </row>
    <row r="1005" spans="2:16" s="74" customFormat="1">
      <c r="B1005" s="164" t="s">
        <v>4935</v>
      </c>
      <c r="C1005" s="929" t="s">
        <v>679</v>
      </c>
      <c r="D1005" s="260" t="s">
        <v>1577</v>
      </c>
      <c r="E1005" s="210">
        <v>480</v>
      </c>
      <c r="F1005" s="210" t="s">
        <v>533</v>
      </c>
      <c r="G1005" s="210" t="s">
        <v>380</v>
      </c>
      <c r="H1005" s="106"/>
      <c r="I1005" s="801"/>
      <c r="J1005" s="802"/>
      <c r="K1005" s="802"/>
      <c r="L1005" s="802"/>
      <c r="M1005" s="802"/>
      <c r="N1005" s="802"/>
      <c r="O1005" s="802"/>
      <c r="P1005" s="803"/>
    </row>
    <row r="1006" spans="2:16" s="74" customFormat="1">
      <c r="B1006" s="164" t="s">
        <v>4950</v>
      </c>
      <c r="C1006" s="929" t="s">
        <v>297</v>
      </c>
      <c r="D1006" s="260" t="s">
        <v>1578</v>
      </c>
      <c r="E1006" s="210">
        <v>600</v>
      </c>
      <c r="F1006" s="210" t="s">
        <v>533</v>
      </c>
      <c r="G1006" s="210" t="s">
        <v>380</v>
      </c>
      <c r="H1006" s="109"/>
      <c r="I1006" s="801"/>
      <c r="J1006" s="802"/>
      <c r="K1006" s="802"/>
      <c r="L1006" s="802"/>
      <c r="M1006" s="802"/>
      <c r="N1006" s="802"/>
      <c r="O1006" s="802"/>
      <c r="P1006" s="803"/>
    </row>
    <row r="1007" spans="2:16" s="74" customFormat="1">
      <c r="B1007" s="164" t="s">
        <v>5231</v>
      </c>
      <c r="C1007" s="929" t="s">
        <v>381</v>
      </c>
      <c r="D1007" s="260" t="s">
        <v>1579</v>
      </c>
      <c r="E1007" s="210">
        <v>1020</v>
      </c>
      <c r="F1007" s="210" t="s">
        <v>533</v>
      </c>
      <c r="G1007" s="210" t="s">
        <v>380</v>
      </c>
      <c r="H1007" s="109"/>
      <c r="I1007" s="801"/>
      <c r="J1007" s="802"/>
      <c r="K1007" s="802"/>
      <c r="L1007" s="802"/>
      <c r="M1007" s="802"/>
      <c r="N1007" s="802"/>
      <c r="O1007" s="802"/>
      <c r="P1007" s="803"/>
    </row>
    <row r="1008" spans="2:16" s="74" customFormat="1">
      <c r="B1008" s="164" t="s">
        <v>5240</v>
      </c>
      <c r="C1008" s="929" t="s">
        <v>387</v>
      </c>
      <c r="D1008" s="260" t="s">
        <v>1580</v>
      </c>
      <c r="E1008" s="210">
        <v>1440</v>
      </c>
      <c r="F1008" s="210" t="s">
        <v>533</v>
      </c>
      <c r="G1008" s="210" t="s">
        <v>380</v>
      </c>
      <c r="H1008" s="109"/>
      <c r="I1008" s="801"/>
      <c r="J1008" s="802"/>
      <c r="K1008" s="802"/>
      <c r="L1008" s="802"/>
      <c r="M1008" s="802"/>
      <c r="N1008" s="802"/>
      <c r="O1008" s="802"/>
      <c r="P1008" s="803"/>
    </row>
    <row r="1009" spans="1:16" s="74" customFormat="1">
      <c r="B1009" s="164" t="s">
        <v>5464</v>
      </c>
      <c r="C1009" s="948" t="s">
        <v>2232</v>
      </c>
      <c r="D1009" s="451" t="s">
        <v>3227</v>
      </c>
      <c r="E1009" s="110">
        <v>300</v>
      </c>
      <c r="F1009" s="279" t="s">
        <v>533</v>
      </c>
      <c r="G1009" s="279" t="s">
        <v>380</v>
      </c>
      <c r="H1009" s="447"/>
      <c r="I1009" s="451"/>
      <c r="J1009" s="848"/>
      <c r="K1009" s="848"/>
      <c r="L1009" s="848"/>
      <c r="M1009" s="848"/>
      <c r="N1009" s="848"/>
      <c r="O1009" s="848"/>
      <c r="P1009" s="848"/>
    </row>
    <row r="1010" spans="1:16" s="74" customFormat="1">
      <c r="B1010" s="164" t="s">
        <v>5465</v>
      </c>
      <c r="C1010" s="948" t="s">
        <v>2233</v>
      </c>
      <c r="D1010" s="451" t="s">
        <v>3228</v>
      </c>
      <c r="E1010" s="110">
        <v>510</v>
      </c>
      <c r="F1010" s="279" t="s">
        <v>533</v>
      </c>
      <c r="G1010" s="279" t="s">
        <v>380</v>
      </c>
      <c r="H1010" s="447"/>
      <c r="I1010" s="451"/>
      <c r="J1010" s="106"/>
      <c r="K1010" s="106"/>
      <c r="L1010" s="106"/>
      <c r="M1010" s="106"/>
      <c r="N1010" s="106"/>
      <c r="O1010" s="106"/>
      <c r="P1010" s="106"/>
    </row>
    <row r="1011" spans="1:16" s="74" customFormat="1">
      <c r="B1011" s="164" t="s">
        <v>5466</v>
      </c>
      <c r="C1011" s="948" t="s">
        <v>2234</v>
      </c>
      <c r="D1011" s="451" t="s">
        <v>3229</v>
      </c>
      <c r="E1011" s="110">
        <v>720</v>
      </c>
      <c r="F1011" s="279" t="s">
        <v>533</v>
      </c>
      <c r="G1011" s="279" t="s">
        <v>380</v>
      </c>
      <c r="H1011" s="447"/>
      <c r="I1011" s="451"/>
      <c r="J1011" s="106"/>
      <c r="K1011" s="106"/>
      <c r="L1011" s="106"/>
      <c r="M1011" s="106"/>
      <c r="N1011" s="106"/>
      <c r="O1011" s="106"/>
      <c r="P1011" s="106"/>
    </row>
    <row r="1012" spans="1:16" s="74" customFormat="1">
      <c r="B1012" s="164" t="s">
        <v>5419</v>
      </c>
      <c r="C1012" s="929" t="s">
        <v>651</v>
      </c>
      <c r="D1012" s="209" t="s">
        <v>1357</v>
      </c>
      <c r="E1012" s="210">
        <v>495</v>
      </c>
      <c r="F1012" s="210" t="s">
        <v>533</v>
      </c>
      <c r="G1012" s="210" t="s">
        <v>380</v>
      </c>
      <c r="H1012" s="106"/>
      <c r="I1012" s="1464" t="s">
        <v>1434</v>
      </c>
      <c r="J1012" s="1465"/>
      <c r="K1012" s="1465"/>
      <c r="L1012" s="1465"/>
      <c r="M1012" s="1465"/>
      <c r="N1012" s="1465"/>
      <c r="O1012" s="1465"/>
      <c r="P1012" s="1466"/>
    </row>
    <row r="1013" spans="1:16" s="74" customFormat="1" ht="15.75" thickBot="1">
      <c r="A1013" s="95"/>
      <c r="B1013" s="164"/>
      <c r="C1013" s="876"/>
      <c r="D1013" s="227" t="s">
        <v>1246</v>
      </c>
      <c r="E1013" s="228"/>
      <c r="F1013" s="228" t="s">
        <v>68</v>
      </c>
      <c r="G1013" s="228" t="s">
        <v>67</v>
      </c>
      <c r="H1013" s="230"/>
      <c r="I1013" s="473"/>
      <c r="J1013" s="236"/>
      <c r="K1013" s="236"/>
      <c r="L1013" s="236"/>
      <c r="M1013" s="236"/>
      <c r="N1013" s="236"/>
      <c r="O1013" s="236"/>
      <c r="P1013" s="236"/>
    </row>
    <row r="1014" spans="1:16" s="74" customFormat="1" ht="15" customHeight="1">
      <c r="A1014" s="95"/>
      <c r="B1014" s="164" t="s">
        <v>4903</v>
      </c>
      <c r="C1014" s="494" t="s">
        <v>36</v>
      </c>
      <c r="D1014" s="209" t="s">
        <v>1581</v>
      </c>
      <c r="E1014" s="107">
        <v>450</v>
      </c>
      <c r="F1014" s="210" t="s">
        <v>533</v>
      </c>
      <c r="G1014" s="107" t="s">
        <v>380</v>
      </c>
      <c r="H1014" s="245"/>
      <c r="I1014" s="799" t="s">
        <v>1582</v>
      </c>
      <c r="J1014" s="760"/>
      <c r="K1014" s="760"/>
      <c r="L1014" s="760"/>
      <c r="M1014" s="760"/>
      <c r="N1014" s="760"/>
      <c r="O1014" s="760"/>
      <c r="P1014" s="761"/>
    </row>
    <row r="1015" spans="1:16" s="74" customFormat="1">
      <c r="A1015" s="95"/>
      <c r="B1015" s="164" t="s">
        <v>4960</v>
      </c>
      <c r="C1015" s="494" t="s">
        <v>593</v>
      </c>
      <c r="D1015" s="209" t="s">
        <v>1583</v>
      </c>
      <c r="E1015" s="107">
        <v>765</v>
      </c>
      <c r="F1015" s="210" t="s">
        <v>533</v>
      </c>
      <c r="G1015" s="107" t="s">
        <v>380</v>
      </c>
      <c r="H1015" s="245"/>
      <c r="I1015" s="821"/>
      <c r="J1015" s="822"/>
      <c r="K1015" s="822"/>
      <c r="L1015" s="822"/>
      <c r="M1015" s="822"/>
      <c r="N1015" s="822"/>
      <c r="O1015" s="822"/>
      <c r="P1015" s="823"/>
    </row>
    <row r="1016" spans="1:16" s="74" customFormat="1">
      <c r="A1016" s="95"/>
      <c r="B1016" s="164" t="s">
        <v>5205</v>
      </c>
      <c r="C1016" s="494" t="s">
        <v>403</v>
      </c>
      <c r="D1016" s="209" t="s">
        <v>1584</v>
      </c>
      <c r="E1016" s="107">
        <v>1080</v>
      </c>
      <c r="F1016" s="210" t="s">
        <v>533</v>
      </c>
      <c r="G1016" s="107" t="s">
        <v>380</v>
      </c>
      <c r="H1016" s="245"/>
      <c r="I1016" s="821"/>
      <c r="J1016" s="822"/>
      <c r="K1016" s="822"/>
      <c r="L1016" s="822"/>
      <c r="M1016" s="822"/>
      <c r="N1016" s="822"/>
      <c r="O1016" s="822"/>
      <c r="P1016" s="823"/>
    </row>
    <row r="1017" spans="1:16" s="74" customFormat="1">
      <c r="A1017" s="95"/>
      <c r="B1017" s="164" t="s">
        <v>4912</v>
      </c>
      <c r="C1017" s="494" t="s">
        <v>447</v>
      </c>
      <c r="D1017" s="209" t="s">
        <v>1585</v>
      </c>
      <c r="E1017" s="107">
        <v>600</v>
      </c>
      <c r="F1017" s="210" t="s">
        <v>533</v>
      </c>
      <c r="G1017" s="107" t="s">
        <v>380</v>
      </c>
      <c r="H1017" s="245"/>
      <c r="I1017" s="821"/>
      <c r="J1017" s="822"/>
      <c r="K1017" s="822"/>
      <c r="L1017" s="822"/>
      <c r="M1017" s="822"/>
      <c r="N1017" s="822"/>
      <c r="O1017" s="822"/>
      <c r="P1017" s="823"/>
    </row>
    <row r="1018" spans="1:16" s="74" customFormat="1">
      <c r="A1018" s="95"/>
      <c r="B1018" s="164" t="s">
        <v>5214</v>
      </c>
      <c r="C1018" s="494" t="s">
        <v>409</v>
      </c>
      <c r="D1018" s="209" t="s">
        <v>1586</v>
      </c>
      <c r="E1018" s="107">
        <v>1020</v>
      </c>
      <c r="F1018" s="210" t="s">
        <v>533</v>
      </c>
      <c r="G1018" s="107" t="s">
        <v>380</v>
      </c>
      <c r="H1018" s="245"/>
      <c r="I1018" s="821"/>
      <c r="J1018" s="822"/>
      <c r="K1018" s="822"/>
      <c r="L1018" s="822"/>
      <c r="M1018" s="822"/>
      <c r="N1018" s="822"/>
      <c r="O1018" s="822"/>
      <c r="P1018" s="823"/>
    </row>
    <row r="1019" spans="1:16" s="74" customFormat="1">
      <c r="A1019" s="95"/>
      <c r="B1019" s="164" t="s">
        <v>5223</v>
      </c>
      <c r="C1019" s="494" t="s">
        <v>436</v>
      </c>
      <c r="D1019" s="209" t="s">
        <v>1587</v>
      </c>
      <c r="E1019" s="107">
        <v>1440</v>
      </c>
      <c r="F1019" s="210" t="s">
        <v>533</v>
      </c>
      <c r="G1019" s="107" t="s">
        <v>380</v>
      </c>
      <c r="H1019" s="245"/>
      <c r="I1019" s="821"/>
      <c r="J1019" s="822"/>
      <c r="K1019" s="822"/>
      <c r="L1019" s="822"/>
      <c r="M1019" s="822"/>
      <c r="N1019" s="822"/>
      <c r="O1019" s="822"/>
      <c r="P1019" s="823"/>
    </row>
    <row r="1020" spans="1:16" s="74" customFormat="1">
      <c r="B1020" s="164" t="s">
        <v>5177</v>
      </c>
      <c r="C1020" s="932" t="s">
        <v>3406</v>
      </c>
      <c r="D1020" s="165" t="s">
        <v>3407</v>
      </c>
      <c r="E1020" s="136">
        <v>679.63636363636363</v>
      </c>
      <c r="F1020" s="466" t="s">
        <v>533</v>
      </c>
      <c r="G1020" s="136" t="s">
        <v>380</v>
      </c>
      <c r="H1020" s="243"/>
      <c r="I1020" s="841"/>
      <c r="J1020" s="841"/>
      <c r="K1020" s="841"/>
      <c r="L1020" s="841"/>
      <c r="M1020" s="841"/>
      <c r="N1020" s="841"/>
      <c r="O1020" s="841"/>
      <c r="P1020" s="841"/>
    </row>
    <row r="1021" spans="1:16" s="74" customFormat="1">
      <c r="B1021" s="164" t="s">
        <v>5178</v>
      </c>
      <c r="C1021" s="932" t="s">
        <v>3408</v>
      </c>
      <c r="D1021" s="165" t="s">
        <v>3409</v>
      </c>
      <c r="E1021" s="136">
        <v>1155.3818181818181</v>
      </c>
      <c r="F1021" s="466" t="s">
        <v>533</v>
      </c>
      <c r="G1021" s="136" t="s">
        <v>380</v>
      </c>
      <c r="H1021" s="243"/>
      <c r="I1021" s="841"/>
      <c r="J1021" s="841"/>
      <c r="K1021" s="841"/>
      <c r="L1021" s="841"/>
      <c r="M1021" s="841"/>
      <c r="N1021" s="841"/>
      <c r="O1021" s="841"/>
      <c r="P1021" s="841"/>
    </row>
    <row r="1022" spans="1:16" s="74" customFormat="1">
      <c r="B1022" s="164" t="s">
        <v>5179</v>
      </c>
      <c r="C1022" s="932" t="s">
        <v>3410</v>
      </c>
      <c r="D1022" s="165" t="s">
        <v>3411</v>
      </c>
      <c r="E1022" s="136">
        <v>1631.1272727272728</v>
      </c>
      <c r="F1022" s="466" t="s">
        <v>533</v>
      </c>
      <c r="G1022" s="136" t="s">
        <v>380</v>
      </c>
      <c r="H1022" s="243"/>
      <c r="I1022" s="841"/>
      <c r="J1022" s="841"/>
      <c r="K1022" s="841"/>
      <c r="L1022" s="841"/>
      <c r="M1022" s="841"/>
      <c r="N1022" s="841"/>
      <c r="O1022" s="841"/>
      <c r="P1022" s="841"/>
    </row>
    <row r="1023" spans="1:16" s="74" customFormat="1">
      <c r="A1023" s="95"/>
      <c r="B1023" s="164" t="s">
        <v>4894</v>
      </c>
      <c r="C1023" s="494" t="s">
        <v>314</v>
      </c>
      <c r="D1023" s="207" t="s">
        <v>1588</v>
      </c>
      <c r="E1023" s="107">
        <v>400</v>
      </c>
      <c r="F1023" s="210" t="s">
        <v>533</v>
      </c>
      <c r="G1023" s="107" t="s">
        <v>380</v>
      </c>
      <c r="H1023" s="245"/>
      <c r="I1023" s="821"/>
      <c r="J1023" s="822"/>
      <c r="K1023" s="822"/>
      <c r="L1023" s="822"/>
      <c r="M1023" s="822"/>
      <c r="N1023" s="822"/>
      <c r="O1023" s="822"/>
      <c r="P1023" s="823"/>
    </row>
    <row r="1024" spans="1:16" s="74" customFormat="1">
      <c r="A1024" s="95"/>
      <c r="B1024" s="164" t="s">
        <v>4884</v>
      </c>
      <c r="C1024" s="494" t="s">
        <v>674</v>
      </c>
      <c r="D1024" s="207" t="s">
        <v>1589</v>
      </c>
      <c r="E1024" s="107">
        <v>680</v>
      </c>
      <c r="F1024" s="210" t="s">
        <v>533</v>
      </c>
      <c r="G1024" s="107" t="s">
        <v>380</v>
      </c>
      <c r="H1024" s="245"/>
      <c r="I1024" s="821"/>
      <c r="J1024" s="822"/>
      <c r="K1024" s="822"/>
      <c r="L1024" s="822"/>
      <c r="M1024" s="822"/>
      <c r="N1024" s="822"/>
      <c r="O1024" s="822"/>
      <c r="P1024" s="823"/>
    </row>
    <row r="1025" spans="1:16" s="74" customFormat="1">
      <c r="A1025" s="95"/>
      <c r="B1025" s="164" t="s">
        <v>4936</v>
      </c>
      <c r="C1025" s="494" t="s">
        <v>680</v>
      </c>
      <c r="D1025" s="207" t="s">
        <v>1590</v>
      </c>
      <c r="E1025" s="107">
        <v>960</v>
      </c>
      <c r="F1025" s="210" t="s">
        <v>533</v>
      </c>
      <c r="G1025" s="107" t="s">
        <v>380</v>
      </c>
      <c r="H1025" s="245"/>
      <c r="I1025" s="821"/>
      <c r="J1025" s="822"/>
      <c r="K1025" s="822"/>
      <c r="L1025" s="822"/>
      <c r="M1025" s="822"/>
      <c r="N1025" s="822"/>
      <c r="O1025" s="822"/>
      <c r="P1025" s="823"/>
    </row>
    <row r="1026" spans="1:16" s="74" customFormat="1">
      <c r="A1026" s="95"/>
      <c r="B1026" s="164" t="s">
        <v>4951</v>
      </c>
      <c r="C1026" s="494" t="s">
        <v>622</v>
      </c>
      <c r="D1026" s="207" t="s">
        <v>1591</v>
      </c>
      <c r="E1026" s="107">
        <v>600</v>
      </c>
      <c r="F1026" s="210" t="s">
        <v>533</v>
      </c>
      <c r="G1026" s="107" t="s">
        <v>380</v>
      </c>
      <c r="H1026" s="245"/>
      <c r="I1026" s="821"/>
      <c r="J1026" s="822"/>
      <c r="K1026" s="822"/>
      <c r="L1026" s="822"/>
      <c r="M1026" s="822"/>
      <c r="N1026" s="822"/>
      <c r="O1026" s="822"/>
      <c r="P1026" s="823"/>
    </row>
    <row r="1027" spans="1:16" s="74" customFormat="1">
      <c r="A1027" s="95"/>
      <c r="B1027" s="164" t="s">
        <v>5232</v>
      </c>
      <c r="C1027" s="494" t="s">
        <v>382</v>
      </c>
      <c r="D1027" s="207" t="s">
        <v>1592</v>
      </c>
      <c r="E1027" s="107">
        <v>1020</v>
      </c>
      <c r="F1027" s="210" t="s">
        <v>533</v>
      </c>
      <c r="G1027" s="107" t="s">
        <v>380</v>
      </c>
      <c r="H1027" s="245"/>
      <c r="I1027" s="821"/>
      <c r="J1027" s="822"/>
      <c r="K1027" s="822"/>
      <c r="L1027" s="822"/>
      <c r="M1027" s="822"/>
      <c r="N1027" s="822"/>
      <c r="O1027" s="822"/>
      <c r="P1027" s="823"/>
    </row>
    <row r="1028" spans="1:16" s="74" customFormat="1">
      <c r="A1028" s="95"/>
      <c r="B1028" s="164" t="s">
        <v>5241</v>
      </c>
      <c r="C1028" s="494" t="s">
        <v>441</v>
      </c>
      <c r="D1028" s="207" t="s">
        <v>1593</v>
      </c>
      <c r="E1028" s="107">
        <v>1440</v>
      </c>
      <c r="F1028" s="210" t="s">
        <v>533</v>
      </c>
      <c r="G1028" s="107" t="s">
        <v>380</v>
      </c>
      <c r="H1028" s="245"/>
      <c r="I1028" s="821"/>
      <c r="J1028" s="822"/>
      <c r="K1028" s="822"/>
      <c r="L1028" s="822"/>
      <c r="M1028" s="822"/>
      <c r="N1028" s="822"/>
      <c r="O1028" s="822"/>
      <c r="P1028" s="823"/>
    </row>
    <row r="1029" spans="1:16" s="74" customFormat="1" ht="15.75" customHeight="1">
      <c r="B1029" s="164" t="s">
        <v>5467</v>
      </c>
      <c r="C1029" s="948" t="s">
        <v>2235</v>
      </c>
      <c r="D1029" s="451" t="s">
        <v>3230</v>
      </c>
      <c r="E1029" s="110">
        <v>300</v>
      </c>
      <c r="F1029" s="279" t="s">
        <v>533</v>
      </c>
      <c r="G1029" s="279" t="s">
        <v>380</v>
      </c>
      <c r="H1029" s="447"/>
      <c r="I1029" s="451"/>
      <c r="J1029" s="474"/>
      <c r="K1029" s="474"/>
      <c r="L1029" s="474"/>
      <c r="M1029" s="474"/>
      <c r="N1029" s="474"/>
      <c r="O1029" s="474"/>
      <c r="P1029" s="474"/>
    </row>
    <row r="1030" spans="1:16" s="74" customFormat="1">
      <c r="B1030" s="164" t="s">
        <v>5468</v>
      </c>
      <c r="C1030" s="948" t="s">
        <v>2236</v>
      </c>
      <c r="D1030" s="451" t="s">
        <v>3231</v>
      </c>
      <c r="E1030" s="110">
        <v>510</v>
      </c>
      <c r="F1030" s="279" t="s">
        <v>533</v>
      </c>
      <c r="G1030" s="279" t="s">
        <v>380</v>
      </c>
      <c r="H1030" s="447"/>
      <c r="I1030" s="451"/>
      <c r="J1030" s="474"/>
      <c r="K1030" s="474"/>
      <c r="L1030" s="474"/>
      <c r="M1030" s="474"/>
      <c r="N1030" s="474"/>
      <c r="O1030" s="474"/>
      <c r="P1030" s="474"/>
    </row>
    <row r="1031" spans="1:16" s="74" customFormat="1">
      <c r="B1031" s="164" t="s">
        <v>5469</v>
      </c>
      <c r="C1031" s="948" t="s">
        <v>2237</v>
      </c>
      <c r="D1031" s="451" t="s">
        <v>3232</v>
      </c>
      <c r="E1031" s="110">
        <v>720</v>
      </c>
      <c r="F1031" s="279" t="s">
        <v>533</v>
      </c>
      <c r="G1031" s="279" t="s">
        <v>380</v>
      </c>
      <c r="H1031" s="447"/>
      <c r="I1031" s="451"/>
      <c r="J1031" s="474"/>
      <c r="K1031" s="474"/>
      <c r="L1031" s="474"/>
      <c r="M1031" s="474"/>
      <c r="N1031" s="474"/>
      <c r="O1031" s="474"/>
      <c r="P1031" s="474"/>
    </row>
    <row r="1032" spans="1:16" s="74" customFormat="1">
      <c r="A1032" s="95"/>
      <c r="B1032" s="164" t="s">
        <v>5419</v>
      </c>
      <c r="C1032" s="494" t="s">
        <v>651</v>
      </c>
      <c r="D1032" s="207" t="s">
        <v>1357</v>
      </c>
      <c r="E1032" s="107">
        <v>495</v>
      </c>
      <c r="F1032" s="210" t="s">
        <v>533</v>
      </c>
      <c r="G1032" s="107" t="s">
        <v>380</v>
      </c>
      <c r="H1032" s="206"/>
      <c r="I1032" s="1464" t="s">
        <v>1434</v>
      </c>
      <c r="J1032" s="1465"/>
      <c r="K1032" s="1465"/>
      <c r="L1032" s="1465"/>
      <c r="M1032" s="1465"/>
      <c r="N1032" s="1465"/>
      <c r="O1032" s="1465"/>
      <c r="P1032" s="1466"/>
    </row>
    <row r="1033" spans="1:16" s="74" customFormat="1" ht="15.75" thickBot="1">
      <c r="A1033" s="95"/>
      <c r="B1033" s="164"/>
      <c r="C1033" s="876"/>
      <c r="D1033" s="227" t="s">
        <v>1247</v>
      </c>
      <c r="E1033" s="228"/>
      <c r="F1033" s="228" t="s">
        <v>68</v>
      </c>
      <c r="G1033" s="228" t="s">
        <v>67</v>
      </c>
      <c r="H1033" s="230"/>
      <c r="I1033" s="473"/>
      <c r="J1033" s="236"/>
      <c r="K1033" s="236"/>
      <c r="L1033" s="236"/>
      <c r="M1033" s="236"/>
      <c r="N1033" s="236"/>
      <c r="O1033" s="236"/>
      <c r="P1033" s="236"/>
    </row>
    <row r="1034" spans="1:16" s="74" customFormat="1" ht="15" customHeight="1">
      <c r="A1034" s="95"/>
      <c r="B1034" s="164" t="s">
        <v>4908</v>
      </c>
      <c r="C1034" s="494" t="s">
        <v>8</v>
      </c>
      <c r="D1034" s="209" t="s">
        <v>1594</v>
      </c>
      <c r="E1034" s="107">
        <v>750</v>
      </c>
      <c r="F1034" s="107" t="s">
        <v>533</v>
      </c>
      <c r="G1034" s="107" t="s">
        <v>380</v>
      </c>
      <c r="H1034" s="245"/>
      <c r="I1034" s="799" t="s">
        <v>1582</v>
      </c>
      <c r="J1034" s="760"/>
      <c r="K1034" s="760"/>
      <c r="L1034" s="760"/>
      <c r="M1034" s="760"/>
      <c r="N1034" s="760"/>
      <c r="O1034" s="760"/>
      <c r="P1034" s="761"/>
    </row>
    <row r="1035" spans="1:16" s="74" customFormat="1">
      <c r="A1035" s="95"/>
      <c r="B1035" s="164" t="s">
        <v>4965</v>
      </c>
      <c r="C1035" s="494" t="s">
        <v>9</v>
      </c>
      <c r="D1035" s="209" t="s">
        <v>1595</v>
      </c>
      <c r="E1035" s="107">
        <v>1275</v>
      </c>
      <c r="F1035" s="107" t="s">
        <v>533</v>
      </c>
      <c r="G1035" s="107" t="s">
        <v>380</v>
      </c>
      <c r="H1035" s="245"/>
      <c r="I1035" s="821"/>
      <c r="J1035" s="822"/>
      <c r="K1035" s="822"/>
      <c r="L1035" s="822"/>
      <c r="M1035" s="822"/>
      <c r="N1035" s="822"/>
      <c r="O1035" s="822"/>
      <c r="P1035" s="823"/>
    </row>
    <row r="1036" spans="1:16" s="74" customFormat="1">
      <c r="A1036" s="95"/>
      <c r="B1036" s="164" t="s">
        <v>5210</v>
      </c>
      <c r="C1036" s="494" t="s">
        <v>166</v>
      </c>
      <c r="D1036" s="209" t="s">
        <v>1596</v>
      </c>
      <c r="E1036" s="107">
        <v>1800</v>
      </c>
      <c r="F1036" s="107" t="s">
        <v>533</v>
      </c>
      <c r="G1036" s="107" t="s">
        <v>380</v>
      </c>
      <c r="H1036" s="245"/>
      <c r="I1036" s="821"/>
      <c r="J1036" s="822"/>
      <c r="K1036" s="822"/>
      <c r="L1036" s="822"/>
      <c r="M1036" s="822"/>
      <c r="N1036" s="822"/>
      <c r="O1036" s="822"/>
      <c r="P1036" s="823"/>
    </row>
    <row r="1037" spans="1:16" s="74" customFormat="1">
      <c r="A1037" s="95"/>
      <c r="B1037" s="164" t="s">
        <v>4917</v>
      </c>
      <c r="C1037" s="494" t="s">
        <v>168</v>
      </c>
      <c r="D1037" s="209" t="s">
        <v>1597</v>
      </c>
      <c r="E1037" s="107">
        <v>900</v>
      </c>
      <c r="F1037" s="107" t="s">
        <v>533</v>
      </c>
      <c r="G1037" s="107" t="s">
        <v>380</v>
      </c>
      <c r="H1037" s="245"/>
      <c r="I1037" s="821"/>
      <c r="J1037" s="822"/>
      <c r="K1037" s="822"/>
      <c r="L1037" s="822"/>
      <c r="M1037" s="822"/>
      <c r="N1037" s="822"/>
      <c r="O1037" s="822"/>
      <c r="P1037" s="823"/>
    </row>
    <row r="1038" spans="1:16" s="74" customFormat="1">
      <c r="A1038" s="95"/>
      <c r="B1038" s="164" t="s">
        <v>5219</v>
      </c>
      <c r="C1038" s="494" t="s">
        <v>169</v>
      </c>
      <c r="D1038" s="209" t="s">
        <v>1598</v>
      </c>
      <c r="E1038" s="107">
        <v>1530</v>
      </c>
      <c r="F1038" s="107" t="s">
        <v>533</v>
      </c>
      <c r="G1038" s="107" t="s">
        <v>380</v>
      </c>
      <c r="H1038" s="245"/>
      <c r="I1038" s="821"/>
      <c r="J1038" s="822"/>
      <c r="K1038" s="822"/>
      <c r="L1038" s="822"/>
      <c r="M1038" s="822"/>
      <c r="N1038" s="822"/>
      <c r="O1038" s="822"/>
      <c r="P1038" s="823"/>
    </row>
    <row r="1039" spans="1:16" s="74" customFormat="1">
      <c r="A1039" s="95"/>
      <c r="B1039" s="164" t="s">
        <v>5228</v>
      </c>
      <c r="C1039" s="494" t="s">
        <v>170</v>
      </c>
      <c r="D1039" s="209" t="s">
        <v>1599</v>
      </c>
      <c r="E1039" s="107">
        <v>2160</v>
      </c>
      <c r="F1039" s="107" t="s">
        <v>533</v>
      </c>
      <c r="G1039" s="107" t="s">
        <v>380</v>
      </c>
      <c r="H1039" s="245"/>
      <c r="I1039" s="821"/>
      <c r="J1039" s="822"/>
      <c r="K1039" s="822"/>
      <c r="L1039" s="822"/>
      <c r="M1039" s="822"/>
      <c r="N1039" s="822"/>
      <c r="O1039" s="822"/>
      <c r="P1039" s="823"/>
    </row>
    <row r="1040" spans="1:16" s="74" customFormat="1">
      <c r="B1040" s="164" t="s">
        <v>5180</v>
      </c>
      <c r="C1040" s="932" t="s">
        <v>3412</v>
      </c>
      <c r="D1040" s="165" t="s">
        <v>3413</v>
      </c>
      <c r="E1040" s="136">
        <v>1318.5454545454545</v>
      </c>
      <c r="F1040" s="466" t="s">
        <v>533</v>
      </c>
      <c r="G1040" s="136" t="s">
        <v>380</v>
      </c>
      <c r="H1040" s="243"/>
      <c r="I1040" s="841"/>
      <c r="J1040" s="841"/>
      <c r="K1040" s="841"/>
      <c r="L1040" s="841"/>
      <c r="M1040" s="841"/>
      <c r="N1040" s="841"/>
      <c r="O1040" s="841"/>
      <c r="P1040" s="841"/>
    </row>
    <row r="1041" spans="1:16" s="74" customFormat="1">
      <c r="B1041" s="164" t="s">
        <v>5181</v>
      </c>
      <c r="C1041" s="932" t="s">
        <v>3414</v>
      </c>
      <c r="D1041" s="165" t="s">
        <v>3415</v>
      </c>
      <c r="E1041" s="136">
        <v>2241.5272727272727</v>
      </c>
      <c r="F1041" s="466" t="s">
        <v>533</v>
      </c>
      <c r="G1041" s="136" t="s">
        <v>380</v>
      </c>
      <c r="H1041" s="243"/>
      <c r="I1041" s="841"/>
      <c r="J1041" s="841"/>
      <c r="K1041" s="841"/>
      <c r="L1041" s="841"/>
      <c r="M1041" s="841"/>
      <c r="N1041" s="841"/>
      <c r="O1041" s="841"/>
      <c r="P1041" s="841"/>
    </row>
    <row r="1042" spans="1:16" s="74" customFormat="1">
      <c r="B1042" s="164" t="s">
        <v>5182</v>
      </c>
      <c r="C1042" s="932" t="s">
        <v>3416</v>
      </c>
      <c r="D1042" s="165" t="s">
        <v>3417</v>
      </c>
      <c r="E1042" s="136">
        <v>3164.5090909090909</v>
      </c>
      <c r="F1042" s="466" t="s">
        <v>533</v>
      </c>
      <c r="G1042" s="136" t="s">
        <v>380</v>
      </c>
      <c r="H1042" s="243"/>
      <c r="I1042" s="841"/>
      <c r="J1042" s="841"/>
      <c r="K1042" s="841"/>
      <c r="L1042" s="841"/>
      <c r="M1042" s="841"/>
      <c r="N1042" s="841"/>
      <c r="O1042" s="841"/>
      <c r="P1042" s="841"/>
    </row>
    <row r="1043" spans="1:16" s="74" customFormat="1">
      <c r="A1043" s="95"/>
      <c r="B1043" s="164" t="s">
        <v>4899</v>
      </c>
      <c r="C1043" s="494" t="s">
        <v>171</v>
      </c>
      <c r="D1043" s="207" t="s">
        <v>1600</v>
      </c>
      <c r="E1043" s="107">
        <v>450</v>
      </c>
      <c r="F1043" s="107" t="s">
        <v>533</v>
      </c>
      <c r="G1043" s="107" t="s">
        <v>380</v>
      </c>
      <c r="H1043" s="245"/>
      <c r="I1043" s="821"/>
      <c r="J1043" s="822"/>
      <c r="K1043" s="822"/>
      <c r="L1043" s="822"/>
      <c r="M1043" s="822"/>
      <c r="N1043" s="822"/>
      <c r="O1043" s="822"/>
      <c r="P1043" s="823"/>
    </row>
    <row r="1044" spans="1:16" s="74" customFormat="1">
      <c r="A1044" s="95"/>
      <c r="B1044" s="164" t="s">
        <v>4889</v>
      </c>
      <c r="C1044" s="494" t="s">
        <v>92</v>
      </c>
      <c r="D1044" s="207" t="s">
        <v>1601</v>
      </c>
      <c r="E1044" s="107">
        <v>765</v>
      </c>
      <c r="F1044" s="107" t="s">
        <v>533</v>
      </c>
      <c r="G1044" s="107" t="s">
        <v>380</v>
      </c>
      <c r="H1044" s="245"/>
      <c r="I1044" s="821"/>
      <c r="J1044" s="822"/>
      <c r="K1044" s="822"/>
      <c r="L1044" s="822"/>
      <c r="M1044" s="822"/>
      <c r="N1044" s="822"/>
      <c r="O1044" s="822"/>
      <c r="P1044" s="823"/>
    </row>
    <row r="1045" spans="1:16" s="74" customFormat="1">
      <c r="A1045" s="95"/>
      <c r="B1045" s="164" t="s">
        <v>4941</v>
      </c>
      <c r="C1045" s="494" t="s">
        <v>588</v>
      </c>
      <c r="D1045" s="207" t="s">
        <v>1602</v>
      </c>
      <c r="E1045" s="107">
        <v>1080</v>
      </c>
      <c r="F1045" s="107" t="s">
        <v>533</v>
      </c>
      <c r="G1045" s="107" t="s">
        <v>380</v>
      </c>
      <c r="H1045" s="245"/>
      <c r="I1045" s="821"/>
      <c r="J1045" s="822"/>
      <c r="K1045" s="822"/>
      <c r="L1045" s="822"/>
      <c r="M1045" s="822"/>
      <c r="N1045" s="822"/>
      <c r="O1045" s="822"/>
      <c r="P1045" s="823"/>
    </row>
    <row r="1046" spans="1:16" s="74" customFormat="1">
      <c r="A1046" s="95"/>
      <c r="B1046" s="164" t="s">
        <v>4956</v>
      </c>
      <c r="C1046" s="494" t="s">
        <v>26</v>
      </c>
      <c r="D1046" s="207" t="s">
        <v>1603</v>
      </c>
      <c r="E1046" s="107">
        <v>1200</v>
      </c>
      <c r="F1046" s="107" t="s">
        <v>533</v>
      </c>
      <c r="G1046" s="107" t="s">
        <v>380</v>
      </c>
      <c r="H1046" s="245"/>
      <c r="I1046" s="821"/>
      <c r="J1046" s="822"/>
      <c r="K1046" s="822"/>
      <c r="L1046" s="822"/>
      <c r="M1046" s="822"/>
      <c r="N1046" s="822"/>
      <c r="O1046" s="822"/>
      <c r="P1046" s="823"/>
    </row>
    <row r="1047" spans="1:16" s="74" customFormat="1">
      <c r="A1047" s="95"/>
      <c r="B1047" s="164" t="s">
        <v>5237</v>
      </c>
      <c r="C1047" s="494" t="s">
        <v>27</v>
      </c>
      <c r="D1047" s="207" t="s">
        <v>1604</v>
      </c>
      <c r="E1047" s="107">
        <v>2040</v>
      </c>
      <c r="F1047" s="107" t="s">
        <v>533</v>
      </c>
      <c r="G1047" s="107" t="s">
        <v>380</v>
      </c>
      <c r="H1047" s="245"/>
      <c r="I1047" s="821"/>
      <c r="J1047" s="822"/>
      <c r="K1047" s="822"/>
      <c r="L1047" s="822"/>
      <c r="M1047" s="822"/>
      <c r="N1047" s="822"/>
      <c r="O1047" s="822"/>
      <c r="P1047" s="823"/>
    </row>
    <row r="1048" spans="1:16" s="74" customFormat="1">
      <c r="A1048" s="95"/>
      <c r="B1048" s="164" t="s">
        <v>5246</v>
      </c>
      <c r="C1048" s="494" t="s">
        <v>28</v>
      </c>
      <c r="D1048" s="207" t="s">
        <v>1605</v>
      </c>
      <c r="E1048" s="107">
        <v>2880</v>
      </c>
      <c r="F1048" s="107" t="s">
        <v>533</v>
      </c>
      <c r="G1048" s="107" t="s">
        <v>380</v>
      </c>
      <c r="H1048" s="245"/>
      <c r="I1048" s="821"/>
      <c r="J1048" s="822"/>
      <c r="K1048" s="822"/>
      <c r="L1048" s="822"/>
      <c r="M1048" s="822"/>
      <c r="N1048" s="822"/>
      <c r="O1048" s="822"/>
      <c r="P1048" s="823"/>
    </row>
    <row r="1049" spans="1:16" s="74" customFormat="1">
      <c r="B1049" s="164" t="s">
        <v>5470</v>
      </c>
      <c r="C1049" s="948" t="s">
        <v>2238</v>
      </c>
      <c r="D1049" s="451" t="s">
        <v>3233</v>
      </c>
      <c r="E1049" s="110">
        <v>700</v>
      </c>
      <c r="F1049" s="279" t="s">
        <v>533</v>
      </c>
      <c r="G1049" s="279" t="s">
        <v>380</v>
      </c>
      <c r="H1049" s="447"/>
      <c r="I1049" s="451"/>
      <c r="J1049" s="106"/>
      <c r="K1049" s="106"/>
      <c r="L1049" s="106"/>
      <c r="M1049" s="106"/>
      <c r="N1049" s="106"/>
      <c r="O1049" s="106"/>
      <c r="P1049" s="106"/>
    </row>
    <row r="1050" spans="1:16" s="74" customFormat="1">
      <c r="B1050" s="164" t="s">
        <v>5471</v>
      </c>
      <c r="C1050" s="948" t="s">
        <v>2239</v>
      </c>
      <c r="D1050" s="451" t="s">
        <v>3234</v>
      </c>
      <c r="E1050" s="110">
        <v>1190</v>
      </c>
      <c r="F1050" s="279" t="s">
        <v>533</v>
      </c>
      <c r="G1050" s="279" t="s">
        <v>380</v>
      </c>
      <c r="H1050" s="447"/>
      <c r="I1050" s="451"/>
      <c r="J1050" s="848"/>
      <c r="K1050" s="848"/>
      <c r="L1050" s="848"/>
      <c r="M1050" s="848"/>
      <c r="N1050" s="848"/>
      <c r="O1050" s="848"/>
      <c r="P1050" s="848"/>
    </row>
    <row r="1051" spans="1:16" s="74" customFormat="1">
      <c r="B1051" s="164" t="s">
        <v>5472</v>
      </c>
      <c r="C1051" s="948" t="s">
        <v>2240</v>
      </c>
      <c r="D1051" s="451" t="s">
        <v>3235</v>
      </c>
      <c r="E1051" s="110">
        <v>1680</v>
      </c>
      <c r="F1051" s="279" t="s">
        <v>533</v>
      </c>
      <c r="G1051" s="279" t="s">
        <v>380</v>
      </c>
      <c r="H1051" s="447"/>
      <c r="I1051" s="451"/>
      <c r="J1051" s="848"/>
      <c r="K1051" s="848"/>
      <c r="L1051" s="848"/>
      <c r="M1051" s="848"/>
      <c r="N1051" s="848"/>
      <c r="O1051" s="848"/>
      <c r="P1051" s="848"/>
    </row>
    <row r="1052" spans="1:16" s="74" customFormat="1">
      <c r="A1052" s="95"/>
      <c r="B1052" s="164" t="s">
        <v>5419</v>
      </c>
      <c r="C1052" s="494" t="s">
        <v>651</v>
      </c>
      <c r="D1052" s="207" t="s">
        <v>1357</v>
      </c>
      <c r="E1052" s="107">
        <v>495</v>
      </c>
      <c r="F1052" s="107" t="s">
        <v>533</v>
      </c>
      <c r="G1052" s="107" t="s">
        <v>380</v>
      </c>
      <c r="H1052" s="206"/>
      <c r="I1052" s="1464" t="s">
        <v>1434</v>
      </c>
      <c r="J1052" s="1465"/>
      <c r="K1052" s="1465"/>
      <c r="L1052" s="1465"/>
      <c r="M1052" s="1465"/>
      <c r="N1052" s="1465"/>
      <c r="O1052" s="1465"/>
      <c r="P1052" s="1466"/>
    </row>
    <row r="1053" spans="1:16" s="95" customFormat="1" ht="15.75" thickBot="1">
      <c r="B1053" s="164"/>
      <c r="C1053" s="876"/>
      <c r="D1053" s="227" t="s">
        <v>1248</v>
      </c>
      <c r="E1053" s="228"/>
      <c r="F1053" s="228" t="s">
        <v>68</v>
      </c>
      <c r="G1053" s="228" t="s">
        <v>67</v>
      </c>
      <c r="H1053" s="230"/>
      <c r="I1053" s="473"/>
      <c r="J1053" s="236"/>
      <c r="K1053" s="236"/>
      <c r="L1053" s="236"/>
      <c r="M1053" s="236"/>
      <c r="N1053" s="236"/>
      <c r="O1053" s="236"/>
      <c r="P1053" s="236"/>
    </row>
    <row r="1054" spans="1:16" s="74" customFormat="1" ht="15" customHeight="1">
      <c r="A1054" s="95"/>
      <c r="B1054" s="164" t="s">
        <v>4904</v>
      </c>
      <c r="C1054" s="494" t="s">
        <v>377</v>
      </c>
      <c r="D1054" s="209" t="s">
        <v>1606</v>
      </c>
      <c r="E1054" s="107">
        <v>1250</v>
      </c>
      <c r="F1054" s="107" t="s">
        <v>533</v>
      </c>
      <c r="G1054" s="107" t="s">
        <v>380</v>
      </c>
      <c r="H1054" s="245"/>
      <c r="I1054" s="799" t="s">
        <v>1582</v>
      </c>
      <c r="J1054" s="760"/>
      <c r="K1054" s="760"/>
      <c r="L1054" s="760"/>
      <c r="M1054" s="760"/>
      <c r="N1054" s="760"/>
      <c r="O1054" s="760"/>
      <c r="P1054" s="761"/>
    </row>
    <row r="1055" spans="1:16" s="74" customFormat="1">
      <c r="A1055" s="95"/>
      <c r="B1055" s="164" t="s">
        <v>4961</v>
      </c>
      <c r="C1055" s="494" t="s">
        <v>398</v>
      </c>
      <c r="D1055" s="209" t="s">
        <v>1607</v>
      </c>
      <c r="E1055" s="107">
        <v>2125</v>
      </c>
      <c r="F1055" s="107" t="s">
        <v>533</v>
      </c>
      <c r="G1055" s="107" t="s">
        <v>380</v>
      </c>
      <c r="H1055" s="245"/>
      <c r="I1055" s="821"/>
      <c r="J1055" s="822"/>
      <c r="K1055" s="822"/>
      <c r="L1055" s="822"/>
      <c r="M1055" s="822"/>
      <c r="N1055" s="822"/>
      <c r="O1055" s="822"/>
      <c r="P1055" s="823"/>
    </row>
    <row r="1056" spans="1:16" s="74" customFormat="1">
      <c r="A1056" s="95"/>
      <c r="B1056" s="164" t="s">
        <v>5206</v>
      </c>
      <c r="C1056" s="494" t="s">
        <v>404</v>
      </c>
      <c r="D1056" s="209" t="s">
        <v>1608</v>
      </c>
      <c r="E1056" s="107">
        <v>3000</v>
      </c>
      <c r="F1056" s="107" t="s">
        <v>533</v>
      </c>
      <c r="G1056" s="107" t="s">
        <v>380</v>
      </c>
      <c r="H1056" s="245"/>
      <c r="I1056" s="821"/>
      <c r="J1056" s="822"/>
      <c r="K1056" s="822"/>
      <c r="L1056" s="822"/>
      <c r="M1056" s="822"/>
      <c r="N1056" s="822"/>
      <c r="O1056" s="822"/>
      <c r="P1056" s="823"/>
    </row>
    <row r="1057" spans="1:16" s="74" customFormat="1">
      <c r="A1057" s="95"/>
      <c r="B1057" s="164" t="s">
        <v>4913</v>
      </c>
      <c r="C1057" s="494" t="s">
        <v>312</v>
      </c>
      <c r="D1057" s="209" t="s">
        <v>1609</v>
      </c>
      <c r="E1057" s="107">
        <v>1450</v>
      </c>
      <c r="F1057" s="107" t="s">
        <v>533</v>
      </c>
      <c r="G1057" s="107" t="s">
        <v>380</v>
      </c>
      <c r="H1057" s="245"/>
      <c r="I1057" s="821"/>
      <c r="J1057" s="822"/>
      <c r="K1057" s="822"/>
      <c r="L1057" s="822"/>
      <c r="M1057" s="822"/>
      <c r="N1057" s="822"/>
      <c r="O1057" s="822"/>
      <c r="P1057" s="823"/>
    </row>
    <row r="1058" spans="1:16" s="74" customFormat="1">
      <c r="A1058" s="95"/>
      <c r="B1058" s="164" t="s">
        <v>5215</v>
      </c>
      <c r="C1058" s="494" t="s">
        <v>410</v>
      </c>
      <c r="D1058" s="209" t="s">
        <v>1610</v>
      </c>
      <c r="E1058" s="107">
        <v>2465</v>
      </c>
      <c r="F1058" s="107" t="s">
        <v>533</v>
      </c>
      <c r="G1058" s="107" t="s">
        <v>380</v>
      </c>
      <c r="H1058" s="245"/>
      <c r="I1058" s="821"/>
      <c r="J1058" s="822"/>
      <c r="K1058" s="822"/>
      <c r="L1058" s="822"/>
      <c r="M1058" s="822"/>
      <c r="N1058" s="822"/>
      <c r="O1058" s="822"/>
      <c r="P1058" s="823"/>
    </row>
    <row r="1059" spans="1:16" s="74" customFormat="1">
      <c r="A1059" s="95"/>
      <c r="B1059" s="164" t="s">
        <v>5224</v>
      </c>
      <c r="C1059" s="494" t="s">
        <v>437</v>
      </c>
      <c r="D1059" s="209" t="s">
        <v>1611</v>
      </c>
      <c r="E1059" s="107">
        <v>3480</v>
      </c>
      <c r="F1059" s="107" t="s">
        <v>533</v>
      </c>
      <c r="G1059" s="107" t="s">
        <v>380</v>
      </c>
      <c r="H1059" s="245"/>
      <c r="I1059" s="821"/>
      <c r="J1059" s="822"/>
      <c r="K1059" s="822"/>
      <c r="L1059" s="822"/>
      <c r="M1059" s="822"/>
      <c r="N1059" s="822"/>
      <c r="O1059" s="822"/>
      <c r="P1059" s="823"/>
    </row>
    <row r="1060" spans="1:16" s="74" customFormat="1">
      <c r="B1060" s="164" t="s">
        <v>5183</v>
      </c>
      <c r="C1060" s="932" t="s">
        <v>3418</v>
      </c>
      <c r="D1060" s="165" t="s">
        <v>3419</v>
      </c>
      <c r="E1060" s="136">
        <v>2959.0909090909095</v>
      </c>
      <c r="F1060" s="466" t="s">
        <v>533</v>
      </c>
      <c r="G1060" s="136" t="s">
        <v>380</v>
      </c>
      <c r="H1060" s="243"/>
      <c r="I1060" s="841"/>
      <c r="J1060" s="841"/>
      <c r="K1060" s="841"/>
      <c r="L1060" s="841"/>
      <c r="M1060" s="841"/>
      <c r="N1060" s="841"/>
      <c r="O1060" s="841"/>
      <c r="P1060" s="841"/>
    </row>
    <row r="1061" spans="1:16" s="74" customFormat="1">
      <c r="B1061" s="164" t="s">
        <v>5184</v>
      </c>
      <c r="C1061" s="932" t="s">
        <v>3420</v>
      </c>
      <c r="D1061" s="165" t="s">
        <v>3421</v>
      </c>
      <c r="E1061" s="136">
        <v>5030.454545454546</v>
      </c>
      <c r="F1061" s="466" t="s">
        <v>533</v>
      </c>
      <c r="G1061" s="136" t="s">
        <v>380</v>
      </c>
      <c r="H1061" s="243"/>
      <c r="I1061" s="841"/>
      <c r="J1061" s="841"/>
      <c r="K1061" s="841"/>
      <c r="L1061" s="841"/>
      <c r="M1061" s="841"/>
      <c r="N1061" s="841"/>
      <c r="O1061" s="841"/>
      <c r="P1061" s="841"/>
    </row>
    <row r="1062" spans="1:16" s="74" customFormat="1">
      <c r="B1062" s="164" t="s">
        <v>5185</v>
      </c>
      <c r="C1062" s="932" t="s">
        <v>3422</v>
      </c>
      <c r="D1062" s="165" t="s">
        <v>3423</v>
      </c>
      <c r="E1062" s="136">
        <v>7101.8181818181829</v>
      </c>
      <c r="F1062" s="466" t="s">
        <v>533</v>
      </c>
      <c r="G1062" s="136" t="s">
        <v>380</v>
      </c>
      <c r="H1062" s="243"/>
      <c r="I1062" s="841"/>
      <c r="J1062" s="841"/>
      <c r="K1062" s="841"/>
      <c r="L1062" s="841"/>
      <c r="M1062" s="841"/>
      <c r="N1062" s="841"/>
      <c r="O1062" s="841"/>
      <c r="P1062" s="841"/>
    </row>
    <row r="1063" spans="1:16" s="74" customFormat="1">
      <c r="A1063" s="95"/>
      <c r="B1063" s="164" t="s">
        <v>4895</v>
      </c>
      <c r="C1063" s="494" t="s">
        <v>555</v>
      </c>
      <c r="D1063" s="207" t="s">
        <v>1612</v>
      </c>
      <c r="E1063" s="107">
        <v>500</v>
      </c>
      <c r="F1063" s="107" t="s">
        <v>533</v>
      </c>
      <c r="G1063" s="107" t="s">
        <v>380</v>
      </c>
      <c r="H1063" s="245"/>
      <c r="I1063" s="821"/>
      <c r="J1063" s="822"/>
      <c r="K1063" s="822"/>
      <c r="L1063" s="822"/>
      <c r="M1063" s="822"/>
      <c r="N1063" s="822"/>
      <c r="O1063" s="822"/>
      <c r="P1063" s="823"/>
    </row>
    <row r="1064" spans="1:16" s="74" customFormat="1">
      <c r="A1064" s="95"/>
      <c r="B1064" s="164" t="s">
        <v>4885</v>
      </c>
      <c r="C1064" s="494" t="s">
        <v>675</v>
      </c>
      <c r="D1064" s="207" t="s">
        <v>1613</v>
      </c>
      <c r="E1064" s="107">
        <v>850</v>
      </c>
      <c r="F1064" s="107" t="s">
        <v>533</v>
      </c>
      <c r="G1064" s="107" t="s">
        <v>380</v>
      </c>
      <c r="H1064" s="245"/>
      <c r="I1064" s="821"/>
      <c r="J1064" s="822"/>
      <c r="K1064" s="822"/>
      <c r="L1064" s="822"/>
      <c r="M1064" s="822"/>
      <c r="N1064" s="822"/>
      <c r="O1064" s="822"/>
      <c r="P1064" s="823"/>
    </row>
    <row r="1065" spans="1:16" s="74" customFormat="1">
      <c r="A1065" s="95"/>
      <c r="B1065" s="164" t="s">
        <v>4937</v>
      </c>
      <c r="C1065" s="494" t="s">
        <v>681</v>
      </c>
      <c r="D1065" s="207" t="s">
        <v>1614</v>
      </c>
      <c r="E1065" s="107">
        <v>1200</v>
      </c>
      <c r="F1065" s="107" t="s">
        <v>533</v>
      </c>
      <c r="G1065" s="107" t="s">
        <v>380</v>
      </c>
      <c r="H1065" s="245"/>
      <c r="I1065" s="821"/>
      <c r="J1065" s="822"/>
      <c r="K1065" s="822"/>
      <c r="L1065" s="822"/>
      <c r="M1065" s="822"/>
      <c r="N1065" s="822"/>
      <c r="O1065" s="822"/>
      <c r="P1065" s="823"/>
    </row>
    <row r="1066" spans="1:16" s="74" customFormat="1">
      <c r="A1066" s="95"/>
      <c r="B1066" s="164" t="s">
        <v>4952</v>
      </c>
      <c r="C1066" s="494" t="s">
        <v>623</v>
      </c>
      <c r="D1066" s="207" t="s">
        <v>1615</v>
      </c>
      <c r="E1066" s="107">
        <v>1800</v>
      </c>
      <c r="F1066" s="107" t="s">
        <v>533</v>
      </c>
      <c r="G1066" s="107" t="s">
        <v>380</v>
      </c>
      <c r="H1066" s="245"/>
      <c r="I1066" s="821"/>
      <c r="J1066" s="822"/>
      <c r="K1066" s="822"/>
      <c r="L1066" s="822"/>
      <c r="M1066" s="822"/>
      <c r="N1066" s="822"/>
      <c r="O1066" s="822"/>
      <c r="P1066" s="823"/>
    </row>
    <row r="1067" spans="1:16" s="74" customFormat="1">
      <c r="A1067" s="95"/>
      <c r="B1067" s="164" t="s">
        <v>5233</v>
      </c>
      <c r="C1067" s="494" t="s">
        <v>383</v>
      </c>
      <c r="D1067" s="207" t="s">
        <v>1616</v>
      </c>
      <c r="E1067" s="107">
        <v>3060</v>
      </c>
      <c r="F1067" s="107" t="s">
        <v>533</v>
      </c>
      <c r="G1067" s="107" t="s">
        <v>380</v>
      </c>
      <c r="H1067" s="245"/>
      <c r="I1067" s="821"/>
      <c r="J1067" s="822"/>
      <c r="K1067" s="822"/>
      <c r="L1067" s="822"/>
      <c r="M1067" s="822"/>
      <c r="N1067" s="822"/>
      <c r="O1067" s="822"/>
      <c r="P1067" s="823"/>
    </row>
    <row r="1068" spans="1:16" s="74" customFormat="1">
      <c r="A1068" s="95"/>
      <c r="B1068" s="164" t="s">
        <v>5242</v>
      </c>
      <c r="C1068" s="494" t="s">
        <v>442</v>
      </c>
      <c r="D1068" s="207" t="s">
        <v>1617</v>
      </c>
      <c r="E1068" s="107">
        <v>4320</v>
      </c>
      <c r="F1068" s="107" t="s">
        <v>533</v>
      </c>
      <c r="G1068" s="107" t="s">
        <v>380</v>
      </c>
      <c r="H1068" s="245"/>
      <c r="I1068" s="821"/>
      <c r="J1068" s="822"/>
      <c r="K1068" s="822"/>
      <c r="L1068" s="822"/>
      <c r="M1068" s="822"/>
      <c r="N1068" s="822"/>
      <c r="O1068" s="822"/>
      <c r="P1068" s="823"/>
    </row>
    <row r="1069" spans="1:16" s="74" customFormat="1">
      <c r="B1069" s="164" t="s">
        <v>5473</v>
      </c>
      <c r="C1069" s="948" t="s">
        <v>2241</v>
      </c>
      <c r="D1069" s="451" t="s">
        <v>3236</v>
      </c>
      <c r="E1069" s="110">
        <v>900</v>
      </c>
      <c r="F1069" s="279" t="s">
        <v>533</v>
      </c>
      <c r="G1069" s="279" t="s">
        <v>380</v>
      </c>
      <c r="H1069" s="447"/>
      <c r="I1069" s="451"/>
      <c r="J1069" s="138"/>
      <c r="K1069" s="138"/>
      <c r="L1069" s="138"/>
      <c r="M1069" s="138"/>
      <c r="N1069" s="138"/>
      <c r="O1069" s="138"/>
      <c r="P1069" s="138"/>
    </row>
    <row r="1070" spans="1:16" s="74" customFormat="1">
      <c r="B1070" s="164" t="s">
        <v>5474</v>
      </c>
      <c r="C1070" s="948" t="s">
        <v>2242</v>
      </c>
      <c r="D1070" s="451" t="s">
        <v>3237</v>
      </c>
      <c r="E1070" s="110">
        <v>1530</v>
      </c>
      <c r="F1070" s="279" t="s">
        <v>533</v>
      </c>
      <c r="G1070" s="279" t="s">
        <v>380</v>
      </c>
      <c r="H1070" s="447"/>
      <c r="I1070" s="451"/>
      <c r="J1070" s="138"/>
      <c r="K1070" s="138"/>
      <c r="L1070" s="138"/>
      <c r="M1070" s="138"/>
      <c r="N1070" s="138"/>
      <c r="O1070" s="138"/>
      <c r="P1070" s="138"/>
    </row>
    <row r="1071" spans="1:16" s="74" customFormat="1">
      <c r="B1071" s="164" t="s">
        <v>5475</v>
      </c>
      <c r="C1071" s="948" t="s">
        <v>2243</v>
      </c>
      <c r="D1071" s="451" t="s">
        <v>3238</v>
      </c>
      <c r="E1071" s="110">
        <v>2160</v>
      </c>
      <c r="F1071" s="279" t="s">
        <v>533</v>
      </c>
      <c r="G1071" s="279" t="s">
        <v>380</v>
      </c>
      <c r="H1071" s="447"/>
      <c r="I1071" s="451"/>
      <c r="J1071" s="138"/>
      <c r="K1071" s="138"/>
      <c r="L1071" s="138"/>
      <c r="M1071" s="138"/>
      <c r="N1071" s="138"/>
      <c r="O1071" s="138"/>
      <c r="P1071" s="138"/>
    </row>
    <row r="1072" spans="1:16">
      <c r="A1072" s="95"/>
      <c r="B1072" s="164" t="s">
        <v>5419</v>
      </c>
      <c r="C1072" s="494" t="s">
        <v>651</v>
      </c>
      <c r="D1072" s="207" t="s">
        <v>1357</v>
      </c>
      <c r="E1072" s="107">
        <v>495</v>
      </c>
      <c r="F1072" s="107" t="s">
        <v>533</v>
      </c>
      <c r="G1072" s="107" t="s">
        <v>380</v>
      </c>
      <c r="H1072" s="206"/>
      <c r="I1072" s="1464" t="s">
        <v>1434</v>
      </c>
      <c r="J1072" s="1465"/>
      <c r="K1072" s="1465"/>
      <c r="L1072" s="1465"/>
      <c r="M1072" s="1465"/>
      <c r="N1072" s="1465"/>
      <c r="O1072" s="1465"/>
      <c r="P1072" s="1466"/>
    </row>
    <row r="1073" spans="1:16">
      <c r="A1073" s="95"/>
      <c r="B1073" s="164"/>
      <c r="C1073" s="876"/>
      <c r="D1073" s="227" t="s">
        <v>1249</v>
      </c>
      <c r="E1073" s="228"/>
      <c r="F1073" s="228" t="s">
        <v>68</v>
      </c>
      <c r="G1073" s="228" t="s">
        <v>67</v>
      </c>
      <c r="H1073" s="230"/>
      <c r="I1073" s="473"/>
      <c r="J1073" s="236"/>
      <c r="K1073" s="236"/>
      <c r="L1073" s="236"/>
      <c r="M1073" s="236"/>
      <c r="N1073" s="236"/>
      <c r="O1073" s="236"/>
      <c r="P1073" s="236"/>
    </row>
    <row r="1074" spans="1:16" ht="15" customHeight="1">
      <c r="A1074" s="95"/>
      <c r="B1074" s="164" t="s">
        <v>4909</v>
      </c>
      <c r="C1074" s="494" t="s">
        <v>298</v>
      </c>
      <c r="D1074" s="209" t="s">
        <v>1618</v>
      </c>
      <c r="E1074" s="107">
        <v>2300</v>
      </c>
      <c r="F1074" s="107" t="s">
        <v>533</v>
      </c>
      <c r="G1074" s="107" t="s">
        <v>380</v>
      </c>
      <c r="H1074" s="245"/>
      <c r="I1074" s="857" t="s">
        <v>1582</v>
      </c>
      <c r="J1074" s="819"/>
      <c r="K1074" s="819"/>
      <c r="L1074" s="819"/>
      <c r="M1074" s="819"/>
      <c r="N1074" s="819"/>
      <c r="O1074" s="819"/>
      <c r="P1074" s="820"/>
    </row>
    <row r="1075" spans="1:16">
      <c r="A1075" s="95"/>
      <c r="B1075" s="164" t="s">
        <v>4966</v>
      </c>
      <c r="C1075" s="494" t="s">
        <v>299</v>
      </c>
      <c r="D1075" s="209" t="s">
        <v>1619</v>
      </c>
      <c r="E1075" s="107">
        <v>3910</v>
      </c>
      <c r="F1075" s="107" t="s">
        <v>533</v>
      </c>
      <c r="G1075" s="107" t="s">
        <v>380</v>
      </c>
      <c r="H1075" s="206"/>
      <c r="I1075" s="821"/>
      <c r="J1075" s="858"/>
      <c r="K1075" s="858"/>
      <c r="L1075" s="858"/>
      <c r="M1075" s="858"/>
      <c r="N1075" s="858"/>
      <c r="O1075" s="858"/>
      <c r="P1075" s="823"/>
    </row>
    <row r="1076" spans="1:16">
      <c r="A1076" s="95"/>
      <c r="B1076" s="164" t="s">
        <v>5211</v>
      </c>
      <c r="C1076" s="494" t="s">
        <v>589</v>
      </c>
      <c r="D1076" s="209" t="s">
        <v>1620</v>
      </c>
      <c r="E1076" s="107">
        <v>5520</v>
      </c>
      <c r="F1076" s="107" t="s">
        <v>533</v>
      </c>
      <c r="G1076" s="107" t="s">
        <v>380</v>
      </c>
      <c r="H1076" s="206"/>
      <c r="I1076" s="821"/>
      <c r="J1076" s="858"/>
      <c r="K1076" s="858"/>
      <c r="L1076" s="858"/>
      <c r="M1076" s="858"/>
      <c r="N1076" s="858"/>
      <c r="O1076" s="858"/>
      <c r="P1076" s="823"/>
    </row>
    <row r="1077" spans="1:16">
      <c r="A1077" s="95"/>
      <c r="B1077" s="164" t="s">
        <v>4918</v>
      </c>
      <c r="C1077" s="494" t="s">
        <v>590</v>
      </c>
      <c r="D1077" s="209" t="s">
        <v>1621</v>
      </c>
      <c r="E1077" s="107">
        <v>2600</v>
      </c>
      <c r="F1077" s="107" t="s">
        <v>533</v>
      </c>
      <c r="G1077" s="107" t="s">
        <v>380</v>
      </c>
      <c r="H1077" s="206"/>
      <c r="I1077" s="821"/>
      <c r="J1077" s="858"/>
      <c r="K1077" s="858"/>
      <c r="L1077" s="858"/>
      <c r="M1077" s="858"/>
      <c r="N1077" s="858"/>
      <c r="O1077" s="858"/>
      <c r="P1077" s="823"/>
    </row>
    <row r="1078" spans="1:16">
      <c r="A1078" s="95"/>
      <c r="B1078" s="164" t="s">
        <v>5220</v>
      </c>
      <c r="C1078" s="494" t="s">
        <v>643</v>
      </c>
      <c r="D1078" s="209" t="s">
        <v>1622</v>
      </c>
      <c r="E1078" s="107">
        <v>4420</v>
      </c>
      <c r="F1078" s="107" t="s">
        <v>533</v>
      </c>
      <c r="G1078" s="107" t="s">
        <v>380</v>
      </c>
      <c r="H1078" s="206"/>
      <c r="I1078" s="821"/>
      <c r="J1078" s="858"/>
      <c r="K1078" s="858"/>
      <c r="L1078" s="858"/>
      <c r="M1078" s="858"/>
      <c r="N1078" s="858"/>
      <c r="O1078" s="858"/>
      <c r="P1078" s="823"/>
    </row>
    <row r="1079" spans="1:16">
      <c r="A1079" s="95"/>
      <c r="B1079" s="164" t="s">
        <v>5229</v>
      </c>
      <c r="C1079" s="494" t="s">
        <v>644</v>
      </c>
      <c r="D1079" s="209" t="s">
        <v>1623</v>
      </c>
      <c r="E1079" s="107">
        <v>6240</v>
      </c>
      <c r="F1079" s="107" t="s">
        <v>533</v>
      </c>
      <c r="G1079" s="107" t="s">
        <v>380</v>
      </c>
      <c r="H1079" s="206"/>
      <c r="I1079" s="821"/>
      <c r="J1079" s="858"/>
      <c r="K1079" s="858"/>
      <c r="L1079" s="858"/>
      <c r="M1079" s="858"/>
      <c r="N1079" s="858"/>
      <c r="O1079" s="858"/>
      <c r="P1079" s="823"/>
    </row>
    <row r="1080" spans="1:16" s="74" customFormat="1">
      <c r="B1080" s="164" t="s">
        <v>5195</v>
      </c>
      <c r="C1080" s="932" t="s">
        <v>3424</v>
      </c>
      <c r="D1080" s="165" t="s">
        <v>3425</v>
      </c>
      <c r="E1080" s="136">
        <v>5510.909090909091</v>
      </c>
      <c r="F1080" s="466" t="s">
        <v>533</v>
      </c>
      <c r="G1080" s="136" t="s">
        <v>380</v>
      </c>
      <c r="H1080" s="243"/>
      <c r="I1080" s="841"/>
      <c r="J1080" s="841"/>
      <c r="K1080" s="841"/>
      <c r="L1080" s="841"/>
      <c r="M1080" s="841"/>
      <c r="N1080" s="841"/>
      <c r="O1080" s="841"/>
      <c r="P1080" s="841"/>
    </row>
    <row r="1081" spans="1:16" s="74" customFormat="1">
      <c r="B1081" s="164" t="s">
        <v>5196</v>
      </c>
      <c r="C1081" s="932" t="s">
        <v>3426</v>
      </c>
      <c r="D1081" s="165" t="s">
        <v>3427</v>
      </c>
      <c r="E1081" s="136">
        <v>9368.545454545454</v>
      </c>
      <c r="F1081" s="466" t="s">
        <v>533</v>
      </c>
      <c r="G1081" s="136" t="s">
        <v>380</v>
      </c>
      <c r="H1081" s="243"/>
      <c r="I1081" s="841"/>
      <c r="J1081" s="841"/>
      <c r="K1081" s="841"/>
      <c r="L1081" s="841"/>
      <c r="M1081" s="841"/>
      <c r="N1081" s="841"/>
      <c r="O1081" s="841"/>
      <c r="P1081" s="841"/>
    </row>
    <row r="1082" spans="1:16" s="74" customFormat="1">
      <c r="B1082" s="164" t="s">
        <v>5197</v>
      </c>
      <c r="C1082" s="932" t="s">
        <v>3428</v>
      </c>
      <c r="D1082" s="165" t="s">
        <v>3429</v>
      </c>
      <c r="E1082" s="136">
        <v>13226.181818181818</v>
      </c>
      <c r="F1082" s="466" t="s">
        <v>533</v>
      </c>
      <c r="G1082" s="136" t="s">
        <v>380</v>
      </c>
      <c r="H1082" s="243"/>
      <c r="I1082" s="841"/>
      <c r="J1082" s="841"/>
      <c r="K1082" s="841"/>
      <c r="L1082" s="841"/>
      <c r="M1082" s="841"/>
      <c r="N1082" s="841"/>
      <c r="O1082" s="841"/>
      <c r="P1082" s="841"/>
    </row>
    <row r="1083" spans="1:16">
      <c r="A1083" s="95"/>
      <c r="B1083" s="164" t="s">
        <v>4900</v>
      </c>
      <c r="C1083" s="494" t="s">
        <v>686</v>
      </c>
      <c r="D1083" s="207" t="s">
        <v>1624</v>
      </c>
      <c r="E1083" s="107">
        <v>750</v>
      </c>
      <c r="F1083" s="107" t="s">
        <v>533</v>
      </c>
      <c r="G1083" s="107" t="s">
        <v>380</v>
      </c>
      <c r="H1083" s="206"/>
      <c r="I1083" s="821"/>
      <c r="J1083" s="858"/>
      <c r="K1083" s="858"/>
      <c r="L1083" s="858"/>
      <c r="M1083" s="858"/>
      <c r="N1083" s="858"/>
      <c r="O1083" s="858"/>
      <c r="P1083" s="823"/>
    </row>
    <row r="1084" spans="1:16">
      <c r="A1084" s="95"/>
      <c r="B1084" s="164" t="s">
        <v>4890</v>
      </c>
      <c r="C1084" s="494" t="s">
        <v>645</v>
      </c>
      <c r="D1084" s="207" t="s">
        <v>1625</v>
      </c>
      <c r="E1084" s="107">
        <v>1275</v>
      </c>
      <c r="F1084" s="107" t="s">
        <v>533</v>
      </c>
      <c r="G1084" s="107" t="s">
        <v>380</v>
      </c>
      <c r="H1084" s="206"/>
      <c r="I1084" s="821"/>
      <c r="J1084" s="858"/>
      <c r="K1084" s="858"/>
      <c r="L1084" s="858"/>
      <c r="M1084" s="858"/>
      <c r="N1084" s="858"/>
      <c r="O1084" s="858"/>
      <c r="P1084" s="823"/>
    </row>
    <row r="1085" spans="1:16">
      <c r="A1085" s="95"/>
      <c r="B1085" s="164" t="s">
        <v>4942</v>
      </c>
      <c r="C1085" s="494" t="s">
        <v>647</v>
      </c>
      <c r="D1085" s="207" t="s">
        <v>1626</v>
      </c>
      <c r="E1085" s="107">
        <v>1800</v>
      </c>
      <c r="F1085" s="107" t="s">
        <v>533</v>
      </c>
      <c r="G1085" s="107" t="s">
        <v>380</v>
      </c>
      <c r="H1085" s="206"/>
      <c r="I1085" s="821"/>
      <c r="J1085" s="858"/>
      <c r="K1085" s="858"/>
      <c r="L1085" s="858"/>
      <c r="M1085" s="858"/>
      <c r="N1085" s="858"/>
      <c r="O1085" s="858"/>
      <c r="P1085" s="823"/>
    </row>
    <row r="1086" spans="1:16">
      <c r="A1086" s="95"/>
      <c r="B1086" s="164" t="s">
        <v>4957</v>
      </c>
      <c r="C1086" s="494" t="s">
        <v>639</v>
      </c>
      <c r="D1086" s="207" t="s">
        <v>1627</v>
      </c>
      <c r="E1086" s="107">
        <v>2700</v>
      </c>
      <c r="F1086" s="107" t="s">
        <v>533</v>
      </c>
      <c r="G1086" s="107" t="s">
        <v>380</v>
      </c>
      <c r="H1086" s="206"/>
      <c r="I1086" s="821"/>
      <c r="J1086" s="858"/>
      <c r="K1086" s="858"/>
      <c r="L1086" s="858"/>
      <c r="M1086" s="858"/>
      <c r="N1086" s="858"/>
      <c r="O1086" s="858"/>
      <c r="P1086" s="823"/>
    </row>
    <row r="1087" spans="1:16">
      <c r="A1087" s="95"/>
      <c r="B1087" s="164" t="s">
        <v>5238</v>
      </c>
      <c r="C1087" s="494" t="s">
        <v>303</v>
      </c>
      <c r="D1087" s="207" t="s">
        <v>1628</v>
      </c>
      <c r="E1087" s="107">
        <v>4590</v>
      </c>
      <c r="F1087" s="107" t="s">
        <v>533</v>
      </c>
      <c r="G1087" s="107" t="s">
        <v>380</v>
      </c>
      <c r="H1087" s="206"/>
      <c r="I1087" s="821"/>
      <c r="J1087" s="858"/>
      <c r="K1087" s="858"/>
      <c r="L1087" s="858"/>
      <c r="M1087" s="858"/>
      <c r="N1087" s="858"/>
      <c r="O1087" s="858"/>
      <c r="P1087" s="823"/>
    </row>
    <row r="1088" spans="1:16">
      <c r="A1088" s="95"/>
      <c r="B1088" s="164" t="s">
        <v>5247</v>
      </c>
      <c r="C1088" s="494" t="s">
        <v>304</v>
      </c>
      <c r="D1088" s="207" t="s">
        <v>1629</v>
      </c>
      <c r="E1088" s="107">
        <v>6480</v>
      </c>
      <c r="F1088" s="107" t="s">
        <v>533</v>
      </c>
      <c r="G1088" s="107" t="s">
        <v>380</v>
      </c>
      <c r="H1088" s="206"/>
      <c r="I1088" s="821"/>
      <c r="J1088" s="858"/>
      <c r="K1088" s="858"/>
      <c r="L1088" s="858"/>
      <c r="M1088" s="858"/>
      <c r="N1088" s="858"/>
      <c r="O1088" s="858"/>
      <c r="P1088" s="823"/>
    </row>
    <row r="1089" spans="1:16" s="74" customFormat="1">
      <c r="B1089" s="164" t="s">
        <v>5476</v>
      </c>
      <c r="C1089" s="948" t="s">
        <v>2244</v>
      </c>
      <c r="D1089" s="451" t="s">
        <v>3239</v>
      </c>
      <c r="E1089" s="110">
        <v>1200</v>
      </c>
      <c r="F1089" s="279" t="s">
        <v>533</v>
      </c>
      <c r="G1089" s="279" t="s">
        <v>380</v>
      </c>
      <c r="H1089" s="447"/>
      <c r="I1089" s="451"/>
      <c r="J1089" s="848"/>
      <c r="K1089" s="848"/>
      <c r="L1089" s="848"/>
      <c r="M1089" s="848"/>
      <c r="N1089" s="848"/>
      <c r="O1089" s="848"/>
      <c r="P1089" s="848"/>
    </row>
    <row r="1090" spans="1:16" s="74" customFormat="1">
      <c r="B1090" s="164" t="s">
        <v>5477</v>
      </c>
      <c r="C1090" s="948" t="s">
        <v>2245</v>
      </c>
      <c r="D1090" s="451" t="s">
        <v>3240</v>
      </c>
      <c r="E1090" s="110">
        <v>2040</v>
      </c>
      <c r="F1090" s="279" t="s">
        <v>533</v>
      </c>
      <c r="G1090" s="279" t="s">
        <v>380</v>
      </c>
      <c r="H1090" s="447"/>
      <c r="I1090" s="451"/>
      <c r="J1090" s="273"/>
      <c r="K1090" s="273"/>
      <c r="L1090" s="273"/>
      <c r="M1090" s="273"/>
      <c r="N1090" s="273"/>
      <c r="O1090" s="273"/>
      <c r="P1090" s="273"/>
    </row>
    <row r="1091" spans="1:16" s="74" customFormat="1">
      <c r="B1091" s="164" t="s">
        <v>5478</v>
      </c>
      <c r="C1091" s="948" t="s">
        <v>2246</v>
      </c>
      <c r="D1091" s="451" t="s">
        <v>3241</v>
      </c>
      <c r="E1091" s="110">
        <v>2880</v>
      </c>
      <c r="F1091" s="279" t="s">
        <v>533</v>
      </c>
      <c r="G1091" s="279" t="s">
        <v>380</v>
      </c>
      <c r="H1091" s="447"/>
      <c r="I1091" s="451"/>
      <c r="J1091" s="273"/>
      <c r="K1091" s="273"/>
      <c r="L1091" s="273"/>
      <c r="M1091" s="273"/>
      <c r="N1091" s="273"/>
      <c r="O1091" s="273"/>
      <c r="P1091" s="273"/>
    </row>
    <row r="1092" spans="1:16" s="74" customFormat="1">
      <c r="A1092" s="95"/>
      <c r="B1092" s="164" t="s">
        <v>5419</v>
      </c>
      <c r="C1092" s="494" t="s">
        <v>651</v>
      </c>
      <c r="D1092" s="207" t="s">
        <v>1357</v>
      </c>
      <c r="E1092" s="107">
        <v>495</v>
      </c>
      <c r="F1092" s="107" t="s">
        <v>533</v>
      </c>
      <c r="G1092" s="107" t="s">
        <v>380</v>
      </c>
      <c r="H1092" s="206"/>
      <c r="I1092" s="1464" t="s">
        <v>1434</v>
      </c>
      <c r="J1092" s="1465"/>
      <c r="K1092" s="1465"/>
      <c r="L1092" s="1465"/>
      <c r="M1092" s="1465"/>
      <c r="N1092" s="1465"/>
      <c r="O1092" s="1465"/>
      <c r="P1092" s="1466"/>
    </row>
    <row r="1093" spans="1:16" s="95" customFormat="1">
      <c r="B1093" s="164"/>
      <c r="C1093" s="876"/>
      <c r="D1093" s="227" t="s">
        <v>1250</v>
      </c>
      <c r="E1093" s="228"/>
      <c r="F1093" s="228" t="s">
        <v>68</v>
      </c>
      <c r="G1093" s="228" t="s">
        <v>67</v>
      </c>
      <c r="H1093" s="230"/>
      <c r="I1093" s="473"/>
      <c r="J1093" s="236"/>
      <c r="K1093" s="236"/>
      <c r="L1093" s="236"/>
      <c r="M1093" s="236"/>
      <c r="N1093" s="236"/>
      <c r="O1093" s="236"/>
      <c r="P1093" s="236"/>
    </row>
    <row r="1094" spans="1:16" s="74" customFormat="1" ht="15" customHeight="1">
      <c r="A1094" s="95"/>
      <c r="B1094" s="164" t="s">
        <v>4905</v>
      </c>
      <c r="C1094" s="494" t="s">
        <v>172</v>
      </c>
      <c r="D1094" s="209" t="s">
        <v>1630</v>
      </c>
      <c r="E1094" s="107">
        <v>3350</v>
      </c>
      <c r="F1094" s="107" t="s">
        <v>533</v>
      </c>
      <c r="G1094" s="107" t="s">
        <v>380</v>
      </c>
      <c r="H1094" s="206"/>
      <c r="I1094" s="828" t="s">
        <v>1582</v>
      </c>
      <c r="J1094" s="819"/>
      <c r="K1094" s="819"/>
      <c r="L1094" s="819"/>
      <c r="M1094" s="819"/>
      <c r="N1094" s="819"/>
      <c r="O1094" s="819"/>
      <c r="P1094" s="820"/>
    </row>
    <row r="1095" spans="1:16" s="74" customFormat="1">
      <c r="A1095" s="95"/>
      <c r="B1095" s="164" t="s">
        <v>4962</v>
      </c>
      <c r="C1095" s="494" t="s">
        <v>399</v>
      </c>
      <c r="D1095" s="209" t="s">
        <v>1631</v>
      </c>
      <c r="E1095" s="107">
        <v>5695</v>
      </c>
      <c r="F1095" s="107" t="s">
        <v>533</v>
      </c>
      <c r="G1095" s="107" t="s">
        <v>380</v>
      </c>
      <c r="H1095" s="206"/>
      <c r="I1095" s="821"/>
      <c r="J1095" s="858"/>
      <c r="K1095" s="858"/>
      <c r="L1095" s="858"/>
      <c r="M1095" s="858"/>
      <c r="N1095" s="858"/>
      <c r="O1095" s="858"/>
      <c r="P1095" s="823"/>
    </row>
    <row r="1096" spans="1:16" s="74" customFormat="1">
      <c r="A1096" s="95"/>
      <c r="B1096" s="164" t="s">
        <v>5207</v>
      </c>
      <c r="C1096" s="494" t="s">
        <v>405</v>
      </c>
      <c r="D1096" s="209" t="s">
        <v>1632</v>
      </c>
      <c r="E1096" s="107">
        <v>8040</v>
      </c>
      <c r="F1096" s="107" t="s">
        <v>533</v>
      </c>
      <c r="G1096" s="107" t="s">
        <v>380</v>
      </c>
      <c r="H1096" s="206"/>
      <c r="I1096" s="821"/>
      <c r="J1096" s="858"/>
      <c r="K1096" s="858"/>
      <c r="L1096" s="858"/>
      <c r="M1096" s="858"/>
      <c r="N1096" s="858"/>
      <c r="O1096" s="858"/>
      <c r="P1096" s="823"/>
    </row>
    <row r="1097" spans="1:16" s="74" customFormat="1">
      <c r="A1097" s="95"/>
      <c r="B1097" s="164" t="s">
        <v>4914</v>
      </c>
      <c r="C1097" s="494" t="s">
        <v>313</v>
      </c>
      <c r="D1097" s="209" t="s">
        <v>1633</v>
      </c>
      <c r="E1097" s="107">
        <v>3750</v>
      </c>
      <c r="F1097" s="107" t="s">
        <v>533</v>
      </c>
      <c r="G1097" s="107" t="s">
        <v>380</v>
      </c>
      <c r="H1097" s="206"/>
      <c r="I1097" s="821"/>
      <c r="J1097" s="858"/>
      <c r="K1097" s="858"/>
      <c r="L1097" s="858"/>
      <c r="M1097" s="858"/>
      <c r="N1097" s="858"/>
      <c r="O1097" s="858"/>
      <c r="P1097" s="823"/>
    </row>
    <row r="1098" spans="1:16" s="74" customFormat="1">
      <c r="A1098" s="95"/>
      <c r="B1098" s="164" t="s">
        <v>5216</v>
      </c>
      <c r="C1098" s="494" t="s">
        <v>411</v>
      </c>
      <c r="D1098" s="209" t="s">
        <v>1634</v>
      </c>
      <c r="E1098" s="107">
        <v>6375</v>
      </c>
      <c r="F1098" s="107" t="s">
        <v>533</v>
      </c>
      <c r="G1098" s="107" t="s">
        <v>380</v>
      </c>
      <c r="H1098" s="206"/>
      <c r="I1098" s="821"/>
      <c r="J1098" s="858"/>
      <c r="K1098" s="858"/>
      <c r="L1098" s="858"/>
      <c r="M1098" s="858"/>
      <c r="N1098" s="858"/>
      <c r="O1098" s="858"/>
      <c r="P1098" s="823"/>
    </row>
    <row r="1099" spans="1:16" s="74" customFormat="1">
      <c r="A1099" s="95"/>
      <c r="B1099" s="164" t="s">
        <v>5225</v>
      </c>
      <c r="C1099" s="494" t="s">
        <v>438</v>
      </c>
      <c r="D1099" s="209" t="s">
        <v>1635</v>
      </c>
      <c r="E1099" s="107">
        <v>9000</v>
      </c>
      <c r="F1099" s="107" t="s">
        <v>533</v>
      </c>
      <c r="G1099" s="107" t="s">
        <v>380</v>
      </c>
      <c r="H1099" s="206"/>
      <c r="I1099" s="821"/>
      <c r="J1099" s="858"/>
      <c r="K1099" s="858"/>
      <c r="L1099" s="858"/>
      <c r="M1099" s="858"/>
      <c r="N1099" s="858"/>
      <c r="O1099" s="858"/>
      <c r="P1099" s="823"/>
    </row>
    <row r="1100" spans="1:16" s="74" customFormat="1">
      <c r="B1100" s="164" t="s">
        <v>5263</v>
      </c>
      <c r="C1100" s="932" t="s">
        <v>3430</v>
      </c>
      <c r="D1100" s="165" t="s">
        <v>3431</v>
      </c>
      <c r="E1100" s="136">
        <v>7636.363636363636</v>
      </c>
      <c r="F1100" s="466" t="s">
        <v>533</v>
      </c>
      <c r="G1100" s="136" t="s">
        <v>380</v>
      </c>
      <c r="H1100" s="243"/>
      <c r="I1100" s="841"/>
      <c r="J1100" s="841"/>
      <c r="K1100" s="841"/>
      <c r="L1100" s="841"/>
      <c r="M1100" s="841"/>
      <c r="N1100" s="841"/>
      <c r="O1100" s="841"/>
      <c r="P1100" s="841"/>
    </row>
    <row r="1101" spans="1:16" s="74" customFormat="1">
      <c r="B1101" s="164" t="s">
        <v>5264</v>
      </c>
      <c r="C1101" s="932" t="s">
        <v>3432</v>
      </c>
      <c r="D1101" s="165" t="s">
        <v>3433</v>
      </c>
      <c r="E1101" s="136">
        <v>12981.81818181818</v>
      </c>
      <c r="F1101" s="466" t="s">
        <v>533</v>
      </c>
      <c r="G1101" s="136" t="s">
        <v>380</v>
      </c>
      <c r="H1101" s="243"/>
      <c r="I1101" s="841"/>
      <c r="J1101" s="841"/>
      <c r="K1101" s="841"/>
      <c r="L1101" s="841"/>
      <c r="M1101" s="841"/>
      <c r="N1101" s="841"/>
      <c r="O1101" s="841"/>
      <c r="P1101" s="841"/>
    </row>
    <row r="1102" spans="1:16" s="74" customFormat="1">
      <c r="B1102" s="164" t="s">
        <v>5265</v>
      </c>
      <c r="C1102" s="932" t="s">
        <v>3434</v>
      </c>
      <c r="D1102" s="165" t="s">
        <v>3435</v>
      </c>
      <c r="E1102" s="136">
        <v>18327.272727272728</v>
      </c>
      <c r="F1102" s="466" t="s">
        <v>533</v>
      </c>
      <c r="G1102" s="136" t="s">
        <v>380</v>
      </c>
      <c r="H1102" s="243"/>
      <c r="I1102" s="841"/>
      <c r="J1102" s="841"/>
      <c r="K1102" s="841"/>
      <c r="L1102" s="841"/>
      <c r="M1102" s="841"/>
      <c r="N1102" s="841"/>
      <c r="O1102" s="841"/>
      <c r="P1102" s="841"/>
    </row>
    <row r="1103" spans="1:16" s="74" customFormat="1">
      <c r="A1103" s="95"/>
      <c r="B1103" s="164" t="s">
        <v>4896</v>
      </c>
      <c r="C1103" s="494" t="s">
        <v>556</v>
      </c>
      <c r="D1103" s="207" t="s">
        <v>1636</v>
      </c>
      <c r="E1103" s="107">
        <v>1000</v>
      </c>
      <c r="F1103" s="107" t="s">
        <v>533</v>
      </c>
      <c r="G1103" s="107" t="s">
        <v>380</v>
      </c>
      <c r="H1103" s="206"/>
      <c r="I1103" s="821"/>
      <c r="J1103" s="858"/>
      <c r="K1103" s="858"/>
      <c r="L1103" s="858"/>
      <c r="M1103" s="858"/>
      <c r="N1103" s="858"/>
      <c r="O1103" s="858"/>
      <c r="P1103" s="823"/>
    </row>
    <row r="1104" spans="1:16" s="74" customFormat="1">
      <c r="A1104" s="95"/>
      <c r="B1104" s="164" t="s">
        <v>4886</v>
      </c>
      <c r="C1104" s="494" t="s">
        <v>676</v>
      </c>
      <c r="D1104" s="207" t="s">
        <v>1637</v>
      </c>
      <c r="E1104" s="107">
        <v>1700</v>
      </c>
      <c r="F1104" s="107" t="s">
        <v>533</v>
      </c>
      <c r="G1104" s="107" t="s">
        <v>380</v>
      </c>
      <c r="H1104" s="206"/>
      <c r="I1104" s="821"/>
      <c r="J1104" s="858"/>
      <c r="K1104" s="858"/>
      <c r="L1104" s="858"/>
      <c r="M1104" s="858"/>
      <c r="N1104" s="858"/>
      <c r="O1104" s="858"/>
      <c r="P1104" s="823"/>
    </row>
    <row r="1105" spans="1:16" s="74" customFormat="1">
      <c r="A1105" s="95"/>
      <c r="B1105" s="164" t="s">
        <v>4938</v>
      </c>
      <c r="C1105" s="494" t="s">
        <v>682</v>
      </c>
      <c r="D1105" s="207" t="s">
        <v>1638</v>
      </c>
      <c r="E1105" s="107">
        <v>2400</v>
      </c>
      <c r="F1105" s="107" t="s">
        <v>533</v>
      </c>
      <c r="G1105" s="107" t="s">
        <v>380</v>
      </c>
      <c r="H1105" s="206"/>
      <c r="I1105" s="821"/>
      <c r="J1105" s="858"/>
      <c r="K1105" s="858"/>
      <c r="L1105" s="858"/>
      <c r="M1105" s="858"/>
      <c r="N1105" s="858"/>
      <c r="O1105" s="858"/>
      <c r="P1105" s="823"/>
    </row>
    <row r="1106" spans="1:16" s="74" customFormat="1">
      <c r="A1106" s="95"/>
      <c r="B1106" s="164" t="s">
        <v>4953</v>
      </c>
      <c r="C1106" s="494" t="s">
        <v>624</v>
      </c>
      <c r="D1106" s="207" t="s">
        <v>1639</v>
      </c>
      <c r="E1106" s="107">
        <v>3600</v>
      </c>
      <c r="F1106" s="107" t="s">
        <v>533</v>
      </c>
      <c r="G1106" s="107" t="s">
        <v>380</v>
      </c>
      <c r="H1106" s="206"/>
      <c r="I1106" s="821"/>
      <c r="J1106" s="858"/>
      <c r="K1106" s="858"/>
      <c r="L1106" s="858"/>
      <c r="M1106" s="858"/>
      <c r="N1106" s="858"/>
      <c r="O1106" s="858"/>
      <c r="P1106" s="823"/>
    </row>
    <row r="1107" spans="1:16" s="74" customFormat="1">
      <c r="A1107" s="95"/>
      <c r="B1107" s="164" t="s">
        <v>5234</v>
      </c>
      <c r="C1107" s="494" t="s">
        <v>384</v>
      </c>
      <c r="D1107" s="207" t="s">
        <v>1640</v>
      </c>
      <c r="E1107" s="107">
        <v>6120</v>
      </c>
      <c r="F1107" s="107" t="s">
        <v>533</v>
      </c>
      <c r="G1107" s="107" t="s">
        <v>380</v>
      </c>
      <c r="H1107" s="206"/>
      <c r="I1107" s="821"/>
      <c r="J1107" s="858"/>
      <c r="K1107" s="858"/>
      <c r="L1107" s="858"/>
      <c r="M1107" s="858"/>
      <c r="N1107" s="858"/>
      <c r="O1107" s="858"/>
      <c r="P1107" s="823"/>
    </row>
    <row r="1108" spans="1:16" s="74" customFormat="1">
      <c r="A1108" s="95"/>
      <c r="B1108" s="164" t="s">
        <v>5243</v>
      </c>
      <c r="C1108" s="494" t="s">
        <v>443</v>
      </c>
      <c r="D1108" s="207" t="s">
        <v>1641</v>
      </c>
      <c r="E1108" s="107">
        <v>8640</v>
      </c>
      <c r="F1108" s="107" t="s">
        <v>533</v>
      </c>
      <c r="G1108" s="107" t="s">
        <v>380</v>
      </c>
      <c r="H1108" s="206"/>
      <c r="I1108" s="821"/>
      <c r="J1108" s="858"/>
      <c r="K1108" s="858"/>
      <c r="L1108" s="858"/>
      <c r="M1108" s="858"/>
      <c r="N1108" s="858"/>
      <c r="O1108" s="858"/>
      <c r="P1108" s="823"/>
    </row>
    <row r="1109" spans="1:16" s="74" customFormat="1">
      <c r="B1109" s="164" t="s">
        <v>5479</v>
      </c>
      <c r="C1109" s="948" t="s">
        <v>2247</v>
      </c>
      <c r="D1109" s="451" t="s">
        <v>3242</v>
      </c>
      <c r="E1109" s="110">
        <v>1500</v>
      </c>
      <c r="F1109" s="279" t="s">
        <v>533</v>
      </c>
      <c r="G1109" s="279" t="s">
        <v>380</v>
      </c>
      <c r="H1109" s="447"/>
      <c r="I1109" s="451"/>
      <c r="J1109" s="138"/>
      <c r="K1109" s="138"/>
      <c r="L1109" s="138"/>
      <c r="M1109" s="138"/>
      <c r="N1109" s="138"/>
      <c r="O1109" s="138"/>
      <c r="P1109" s="138"/>
    </row>
    <row r="1110" spans="1:16" s="74" customFormat="1">
      <c r="B1110" s="164" t="s">
        <v>5480</v>
      </c>
      <c r="C1110" s="948" t="s">
        <v>2248</v>
      </c>
      <c r="D1110" s="451" t="s">
        <v>3243</v>
      </c>
      <c r="E1110" s="110">
        <v>2550</v>
      </c>
      <c r="F1110" s="279" t="s">
        <v>533</v>
      </c>
      <c r="G1110" s="279" t="s">
        <v>380</v>
      </c>
      <c r="H1110" s="447"/>
      <c r="I1110" s="451"/>
      <c r="J1110" s="138"/>
      <c r="K1110" s="138"/>
      <c r="L1110" s="138"/>
      <c r="M1110" s="138"/>
      <c r="N1110" s="138"/>
      <c r="O1110" s="138"/>
      <c r="P1110" s="138"/>
    </row>
    <row r="1111" spans="1:16" s="74" customFormat="1">
      <c r="B1111" s="164" t="s">
        <v>5481</v>
      </c>
      <c r="C1111" s="948" t="s">
        <v>2249</v>
      </c>
      <c r="D1111" s="451" t="s">
        <v>3244</v>
      </c>
      <c r="E1111" s="110">
        <v>3600</v>
      </c>
      <c r="F1111" s="279" t="s">
        <v>533</v>
      </c>
      <c r="G1111" s="279" t="s">
        <v>380</v>
      </c>
      <c r="H1111" s="447"/>
      <c r="I1111" s="451"/>
      <c r="J1111" s="138"/>
      <c r="K1111" s="138"/>
      <c r="L1111" s="138"/>
      <c r="M1111" s="138"/>
      <c r="N1111" s="138"/>
      <c r="O1111" s="138"/>
      <c r="P1111" s="138"/>
    </row>
    <row r="1112" spans="1:16">
      <c r="A1112" s="95"/>
      <c r="B1112" s="164" t="s">
        <v>5419</v>
      </c>
      <c r="C1112" s="494" t="s">
        <v>651</v>
      </c>
      <c r="D1112" s="207" t="s">
        <v>1357</v>
      </c>
      <c r="E1112" s="107">
        <v>495</v>
      </c>
      <c r="F1112" s="107" t="s">
        <v>533</v>
      </c>
      <c r="G1112" s="107" t="s">
        <v>380</v>
      </c>
      <c r="H1112" s="206"/>
      <c r="I1112" s="138" t="s">
        <v>1434</v>
      </c>
      <c r="J1112" s="138"/>
      <c r="K1112" s="138"/>
      <c r="L1112" s="138"/>
      <c r="M1112" s="138"/>
      <c r="N1112" s="138"/>
      <c r="O1112" s="138"/>
      <c r="P1112" s="138"/>
    </row>
    <row r="1113" spans="1:16">
      <c r="A1113" s="95"/>
      <c r="B1113" s="164"/>
      <c r="C1113" s="876"/>
      <c r="D1113" s="227" t="s">
        <v>1559</v>
      </c>
      <c r="E1113" s="228"/>
      <c r="F1113" s="228" t="s">
        <v>68</v>
      </c>
      <c r="G1113" s="228" t="s">
        <v>67</v>
      </c>
      <c r="H1113" s="230"/>
      <c r="I1113" s="473"/>
      <c r="J1113" s="236"/>
      <c r="K1113" s="236"/>
      <c r="L1113" s="236"/>
      <c r="M1113" s="236"/>
      <c r="N1113" s="236"/>
      <c r="O1113" s="236"/>
      <c r="P1113" s="236"/>
    </row>
    <row r="1114" spans="1:16" ht="15" customHeight="1">
      <c r="A1114" s="95"/>
      <c r="B1114" s="164" t="s">
        <v>4910</v>
      </c>
      <c r="C1114" s="494" t="s">
        <v>93</v>
      </c>
      <c r="D1114" s="209" t="s">
        <v>1642</v>
      </c>
      <c r="E1114" s="107">
        <v>4400</v>
      </c>
      <c r="F1114" s="107" t="s">
        <v>533</v>
      </c>
      <c r="G1114" s="107" t="s">
        <v>380</v>
      </c>
      <c r="H1114" s="243"/>
      <c r="I1114" s="828" t="s">
        <v>1582</v>
      </c>
      <c r="J1114" s="819"/>
      <c r="K1114" s="819"/>
      <c r="L1114" s="819"/>
      <c r="M1114" s="819"/>
      <c r="N1114" s="819"/>
      <c r="O1114" s="819"/>
      <c r="P1114" s="820"/>
    </row>
    <row r="1115" spans="1:16">
      <c r="A1115" s="95"/>
      <c r="B1115" s="164" t="s">
        <v>4967</v>
      </c>
      <c r="C1115" s="494" t="s">
        <v>94</v>
      </c>
      <c r="D1115" s="209" t="s">
        <v>1643</v>
      </c>
      <c r="E1115" s="107">
        <v>7480</v>
      </c>
      <c r="F1115" s="107" t="s">
        <v>533</v>
      </c>
      <c r="G1115" s="107" t="s">
        <v>380</v>
      </c>
      <c r="H1115" s="243"/>
      <c r="I1115" s="821"/>
      <c r="J1115" s="858"/>
      <c r="K1115" s="858"/>
      <c r="L1115" s="858"/>
      <c r="M1115" s="858"/>
      <c r="N1115" s="858"/>
      <c r="O1115" s="858"/>
      <c r="P1115" s="823"/>
    </row>
    <row r="1116" spans="1:16">
      <c r="A1116" s="95"/>
      <c r="B1116" s="164" t="s">
        <v>5212</v>
      </c>
      <c r="C1116" s="494" t="s">
        <v>95</v>
      </c>
      <c r="D1116" s="209" t="s">
        <v>1644</v>
      </c>
      <c r="E1116" s="107">
        <v>10560</v>
      </c>
      <c r="F1116" s="107" t="s">
        <v>533</v>
      </c>
      <c r="G1116" s="107" t="s">
        <v>380</v>
      </c>
      <c r="H1116" s="243"/>
      <c r="I1116" s="821"/>
      <c r="J1116" s="858"/>
      <c r="K1116" s="858"/>
      <c r="L1116" s="858"/>
      <c r="M1116" s="858"/>
      <c r="N1116" s="858"/>
      <c r="O1116" s="858"/>
      <c r="P1116" s="823"/>
    </row>
    <row r="1117" spans="1:16">
      <c r="A1117" s="95"/>
      <c r="B1117" s="164" t="s">
        <v>4919</v>
      </c>
      <c r="C1117" s="494" t="s">
        <v>96</v>
      </c>
      <c r="D1117" s="209" t="s">
        <v>1645</v>
      </c>
      <c r="E1117" s="107">
        <v>5000</v>
      </c>
      <c r="F1117" s="107" t="s">
        <v>533</v>
      </c>
      <c r="G1117" s="107" t="s">
        <v>380</v>
      </c>
      <c r="H1117" s="243"/>
      <c r="I1117" s="821"/>
      <c r="J1117" s="858"/>
      <c r="K1117" s="858"/>
      <c r="L1117" s="858"/>
      <c r="M1117" s="858"/>
      <c r="N1117" s="858"/>
      <c r="O1117" s="858"/>
      <c r="P1117" s="823"/>
    </row>
    <row r="1118" spans="1:16">
      <c r="A1118" s="95"/>
      <c r="B1118" s="164" t="s">
        <v>5221</v>
      </c>
      <c r="C1118" s="494" t="s">
        <v>97</v>
      </c>
      <c r="D1118" s="209" t="s">
        <v>1646</v>
      </c>
      <c r="E1118" s="107">
        <v>8500</v>
      </c>
      <c r="F1118" s="107" t="s">
        <v>533</v>
      </c>
      <c r="G1118" s="107" t="s">
        <v>380</v>
      </c>
      <c r="H1118" s="243"/>
      <c r="I1118" s="821"/>
      <c r="J1118" s="858"/>
      <c r="K1118" s="858"/>
      <c r="L1118" s="858"/>
      <c r="M1118" s="858"/>
      <c r="N1118" s="858"/>
      <c r="O1118" s="858"/>
      <c r="P1118" s="823"/>
    </row>
    <row r="1119" spans="1:16">
      <c r="A1119" s="95"/>
      <c r="B1119" s="164" t="s">
        <v>5230</v>
      </c>
      <c r="C1119" s="494" t="s">
        <v>378</v>
      </c>
      <c r="D1119" s="209" t="s">
        <v>1647</v>
      </c>
      <c r="E1119" s="107">
        <v>12000</v>
      </c>
      <c r="F1119" s="107" t="s">
        <v>533</v>
      </c>
      <c r="G1119" s="107" t="s">
        <v>380</v>
      </c>
      <c r="H1119" s="243"/>
      <c r="I1119" s="821"/>
      <c r="J1119" s="858"/>
      <c r="K1119" s="858"/>
      <c r="L1119" s="858"/>
      <c r="M1119" s="858"/>
      <c r="N1119" s="858"/>
      <c r="O1119" s="858"/>
      <c r="P1119" s="823"/>
    </row>
    <row r="1120" spans="1:16" s="74" customFormat="1">
      <c r="B1120" s="164" t="s">
        <v>5198</v>
      </c>
      <c r="C1120" s="932" t="s">
        <v>3436</v>
      </c>
      <c r="D1120" s="165" t="s">
        <v>3437</v>
      </c>
      <c r="E1120" s="136">
        <v>9850.9090909090919</v>
      </c>
      <c r="F1120" s="466" t="s">
        <v>533</v>
      </c>
      <c r="G1120" s="136" t="s">
        <v>380</v>
      </c>
      <c r="H1120" s="243"/>
      <c r="I1120" s="841"/>
      <c r="J1120" s="841"/>
      <c r="K1120" s="841"/>
      <c r="L1120" s="841"/>
      <c r="M1120" s="841"/>
      <c r="N1120" s="841"/>
      <c r="O1120" s="841"/>
      <c r="P1120" s="841"/>
    </row>
    <row r="1121" spans="1:16" s="74" customFormat="1">
      <c r="B1121" s="164" t="s">
        <v>5199</v>
      </c>
      <c r="C1121" s="932" t="s">
        <v>3438</v>
      </c>
      <c r="D1121" s="165" t="s">
        <v>3439</v>
      </c>
      <c r="E1121" s="136">
        <v>16746.545454545456</v>
      </c>
      <c r="F1121" s="466" t="s">
        <v>533</v>
      </c>
      <c r="G1121" s="136" t="s">
        <v>380</v>
      </c>
      <c r="H1121" s="243"/>
      <c r="I1121" s="841"/>
      <c r="J1121" s="841"/>
      <c r="K1121" s="841"/>
      <c r="L1121" s="841"/>
      <c r="M1121" s="841"/>
      <c r="N1121" s="841"/>
      <c r="O1121" s="841"/>
      <c r="P1121" s="841"/>
    </row>
    <row r="1122" spans="1:16" s="74" customFormat="1">
      <c r="B1122" s="164" t="s">
        <v>5200</v>
      </c>
      <c r="C1122" s="932" t="s">
        <v>3440</v>
      </c>
      <c r="D1122" s="165" t="s">
        <v>3441</v>
      </c>
      <c r="E1122" s="136">
        <v>23642.181818181823</v>
      </c>
      <c r="F1122" s="466" t="s">
        <v>533</v>
      </c>
      <c r="G1122" s="136" t="s">
        <v>380</v>
      </c>
      <c r="H1122" s="243"/>
      <c r="I1122" s="841"/>
      <c r="J1122" s="841"/>
      <c r="K1122" s="841"/>
      <c r="L1122" s="841"/>
      <c r="M1122" s="841"/>
      <c r="N1122" s="841"/>
      <c r="O1122" s="841"/>
      <c r="P1122" s="841"/>
    </row>
    <row r="1123" spans="1:16">
      <c r="A1123" s="95"/>
      <c r="B1123" s="164" t="s">
        <v>4901</v>
      </c>
      <c r="C1123" s="494" t="s">
        <v>293</v>
      </c>
      <c r="D1123" s="207" t="s">
        <v>1648</v>
      </c>
      <c r="E1123" s="107">
        <v>1300</v>
      </c>
      <c r="F1123" s="107" t="s">
        <v>533</v>
      </c>
      <c r="G1123" s="107" t="s">
        <v>380</v>
      </c>
      <c r="H1123" s="243"/>
      <c r="I1123" s="821"/>
      <c r="J1123" s="858"/>
      <c r="K1123" s="858"/>
      <c r="L1123" s="858"/>
      <c r="M1123" s="858"/>
      <c r="N1123" s="858"/>
      <c r="O1123" s="858"/>
      <c r="P1123" s="823"/>
    </row>
    <row r="1124" spans="1:16">
      <c r="A1124" s="95"/>
      <c r="B1124" s="164" t="s">
        <v>4891</v>
      </c>
      <c r="C1124" s="494" t="s">
        <v>646</v>
      </c>
      <c r="D1124" s="207" t="s">
        <v>1649</v>
      </c>
      <c r="E1124" s="107">
        <v>2210</v>
      </c>
      <c r="F1124" s="107" t="s">
        <v>533</v>
      </c>
      <c r="G1124" s="107" t="s">
        <v>380</v>
      </c>
      <c r="H1124" s="243"/>
      <c r="I1124" s="821"/>
      <c r="J1124" s="858"/>
      <c r="K1124" s="858"/>
      <c r="L1124" s="858"/>
      <c r="M1124" s="858"/>
      <c r="N1124" s="858"/>
      <c r="O1124" s="858"/>
      <c r="P1124" s="823"/>
    </row>
    <row r="1125" spans="1:16">
      <c r="A1125" s="95"/>
      <c r="B1125" s="164" t="s">
        <v>4943</v>
      </c>
      <c r="C1125" s="494" t="s">
        <v>308</v>
      </c>
      <c r="D1125" s="207" t="s">
        <v>1650</v>
      </c>
      <c r="E1125" s="107">
        <v>3120</v>
      </c>
      <c r="F1125" s="107" t="s">
        <v>533</v>
      </c>
      <c r="G1125" s="107" t="s">
        <v>380</v>
      </c>
      <c r="H1125" s="243"/>
      <c r="I1125" s="821"/>
      <c r="J1125" s="858"/>
      <c r="K1125" s="858"/>
      <c r="L1125" s="858"/>
      <c r="M1125" s="858"/>
      <c r="N1125" s="858"/>
      <c r="O1125" s="858"/>
      <c r="P1125" s="823"/>
    </row>
    <row r="1126" spans="1:16">
      <c r="A1126" s="95"/>
      <c r="B1126" s="164" t="s">
        <v>4958</v>
      </c>
      <c r="C1126" s="494" t="s">
        <v>20</v>
      </c>
      <c r="D1126" s="207" t="s">
        <v>1651</v>
      </c>
      <c r="E1126" s="107">
        <v>5000</v>
      </c>
      <c r="F1126" s="107" t="s">
        <v>533</v>
      </c>
      <c r="G1126" s="107" t="s">
        <v>380</v>
      </c>
      <c r="H1126" s="243"/>
      <c r="I1126" s="821"/>
      <c r="J1126" s="858"/>
      <c r="K1126" s="858"/>
      <c r="L1126" s="858"/>
      <c r="M1126" s="858"/>
      <c r="N1126" s="858"/>
      <c r="O1126" s="858"/>
      <c r="P1126" s="823"/>
    </row>
    <row r="1127" spans="1:16">
      <c r="A1127" s="95"/>
      <c r="B1127" s="164" t="s">
        <v>5239</v>
      </c>
      <c r="C1127" s="494" t="s">
        <v>21</v>
      </c>
      <c r="D1127" s="207" t="s">
        <v>1652</v>
      </c>
      <c r="E1127" s="107">
        <v>8500</v>
      </c>
      <c r="F1127" s="107" t="s">
        <v>533</v>
      </c>
      <c r="G1127" s="107" t="s">
        <v>380</v>
      </c>
      <c r="H1127" s="243"/>
      <c r="I1127" s="821"/>
      <c r="J1127" s="858"/>
      <c r="K1127" s="858"/>
      <c r="L1127" s="858"/>
      <c r="M1127" s="858"/>
      <c r="N1127" s="858"/>
      <c r="O1127" s="858"/>
      <c r="P1127" s="823"/>
    </row>
    <row r="1128" spans="1:16">
      <c r="A1128" s="95"/>
      <c r="B1128" s="164" t="s">
        <v>5248</v>
      </c>
      <c r="C1128" s="494" t="s">
        <v>22</v>
      </c>
      <c r="D1128" s="207" t="s">
        <v>1653</v>
      </c>
      <c r="E1128" s="107">
        <v>12000</v>
      </c>
      <c r="F1128" s="107" t="s">
        <v>533</v>
      </c>
      <c r="G1128" s="107" t="s">
        <v>380</v>
      </c>
      <c r="H1128" s="243"/>
      <c r="I1128" s="821"/>
      <c r="J1128" s="858"/>
      <c r="K1128" s="858"/>
      <c r="L1128" s="858"/>
      <c r="M1128" s="858"/>
      <c r="N1128" s="858"/>
      <c r="O1128" s="858"/>
      <c r="P1128" s="823"/>
    </row>
    <row r="1129" spans="1:16" s="74" customFormat="1">
      <c r="B1129" s="164" t="s">
        <v>5482</v>
      </c>
      <c r="C1129" s="948" t="s">
        <v>2250</v>
      </c>
      <c r="D1129" s="451" t="s">
        <v>3245</v>
      </c>
      <c r="E1129" s="110">
        <v>2100</v>
      </c>
      <c r="F1129" s="279" t="s">
        <v>533</v>
      </c>
      <c r="G1129" s="279" t="s">
        <v>380</v>
      </c>
      <c r="H1129" s="447"/>
      <c r="I1129" s="451"/>
      <c r="J1129" s="475"/>
      <c r="K1129" s="475"/>
      <c r="L1129" s="475"/>
      <c r="M1129" s="475"/>
      <c r="N1129" s="475"/>
      <c r="O1129" s="475"/>
      <c r="P1129" s="475"/>
    </row>
    <row r="1130" spans="1:16" s="74" customFormat="1">
      <c r="B1130" s="164" t="s">
        <v>5483</v>
      </c>
      <c r="C1130" s="948" t="s">
        <v>2251</v>
      </c>
      <c r="D1130" s="451" t="s">
        <v>3246</v>
      </c>
      <c r="E1130" s="110">
        <v>3570</v>
      </c>
      <c r="F1130" s="279" t="s">
        <v>533</v>
      </c>
      <c r="G1130" s="279" t="s">
        <v>380</v>
      </c>
      <c r="H1130" s="447"/>
      <c r="I1130" s="451"/>
      <c r="J1130" s="475"/>
      <c r="K1130" s="475"/>
      <c r="L1130" s="475"/>
      <c r="M1130" s="475"/>
      <c r="N1130" s="475"/>
      <c r="O1130" s="475"/>
      <c r="P1130" s="475"/>
    </row>
    <row r="1131" spans="1:16" s="74" customFormat="1">
      <c r="B1131" s="164" t="s">
        <v>5484</v>
      </c>
      <c r="C1131" s="948" t="s">
        <v>2252</v>
      </c>
      <c r="D1131" s="451" t="s">
        <v>3247</v>
      </c>
      <c r="E1131" s="110">
        <v>5040</v>
      </c>
      <c r="F1131" s="279" t="s">
        <v>533</v>
      </c>
      <c r="G1131" s="279" t="s">
        <v>380</v>
      </c>
      <c r="H1131" s="447"/>
      <c r="I1131" s="451"/>
      <c r="J1131" s="475"/>
      <c r="K1131" s="475"/>
      <c r="L1131" s="475"/>
      <c r="M1131" s="475"/>
      <c r="N1131" s="475"/>
      <c r="O1131" s="475"/>
      <c r="P1131" s="475"/>
    </row>
    <row r="1132" spans="1:16" s="74" customFormat="1">
      <c r="A1132" s="95"/>
      <c r="B1132" s="164" t="s">
        <v>5419</v>
      </c>
      <c r="C1132" s="494" t="s">
        <v>651</v>
      </c>
      <c r="D1132" s="207" t="s">
        <v>1357</v>
      </c>
      <c r="E1132" s="107">
        <v>495</v>
      </c>
      <c r="F1132" s="107" t="s">
        <v>533</v>
      </c>
      <c r="G1132" s="107" t="s">
        <v>380</v>
      </c>
      <c r="H1132" s="243"/>
      <c r="I1132" s="1464" t="s">
        <v>1434</v>
      </c>
      <c r="J1132" s="1465"/>
      <c r="K1132" s="1465"/>
      <c r="L1132" s="1465"/>
      <c r="M1132" s="1465"/>
      <c r="N1132" s="1465"/>
      <c r="O1132" s="1465"/>
      <c r="P1132" s="1466"/>
    </row>
    <row r="1133" spans="1:16" s="74" customFormat="1">
      <c r="A1133" s="95"/>
      <c r="B1133" s="164"/>
      <c r="C1133" s="876"/>
      <c r="D1133" s="227" t="s">
        <v>1564</v>
      </c>
      <c r="E1133" s="228"/>
      <c r="F1133" s="228" t="s">
        <v>68</v>
      </c>
      <c r="G1133" s="228" t="s">
        <v>67</v>
      </c>
      <c r="H1133" s="230"/>
      <c r="I1133" s="473"/>
      <c r="J1133" s="236"/>
      <c r="K1133" s="236"/>
      <c r="L1133" s="236"/>
      <c r="M1133" s="236"/>
      <c r="N1133" s="236"/>
      <c r="O1133" s="236"/>
      <c r="P1133" s="236"/>
    </row>
    <row r="1134" spans="1:16" s="74" customFormat="1" ht="15" customHeight="1">
      <c r="A1134" s="95"/>
      <c r="B1134" s="164" t="s">
        <v>4906</v>
      </c>
      <c r="C1134" s="494" t="s">
        <v>173</v>
      </c>
      <c r="D1134" s="209" t="s">
        <v>1654</v>
      </c>
      <c r="E1134" s="107">
        <v>5500</v>
      </c>
      <c r="F1134" s="107" t="s">
        <v>533</v>
      </c>
      <c r="G1134" s="107" t="s">
        <v>380</v>
      </c>
      <c r="H1134" s="243"/>
      <c r="I1134" s="828" t="s">
        <v>1582</v>
      </c>
      <c r="J1134" s="819"/>
      <c r="K1134" s="819"/>
      <c r="L1134" s="819"/>
      <c r="M1134" s="819"/>
      <c r="N1134" s="819"/>
      <c r="O1134" s="819"/>
      <c r="P1134" s="820"/>
    </row>
    <row r="1135" spans="1:16" s="74" customFormat="1">
      <c r="A1135" s="95"/>
      <c r="B1135" s="164" t="s">
        <v>4963</v>
      </c>
      <c r="C1135" s="494" t="s">
        <v>400</v>
      </c>
      <c r="D1135" s="209" t="s">
        <v>1655</v>
      </c>
      <c r="E1135" s="107">
        <v>9350</v>
      </c>
      <c r="F1135" s="107" t="s">
        <v>533</v>
      </c>
      <c r="G1135" s="107" t="s">
        <v>380</v>
      </c>
      <c r="H1135" s="206"/>
      <c r="I1135" s="821"/>
      <c r="J1135" s="858"/>
      <c r="K1135" s="858"/>
      <c r="L1135" s="858"/>
      <c r="M1135" s="858"/>
      <c r="N1135" s="858"/>
      <c r="O1135" s="858"/>
      <c r="P1135" s="823"/>
    </row>
    <row r="1136" spans="1:16" s="74" customFormat="1">
      <c r="A1136" s="95"/>
      <c r="B1136" s="164" t="s">
        <v>5208</v>
      </c>
      <c r="C1136" s="494" t="s">
        <v>406</v>
      </c>
      <c r="D1136" s="209" t="s">
        <v>1656</v>
      </c>
      <c r="E1136" s="107">
        <v>13200</v>
      </c>
      <c r="F1136" s="107" t="s">
        <v>533</v>
      </c>
      <c r="G1136" s="107" t="s">
        <v>380</v>
      </c>
      <c r="H1136" s="206"/>
      <c r="I1136" s="821"/>
      <c r="J1136" s="858"/>
      <c r="K1136" s="858"/>
      <c r="L1136" s="858"/>
      <c r="M1136" s="858"/>
      <c r="N1136" s="858"/>
      <c r="O1136" s="858"/>
      <c r="P1136" s="823"/>
    </row>
    <row r="1137" spans="1:16" s="74" customFormat="1">
      <c r="A1137" s="95"/>
      <c r="B1137" s="164" t="s">
        <v>4915</v>
      </c>
      <c r="C1137" s="494" t="s">
        <v>502</v>
      </c>
      <c r="D1137" s="209" t="s">
        <v>1657</v>
      </c>
      <c r="E1137" s="107">
        <v>6300</v>
      </c>
      <c r="F1137" s="107" t="s">
        <v>533</v>
      </c>
      <c r="G1137" s="107" t="s">
        <v>380</v>
      </c>
      <c r="H1137" s="206"/>
      <c r="I1137" s="821"/>
      <c r="J1137" s="858"/>
      <c r="K1137" s="858"/>
      <c r="L1137" s="858"/>
      <c r="M1137" s="858"/>
      <c r="N1137" s="858"/>
      <c r="O1137" s="858"/>
      <c r="P1137" s="823"/>
    </row>
    <row r="1138" spans="1:16" s="74" customFormat="1">
      <c r="A1138" s="95"/>
      <c r="B1138" s="164" t="s">
        <v>5217</v>
      </c>
      <c r="C1138" s="494" t="s">
        <v>412</v>
      </c>
      <c r="D1138" s="209" t="s">
        <v>1658</v>
      </c>
      <c r="E1138" s="107">
        <v>10710</v>
      </c>
      <c r="F1138" s="107" t="s">
        <v>533</v>
      </c>
      <c r="G1138" s="107" t="s">
        <v>380</v>
      </c>
      <c r="H1138" s="206"/>
      <c r="I1138" s="821"/>
      <c r="J1138" s="858"/>
      <c r="K1138" s="858"/>
      <c r="L1138" s="858"/>
      <c r="M1138" s="858"/>
      <c r="N1138" s="858"/>
      <c r="O1138" s="858"/>
      <c r="P1138" s="823"/>
    </row>
    <row r="1139" spans="1:16" s="74" customFormat="1">
      <c r="A1139" s="95"/>
      <c r="B1139" s="164" t="s">
        <v>5226</v>
      </c>
      <c r="C1139" s="494" t="s">
        <v>439</v>
      </c>
      <c r="D1139" s="209" t="s">
        <v>1659</v>
      </c>
      <c r="E1139" s="107">
        <v>15120</v>
      </c>
      <c r="F1139" s="107" t="s">
        <v>533</v>
      </c>
      <c r="G1139" s="107" t="s">
        <v>380</v>
      </c>
      <c r="H1139" s="206"/>
      <c r="I1139" s="821"/>
      <c r="J1139" s="858"/>
      <c r="K1139" s="858"/>
      <c r="L1139" s="858"/>
      <c r="M1139" s="858"/>
      <c r="N1139" s="858"/>
      <c r="O1139" s="858"/>
      <c r="P1139" s="823"/>
    </row>
    <row r="1140" spans="1:16" s="74" customFormat="1">
      <c r="B1140" s="164" t="s">
        <v>5201</v>
      </c>
      <c r="C1140" s="932" t="s">
        <v>3442</v>
      </c>
      <c r="D1140" s="165" t="s">
        <v>3443</v>
      </c>
      <c r="E1140" s="136">
        <v>19192.727272727272</v>
      </c>
      <c r="F1140" s="466" t="s">
        <v>533</v>
      </c>
      <c r="G1140" s="136" t="s">
        <v>380</v>
      </c>
      <c r="H1140" s="243"/>
      <c r="I1140" s="841"/>
      <c r="J1140" s="841"/>
      <c r="K1140" s="841"/>
      <c r="L1140" s="841"/>
      <c r="M1140" s="841"/>
      <c r="N1140" s="841"/>
      <c r="O1140" s="841"/>
      <c r="P1140" s="841"/>
    </row>
    <row r="1141" spans="1:16" s="74" customFormat="1">
      <c r="B1141" s="164" t="s">
        <v>5202</v>
      </c>
      <c r="C1141" s="932" t="s">
        <v>3444</v>
      </c>
      <c r="D1141" s="165" t="s">
        <v>3445</v>
      </c>
      <c r="E1141" s="136">
        <v>32627.63636363636</v>
      </c>
      <c r="F1141" s="466" t="s">
        <v>533</v>
      </c>
      <c r="G1141" s="136" t="s">
        <v>380</v>
      </c>
      <c r="H1141" s="243"/>
      <c r="I1141" s="841"/>
      <c r="J1141" s="841"/>
      <c r="K1141" s="841"/>
      <c r="L1141" s="841"/>
      <c r="M1141" s="841"/>
      <c r="N1141" s="841"/>
      <c r="O1141" s="841"/>
      <c r="P1141" s="841"/>
    </row>
    <row r="1142" spans="1:16" s="74" customFormat="1">
      <c r="B1142" s="164" t="s">
        <v>5203</v>
      </c>
      <c r="C1142" s="932" t="s">
        <v>3446</v>
      </c>
      <c r="D1142" s="165" t="s">
        <v>3447</v>
      </c>
      <c r="E1142" s="136">
        <v>46062.545454545456</v>
      </c>
      <c r="F1142" s="466" t="s">
        <v>533</v>
      </c>
      <c r="G1142" s="136" t="s">
        <v>380</v>
      </c>
      <c r="H1142" s="243"/>
      <c r="I1142" s="841"/>
      <c r="J1142" s="841"/>
      <c r="K1142" s="841"/>
      <c r="L1142" s="841"/>
      <c r="M1142" s="841"/>
      <c r="N1142" s="841"/>
      <c r="O1142" s="841"/>
      <c r="P1142" s="841"/>
    </row>
    <row r="1143" spans="1:16" s="74" customFormat="1">
      <c r="A1143" s="95"/>
      <c r="B1143" s="164" t="s">
        <v>4897</v>
      </c>
      <c r="C1143" s="494" t="s">
        <v>557</v>
      </c>
      <c r="D1143" s="207" t="s">
        <v>1660</v>
      </c>
      <c r="E1143" s="107">
        <v>2000</v>
      </c>
      <c r="F1143" s="107" t="s">
        <v>533</v>
      </c>
      <c r="G1143" s="107" t="s">
        <v>380</v>
      </c>
      <c r="H1143" s="206"/>
      <c r="I1143" s="821"/>
      <c r="J1143" s="858"/>
      <c r="K1143" s="858"/>
      <c r="L1143" s="858"/>
      <c r="M1143" s="858"/>
      <c r="N1143" s="858"/>
      <c r="O1143" s="858"/>
      <c r="P1143" s="823"/>
    </row>
    <row r="1144" spans="1:16" s="74" customFormat="1">
      <c r="A1144" s="95"/>
      <c r="B1144" s="164" t="s">
        <v>4887</v>
      </c>
      <c r="C1144" s="494" t="s">
        <v>677</v>
      </c>
      <c r="D1144" s="207" t="s">
        <v>1661</v>
      </c>
      <c r="E1144" s="107">
        <v>3400</v>
      </c>
      <c r="F1144" s="107" t="s">
        <v>533</v>
      </c>
      <c r="G1144" s="107" t="s">
        <v>380</v>
      </c>
      <c r="H1144" s="206"/>
      <c r="I1144" s="821"/>
      <c r="J1144" s="858"/>
      <c r="K1144" s="858"/>
      <c r="L1144" s="858"/>
      <c r="M1144" s="858"/>
      <c r="N1144" s="858"/>
      <c r="O1144" s="858"/>
      <c r="P1144" s="823"/>
    </row>
    <row r="1145" spans="1:16" s="74" customFormat="1">
      <c r="A1145" s="95"/>
      <c r="B1145" s="164" t="s">
        <v>4939</v>
      </c>
      <c r="C1145" s="494" t="s">
        <v>618</v>
      </c>
      <c r="D1145" s="207" t="s">
        <v>1662</v>
      </c>
      <c r="E1145" s="107">
        <v>4800</v>
      </c>
      <c r="F1145" s="107" t="s">
        <v>533</v>
      </c>
      <c r="G1145" s="107" t="s">
        <v>380</v>
      </c>
      <c r="H1145" s="206"/>
      <c r="I1145" s="821"/>
      <c r="J1145" s="858"/>
      <c r="K1145" s="858"/>
      <c r="L1145" s="858"/>
      <c r="M1145" s="858"/>
      <c r="N1145" s="858"/>
      <c r="O1145" s="858"/>
      <c r="P1145" s="823"/>
    </row>
    <row r="1146" spans="1:16" s="74" customFormat="1">
      <c r="A1146" s="95"/>
      <c r="B1146" s="164" t="s">
        <v>4954</v>
      </c>
      <c r="C1146" s="494" t="s">
        <v>625</v>
      </c>
      <c r="D1146" s="207" t="s">
        <v>1663</v>
      </c>
      <c r="E1146" s="107">
        <v>6750</v>
      </c>
      <c r="F1146" s="107" t="s">
        <v>533</v>
      </c>
      <c r="G1146" s="107" t="s">
        <v>380</v>
      </c>
      <c r="H1146" s="206"/>
      <c r="I1146" s="821"/>
      <c r="J1146" s="858"/>
      <c r="K1146" s="858"/>
      <c r="L1146" s="858"/>
      <c r="M1146" s="858"/>
      <c r="N1146" s="858"/>
      <c r="O1146" s="858"/>
      <c r="P1146" s="823"/>
    </row>
    <row r="1147" spans="1:16" s="74" customFormat="1">
      <c r="A1147" s="95"/>
      <c r="B1147" s="164" t="s">
        <v>5235</v>
      </c>
      <c r="C1147" s="494" t="s">
        <v>385</v>
      </c>
      <c r="D1147" s="207" t="s">
        <v>1664</v>
      </c>
      <c r="E1147" s="107">
        <v>11475</v>
      </c>
      <c r="F1147" s="107" t="s">
        <v>533</v>
      </c>
      <c r="G1147" s="107" t="s">
        <v>380</v>
      </c>
      <c r="H1147" s="206"/>
      <c r="I1147" s="821"/>
      <c r="J1147" s="858"/>
      <c r="K1147" s="858"/>
      <c r="L1147" s="858"/>
      <c r="M1147" s="858"/>
      <c r="N1147" s="858"/>
      <c r="O1147" s="858"/>
      <c r="P1147" s="823"/>
    </row>
    <row r="1148" spans="1:16" s="74" customFormat="1">
      <c r="A1148" s="95"/>
      <c r="B1148" s="164" t="s">
        <v>5244</v>
      </c>
      <c r="C1148" s="494" t="s">
        <v>444</v>
      </c>
      <c r="D1148" s="207" t="s">
        <v>1665</v>
      </c>
      <c r="E1148" s="107">
        <v>16200</v>
      </c>
      <c r="F1148" s="107" t="s">
        <v>533</v>
      </c>
      <c r="G1148" s="107" t="s">
        <v>380</v>
      </c>
      <c r="H1148" s="206"/>
      <c r="I1148" s="821"/>
      <c r="J1148" s="858"/>
      <c r="K1148" s="858"/>
      <c r="L1148" s="858"/>
      <c r="M1148" s="858"/>
      <c r="N1148" s="858"/>
      <c r="O1148" s="858"/>
      <c r="P1148" s="823"/>
    </row>
    <row r="1149" spans="1:16" s="74" customFormat="1">
      <c r="B1149" s="164" t="s">
        <v>5485</v>
      </c>
      <c r="C1149" s="948" t="s">
        <v>2253</v>
      </c>
      <c r="D1149" s="451" t="s">
        <v>3248</v>
      </c>
      <c r="E1149" s="110">
        <v>3000</v>
      </c>
      <c r="F1149" s="279" t="s">
        <v>533</v>
      </c>
      <c r="G1149" s="279" t="s">
        <v>380</v>
      </c>
      <c r="H1149" s="447"/>
      <c r="I1149" s="451"/>
      <c r="J1149" s="273"/>
      <c r="K1149" s="273"/>
      <c r="L1149" s="273"/>
      <c r="M1149" s="273"/>
      <c r="N1149" s="273"/>
      <c r="O1149" s="273"/>
      <c r="P1149" s="273"/>
    </row>
    <row r="1150" spans="1:16" s="74" customFormat="1">
      <c r="B1150" s="164" t="s">
        <v>5486</v>
      </c>
      <c r="C1150" s="948" t="s">
        <v>2254</v>
      </c>
      <c r="D1150" s="451" t="s">
        <v>3249</v>
      </c>
      <c r="E1150" s="110">
        <v>5100</v>
      </c>
      <c r="F1150" s="279" t="s">
        <v>533</v>
      </c>
      <c r="G1150" s="279" t="s">
        <v>380</v>
      </c>
      <c r="H1150" s="447"/>
      <c r="I1150" s="451"/>
      <c r="J1150" s="273"/>
      <c r="K1150" s="273"/>
      <c r="L1150" s="273"/>
      <c r="M1150" s="273"/>
      <c r="N1150" s="273"/>
      <c r="O1150" s="273"/>
      <c r="P1150" s="273"/>
    </row>
    <row r="1151" spans="1:16" s="74" customFormat="1">
      <c r="B1151" s="164" t="s">
        <v>5487</v>
      </c>
      <c r="C1151" s="948" t="s">
        <v>2255</v>
      </c>
      <c r="D1151" s="451" t="s">
        <v>3250</v>
      </c>
      <c r="E1151" s="110">
        <v>7200</v>
      </c>
      <c r="F1151" s="279" t="s">
        <v>533</v>
      </c>
      <c r="G1151" s="279" t="s">
        <v>380</v>
      </c>
      <c r="H1151" s="447"/>
      <c r="I1151" s="451"/>
      <c r="J1151" s="273"/>
      <c r="K1151" s="273"/>
      <c r="L1151" s="273"/>
      <c r="M1151" s="273"/>
      <c r="N1151" s="273"/>
      <c r="O1151" s="273"/>
      <c r="P1151" s="273"/>
    </row>
    <row r="1152" spans="1:16" s="74" customFormat="1">
      <c r="A1152" s="95"/>
      <c r="B1152" s="164" t="s">
        <v>5419</v>
      </c>
      <c r="C1152" s="494" t="s">
        <v>651</v>
      </c>
      <c r="D1152" s="207" t="s">
        <v>1357</v>
      </c>
      <c r="E1152" s="107">
        <v>495</v>
      </c>
      <c r="F1152" s="107" t="s">
        <v>533</v>
      </c>
      <c r="G1152" s="107" t="s">
        <v>380</v>
      </c>
      <c r="H1152" s="206"/>
      <c r="I1152" s="476" t="s">
        <v>1434</v>
      </c>
      <c r="J1152" s="138"/>
      <c r="K1152" s="138"/>
      <c r="L1152" s="138"/>
      <c r="M1152" s="138"/>
      <c r="N1152" s="138"/>
      <c r="O1152" s="138"/>
      <c r="P1152" s="138"/>
    </row>
    <row r="1153" spans="1:16" s="74" customFormat="1">
      <c r="A1153" s="95"/>
      <c r="B1153" s="164"/>
      <c r="C1153" s="876"/>
      <c r="D1153" s="227" t="s">
        <v>1565</v>
      </c>
      <c r="E1153" s="228"/>
      <c r="F1153" s="228" t="s">
        <v>68</v>
      </c>
      <c r="G1153" s="228" t="s">
        <v>67</v>
      </c>
      <c r="H1153" s="230"/>
      <c r="I1153" s="473"/>
      <c r="J1153" s="236"/>
      <c r="K1153" s="236"/>
      <c r="L1153" s="236"/>
      <c r="M1153" s="236"/>
      <c r="N1153" s="236"/>
      <c r="O1153" s="236"/>
      <c r="P1153" s="236"/>
    </row>
    <row r="1154" spans="1:16" s="54" customFormat="1" ht="15" customHeight="1">
      <c r="A1154" s="21"/>
      <c r="B1154" s="164" t="s">
        <v>4907</v>
      </c>
      <c r="C1154" s="991" t="s">
        <v>174</v>
      </c>
      <c r="D1154" s="209" t="s">
        <v>1666</v>
      </c>
      <c r="E1154" s="107">
        <v>7500</v>
      </c>
      <c r="F1154" s="107" t="s">
        <v>533</v>
      </c>
      <c r="G1154" s="107" t="s">
        <v>380</v>
      </c>
      <c r="H1154" s="206"/>
      <c r="I1154" s="828" t="s">
        <v>1582</v>
      </c>
      <c r="J1154" s="810"/>
      <c r="K1154" s="810"/>
      <c r="L1154" s="810"/>
      <c r="M1154" s="810"/>
      <c r="N1154" s="810"/>
      <c r="O1154" s="810"/>
      <c r="P1154" s="811"/>
    </row>
    <row r="1155" spans="1:16" s="82" customFormat="1">
      <c r="A1155" s="95"/>
      <c r="B1155" s="164" t="s">
        <v>4964</v>
      </c>
      <c r="C1155" s="992" t="s">
        <v>401</v>
      </c>
      <c r="D1155" s="209" t="s">
        <v>1667</v>
      </c>
      <c r="E1155" s="107">
        <v>12750</v>
      </c>
      <c r="F1155" s="107" t="s">
        <v>533</v>
      </c>
      <c r="G1155" s="107" t="s">
        <v>380</v>
      </c>
      <c r="H1155" s="206"/>
      <c r="I1155" s="812"/>
      <c r="J1155" s="817"/>
      <c r="K1155" s="817"/>
      <c r="L1155" s="817"/>
      <c r="M1155" s="817"/>
      <c r="N1155" s="817"/>
      <c r="O1155" s="817"/>
      <c r="P1155" s="814"/>
    </row>
    <row r="1156" spans="1:16" s="82" customFormat="1" ht="17.25" customHeight="1">
      <c r="A1156" s="95"/>
      <c r="B1156" s="164" t="s">
        <v>5209</v>
      </c>
      <c r="C1156" s="992" t="s">
        <v>407</v>
      </c>
      <c r="D1156" s="209" t="s">
        <v>1668</v>
      </c>
      <c r="E1156" s="107">
        <v>18000</v>
      </c>
      <c r="F1156" s="107" t="s">
        <v>533</v>
      </c>
      <c r="G1156" s="107" t="s">
        <v>380</v>
      </c>
      <c r="H1156" s="206"/>
      <c r="I1156" s="812"/>
      <c r="J1156" s="817"/>
      <c r="K1156" s="817"/>
      <c r="L1156" s="817"/>
      <c r="M1156" s="817"/>
      <c r="N1156" s="817"/>
      <c r="O1156" s="817"/>
      <c r="P1156" s="814"/>
    </row>
    <row r="1157" spans="1:16" s="82" customFormat="1" ht="17.25" customHeight="1">
      <c r="A1157" s="95"/>
      <c r="B1157" s="164" t="s">
        <v>4916</v>
      </c>
      <c r="C1157" s="991" t="s">
        <v>503</v>
      </c>
      <c r="D1157" s="209" t="s">
        <v>1669</v>
      </c>
      <c r="E1157" s="107">
        <v>9000</v>
      </c>
      <c r="F1157" s="107" t="s">
        <v>533</v>
      </c>
      <c r="G1157" s="107" t="s">
        <v>380</v>
      </c>
      <c r="H1157" s="206"/>
      <c r="I1157" s="812"/>
      <c r="J1157" s="817"/>
      <c r="K1157" s="817"/>
      <c r="L1157" s="817"/>
      <c r="M1157" s="817"/>
      <c r="N1157" s="817"/>
      <c r="O1157" s="817"/>
      <c r="P1157" s="814"/>
    </row>
    <row r="1158" spans="1:16" s="82" customFormat="1">
      <c r="A1158" s="95"/>
      <c r="B1158" s="164" t="s">
        <v>5218</v>
      </c>
      <c r="C1158" s="992" t="s">
        <v>413</v>
      </c>
      <c r="D1158" s="209" t="s">
        <v>1670</v>
      </c>
      <c r="E1158" s="107">
        <v>15300</v>
      </c>
      <c r="F1158" s="107" t="s">
        <v>533</v>
      </c>
      <c r="G1158" s="107" t="s">
        <v>380</v>
      </c>
      <c r="H1158" s="206"/>
      <c r="I1158" s="812"/>
      <c r="J1158" s="817"/>
      <c r="K1158" s="817"/>
      <c r="L1158" s="817"/>
      <c r="M1158" s="817"/>
      <c r="N1158" s="817"/>
      <c r="O1158" s="817"/>
      <c r="P1158" s="814"/>
    </row>
    <row r="1159" spans="1:16" s="82" customFormat="1">
      <c r="A1159" s="95"/>
      <c r="B1159" s="164" t="s">
        <v>5227</v>
      </c>
      <c r="C1159" s="992" t="s">
        <v>440</v>
      </c>
      <c r="D1159" s="209" t="s">
        <v>1671</v>
      </c>
      <c r="E1159" s="107">
        <v>21600</v>
      </c>
      <c r="F1159" s="107" t="s">
        <v>533</v>
      </c>
      <c r="G1159" s="107" t="s">
        <v>380</v>
      </c>
      <c r="H1159" s="206"/>
      <c r="I1159" s="812"/>
      <c r="J1159" s="817"/>
      <c r="K1159" s="817"/>
      <c r="L1159" s="817"/>
      <c r="M1159" s="817"/>
      <c r="N1159" s="817"/>
      <c r="O1159" s="817"/>
      <c r="P1159" s="814"/>
    </row>
    <row r="1160" spans="1:16" s="74" customFormat="1">
      <c r="B1160" s="164" t="s">
        <v>5249</v>
      </c>
      <c r="C1160" s="932" t="s">
        <v>3448</v>
      </c>
      <c r="D1160" s="165" t="s">
        <v>3449</v>
      </c>
      <c r="E1160" s="136">
        <v>47218.181818181816</v>
      </c>
      <c r="F1160" s="466" t="s">
        <v>533</v>
      </c>
      <c r="G1160" s="136" t="s">
        <v>380</v>
      </c>
      <c r="H1160" s="243"/>
      <c r="I1160" s="841"/>
      <c r="J1160" s="841"/>
      <c r="K1160" s="841"/>
      <c r="L1160" s="841"/>
      <c r="M1160" s="841"/>
      <c r="N1160" s="841"/>
      <c r="O1160" s="841"/>
      <c r="P1160" s="841"/>
    </row>
    <row r="1161" spans="1:16" s="74" customFormat="1">
      <c r="B1161" s="164" t="s">
        <v>5250</v>
      </c>
      <c r="C1161" s="932" t="s">
        <v>3450</v>
      </c>
      <c r="D1161" s="165" t="s">
        <v>3451</v>
      </c>
      <c r="E1161" s="136">
        <v>80270.909090909088</v>
      </c>
      <c r="F1161" s="466" t="s">
        <v>533</v>
      </c>
      <c r="G1161" s="136" t="s">
        <v>380</v>
      </c>
      <c r="H1161" s="243"/>
      <c r="I1161" s="841"/>
      <c r="J1161" s="841"/>
      <c r="K1161" s="841"/>
      <c r="L1161" s="841"/>
      <c r="M1161" s="841"/>
      <c r="N1161" s="841"/>
      <c r="O1161" s="841"/>
      <c r="P1161" s="841"/>
    </row>
    <row r="1162" spans="1:16" s="74" customFormat="1">
      <c r="B1162" s="164" t="s">
        <v>5251</v>
      </c>
      <c r="C1162" s="932" t="s">
        <v>3452</v>
      </c>
      <c r="D1162" s="165" t="s">
        <v>3453</v>
      </c>
      <c r="E1162" s="136">
        <v>113323.63636363635</v>
      </c>
      <c r="F1162" s="466" t="s">
        <v>533</v>
      </c>
      <c r="G1162" s="136" t="s">
        <v>380</v>
      </c>
      <c r="H1162" s="243"/>
      <c r="I1162" s="841"/>
      <c r="J1162" s="841"/>
      <c r="K1162" s="841"/>
      <c r="L1162" s="841"/>
      <c r="M1162" s="841"/>
      <c r="N1162" s="841"/>
      <c r="O1162" s="841"/>
      <c r="P1162" s="841"/>
    </row>
    <row r="1163" spans="1:16" s="82" customFormat="1">
      <c r="A1163" s="95"/>
      <c r="B1163" s="164" t="s">
        <v>4898</v>
      </c>
      <c r="C1163" s="992" t="s">
        <v>558</v>
      </c>
      <c r="D1163" s="207" t="s">
        <v>1672</v>
      </c>
      <c r="E1163" s="107">
        <v>3000</v>
      </c>
      <c r="F1163" s="107" t="s">
        <v>533</v>
      </c>
      <c r="G1163" s="107" t="s">
        <v>380</v>
      </c>
      <c r="H1163" s="206"/>
      <c r="I1163" s="812"/>
      <c r="J1163" s="817"/>
      <c r="K1163" s="817"/>
      <c r="L1163" s="817"/>
      <c r="M1163" s="817"/>
      <c r="N1163" s="817"/>
      <c r="O1163" s="817"/>
      <c r="P1163" s="814"/>
    </row>
    <row r="1164" spans="1:16" s="82" customFormat="1">
      <c r="A1164" s="95"/>
      <c r="B1164" s="164" t="s">
        <v>4888</v>
      </c>
      <c r="C1164" s="992" t="s">
        <v>678</v>
      </c>
      <c r="D1164" s="207" t="s">
        <v>1673</v>
      </c>
      <c r="E1164" s="107">
        <v>5100</v>
      </c>
      <c r="F1164" s="107" t="s">
        <v>533</v>
      </c>
      <c r="G1164" s="107" t="s">
        <v>380</v>
      </c>
      <c r="H1164" s="206"/>
      <c r="I1164" s="812"/>
      <c r="J1164" s="817"/>
      <c r="K1164" s="817"/>
      <c r="L1164" s="817"/>
      <c r="M1164" s="817"/>
      <c r="N1164" s="817"/>
      <c r="O1164" s="817"/>
      <c r="P1164" s="814"/>
    </row>
    <row r="1165" spans="1:16" s="82" customFormat="1" ht="15" customHeight="1">
      <c r="A1165" s="95"/>
      <c r="B1165" s="164" t="s">
        <v>4940</v>
      </c>
      <c r="C1165" s="992" t="s">
        <v>619</v>
      </c>
      <c r="D1165" s="207" t="s">
        <v>1674</v>
      </c>
      <c r="E1165" s="107">
        <v>7200</v>
      </c>
      <c r="F1165" s="107" t="s">
        <v>533</v>
      </c>
      <c r="G1165" s="107" t="s">
        <v>380</v>
      </c>
      <c r="H1165" s="206"/>
      <c r="I1165" s="812"/>
      <c r="J1165" s="817"/>
      <c r="K1165" s="817"/>
      <c r="L1165" s="817"/>
      <c r="M1165" s="817"/>
      <c r="N1165" s="817"/>
      <c r="O1165" s="817"/>
      <c r="P1165" s="814"/>
    </row>
    <row r="1166" spans="1:16" s="82" customFormat="1" ht="15" customHeight="1">
      <c r="A1166" s="95"/>
      <c r="B1166" s="164" t="s">
        <v>4955</v>
      </c>
      <c r="C1166" s="992" t="s">
        <v>626</v>
      </c>
      <c r="D1166" s="207" t="s">
        <v>1675</v>
      </c>
      <c r="E1166" s="110">
        <v>8010</v>
      </c>
      <c r="F1166" s="107" t="s">
        <v>533</v>
      </c>
      <c r="G1166" s="107" t="s">
        <v>380</v>
      </c>
      <c r="H1166" s="206"/>
      <c r="I1166" s="812"/>
      <c r="J1166" s="817"/>
      <c r="K1166" s="817"/>
      <c r="L1166" s="817"/>
      <c r="M1166" s="817"/>
      <c r="N1166" s="817"/>
      <c r="O1166" s="817"/>
      <c r="P1166" s="814"/>
    </row>
    <row r="1167" spans="1:16" s="82" customFormat="1" ht="14.25" customHeight="1">
      <c r="A1167" s="95"/>
      <c r="B1167" s="164" t="s">
        <v>5236</v>
      </c>
      <c r="C1167" s="992" t="s">
        <v>386</v>
      </c>
      <c r="D1167" s="207" t="s">
        <v>1676</v>
      </c>
      <c r="E1167" s="110">
        <v>13600</v>
      </c>
      <c r="F1167" s="107" t="s">
        <v>533</v>
      </c>
      <c r="G1167" s="107" t="s">
        <v>380</v>
      </c>
      <c r="H1167" s="206"/>
      <c r="I1167" s="812"/>
      <c r="J1167" s="817"/>
      <c r="K1167" s="817"/>
      <c r="L1167" s="817"/>
      <c r="M1167" s="817"/>
      <c r="N1167" s="817"/>
      <c r="O1167" s="817"/>
      <c r="P1167" s="814"/>
    </row>
    <row r="1168" spans="1:16" s="82" customFormat="1" ht="14.25" customHeight="1">
      <c r="A1168" s="95"/>
      <c r="B1168" s="164" t="s">
        <v>5245</v>
      </c>
      <c r="C1168" s="992" t="s">
        <v>351</v>
      </c>
      <c r="D1168" s="207" t="s">
        <v>1677</v>
      </c>
      <c r="E1168" s="110">
        <v>19175</v>
      </c>
      <c r="F1168" s="107" t="s">
        <v>533</v>
      </c>
      <c r="G1168" s="107" t="s">
        <v>380</v>
      </c>
      <c r="H1168" s="206"/>
      <c r="I1168" s="812"/>
      <c r="J1168" s="817"/>
      <c r="K1168" s="817"/>
      <c r="L1168" s="817"/>
      <c r="M1168" s="817"/>
      <c r="N1168" s="817"/>
      <c r="O1168" s="817"/>
      <c r="P1168" s="814"/>
    </row>
    <row r="1169" spans="1:16" s="74" customFormat="1">
      <c r="B1169" s="164" t="s">
        <v>5488</v>
      </c>
      <c r="C1169" s="948" t="s">
        <v>2256</v>
      </c>
      <c r="D1169" s="451" t="s">
        <v>3251</v>
      </c>
      <c r="E1169" s="110">
        <v>4500</v>
      </c>
      <c r="F1169" s="279" t="s">
        <v>533</v>
      </c>
      <c r="G1169" s="279" t="s">
        <v>380</v>
      </c>
      <c r="H1169" s="447"/>
      <c r="I1169" s="451"/>
      <c r="J1169" s="273"/>
      <c r="K1169" s="273"/>
      <c r="L1169" s="273"/>
      <c r="M1169" s="273"/>
      <c r="N1169" s="273"/>
      <c r="O1169" s="273"/>
      <c r="P1169" s="273"/>
    </row>
    <row r="1170" spans="1:16" s="74" customFormat="1">
      <c r="B1170" s="164" t="s">
        <v>5489</v>
      </c>
      <c r="C1170" s="948" t="s">
        <v>2257</v>
      </c>
      <c r="D1170" s="451" t="s">
        <v>3252</v>
      </c>
      <c r="E1170" s="110">
        <v>7650</v>
      </c>
      <c r="F1170" s="279" t="s">
        <v>533</v>
      </c>
      <c r="G1170" s="279" t="s">
        <v>380</v>
      </c>
      <c r="H1170" s="447"/>
      <c r="I1170" s="451"/>
      <c r="J1170" s="273"/>
      <c r="K1170" s="273"/>
      <c r="L1170" s="273"/>
      <c r="M1170" s="273"/>
      <c r="N1170" s="273"/>
      <c r="O1170" s="273"/>
      <c r="P1170" s="273"/>
    </row>
    <row r="1171" spans="1:16" s="74" customFormat="1">
      <c r="B1171" s="164" t="s">
        <v>5490</v>
      </c>
      <c r="C1171" s="948" t="s">
        <v>2258</v>
      </c>
      <c r="D1171" s="451" t="s">
        <v>3253</v>
      </c>
      <c r="E1171" s="110">
        <v>10800</v>
      </c>
      <c r="F1171" s="279" t="s">
        <v>533</v>
      </c>
      <c r="G1171" s="279" t="s">
        <v>380</v>
      </c>
      <c r="H1171" s="447"/>
      <c r="I1171" s="451"/>
      <c r="J1171" s="273"/>
      <c r="K1171" s="273"/>
      <c r="L1171" s="273"/>
      <c r="M1171" s="273"/>
      <c r="N1171" s="273"/>
      <c r="O1171" s="273"/>
      <c r="P1171" s="273"/>
    </row>
    <row r="1172" spans="1:16" s="74" customFormat="1">
      <c r="A1172" s="95"/>
      <c r="B1172" s="164" t="s">
        <v>5419</v>
      </c>
      <c r="C1172" s="992" t="s">
        <v>651</v>
      </c>
      <c r="D1172" s="207" t="s">
        <v>1357</v>
      </c>
      <c r="E1172" s="107">
        <v>495</v>
      </c>
      <c r="F1172" s="107" t="s">
        <v>533</v>
      </c>
      <c r="G1172" s="107" t="s">
        <v>380</v>
      </c>
      <c r="H1172" s="206"/>
      <c r="I1172" s="1603" t="s">
        <v>1434</v>
      </c>
      <c r="J1172" s="1575"/>
      <c r="K1172" s="1575"/>
      <c r="L1172" s="1575"/>
      <c r="M1172" s="1575"/>
      <c r="N1172" s="1575"/>
      <c r="O1172" s="1575"/>
      <c r="P1172" s="1576"/>
    </row>
    <row r="1173" spans="1:16" s="74" customFormat="1" ht="14.25" customHeight="1">
      <c r="A1173" s="95"/>
      <c r="B1173" s="164"/>
      <c r="C1173" s="993"/>
      <c r="D1173" s="227" t="s">
        <v>1251</v>
      </c>
      <c r="E1173" s="477"/>
      <c r="F1173" s="477" t="s">
        <v>68</v>
      </c>
      <c r="G1173" s="477" t="s">
        <v>67</v>
      </c>
      <c r="H1173" s="478"/>
      <c r="I1173" s="479"/>
      <c r="J1173" s="479"/>
      <c r="K1173" s="479"/>
      <c r="L1173" s="479"/>
      <c r="M1173" s="479"/>
      <c r="N1173" s="479"/>
      <c r="O1173" s="479"/>
      <c r="P1173" s="480"/>
    </row>
    <row r="1174" spans="1:16" s="74" customFormat="1" ht="14.25" customHeight="1">
      <c r="A1174" s="95"/>
      <c r="B1174" s="164" t="s">
        <v>4932</v>
      </c>
      <c r="C1174" s="994" t="s">
        <v>265</v>
      </c>
      <c r="D1174" s="481" t="s">
        <v>1678</v>
      </c>
      <c r="E1174" s="186">
        <v>9500</v>
      </c>
      <c r="F1174" s="186" t="s">
        <v>533</v>
      </c>
      <c r="G1174" s="186" t="s">
        <v>380</v>
      </c>
      <c r="H1174" s="482"/>
      <c r="I1174" s="812" t="s">
        <v>1582</v>
      </c>
      <c r="J1174" s="813"/>
      <c r="K1174" s="813"/>
      <c r="L1174" s="813"/>
      <c r="M1174" s="813"/>
      <c r="N1174" s="813"/>
      <c r="O1174" s="813"/>
      <c r="P1174" s="814"/>
    </row>
    <row r="1175" spans="1:16" s="74" customFormat="1">
      <c r="A1175" s="88"/>
      <c r="B1175" s="164" t="s">
        <v>4933</v>
      </c>
      <c r="C1175" s="995" t="s">
        <v>266</v>
      </c>
      <c r="D1175" s="481" t="s">
        <v>1679</v>
      </c>
      <c r="E1175" s="107">
        <v>16150</v>
      </c>
      <c r="F1175" s="186" t="s">
        <v>533</v>
      </c>
      <c r="G1175" s="107" t="s">
        <v>380</v>
      </c>
      <c r="H1175" s="482"/>
      <c r="I1175" s="812"/>
      <c r="J1175" s="813"/>
      <c r="K1175" s="813"/>
      <c r="L1175" s="813"/>
      <c r="M1175" s="813"/>
      <c r="N1175" s="813"/>
      <c r="O1175" s="813"/>
      <c r="P1175" s="814"/>
    </row>
    <row r="1176" spans="1:16" s="74" customFormat="1">
      <c r="A1176" s="88"/>
      <c r="B1176" s="164" t="s">
        <v>4934</v>
      </c>
      <c r="C1176" s="996" t="s">
        <v>267</v>
      </c>
      <c r="D1176" s="481" t="s">
        <v>1680</v>
      </c>
      <c r="E1176" s="107">
        <v>22800</v>
      </c>
      <c r="F1176" s="186" t="s">
        <v>533</v>
      </c>
      <c r="G1176" s="107" t="s">
        <v>380</v>
      </c>
      <c r="H1176" s="482"/>
      <c r="I1176" s="812"/>
      <c r="J1176" s="813"/>
      <c r="K1176" s="813"/>
      <c r="L1176" s="813"/>
      <c r="M1176" s="813"/>
      <c r="N1176" s="813"/>
      <c r="O1176" s="813"/>
      <c r="P1176" s="814"/>
    </row>
    <row r="1177" spans="1:16" s="74" customFormat="1">
      <c r="A1177" s="82"/>
      <c r="B1177" s="164" t="s">
        <v>4944</v>
      </c>
      <c r="C1177" s="996" t="s">
        <v>268</v>
      </c>
      <c r="D1177" s="481" t="s">
        <v>1681</v>
      </c>
      <c r="E1177" s="107">
        <v>12500</v>
      </c>
      <c r="F1177" s="186" t="s">
        <v>533</v>
      </c>
      <c r="G1177" s="107" t="s">
        <v>380</v>
      </c>
      <c r="H1177" s="243"/>
      <c r="I1177" s="812"/>
      <c r="J1177" s="813"/>
      <c r="K1177" s="813"/>
      <c r="L1177" s="813"/>
      <c r="M1177" s="813"/>
      <c r="N1177" s="813"/>
      <c r="O1177" s="813"/>
      <c r="P1177" s="814"/>
    </row>
    <row r="1178" spans="1:16" s="74" customFormat="1">
      <c r="A1178" s="82"/>
      <c r="B1178" s="164" t="s">
        <v>4945</v>
      </c>
      <c r="C1178" s="996" t="s">
        <v>269</v>
      </c>
      <c r="D1178" s="481" t="s">
        <v>1682</v>
      </c>
      <c r="E1178" s="107">
        <v>21250</v>
      </c>
      <c r="F1178" s="186" t="s">
        <v>533</v>
      </c>
      <c r="G1178" s="107" t="s">
        <v>380</v>
      </c>
      <c r="H1178" s="243"/>
      <c r="I1178" s="812"/>
      <c r="J1178" s="813"/>
      <c r="K1178" s="813"/>
      <c r="L1178" s="813"/>
      <c r="M1178" s="813"/>
      <c r="N1178" s="813"/>
      <c r="O1178" s="813"/>
      <c r="P1178" s="814"/>
    </row>
    <row r="1179" spans="1:16" s="74" customFormat="1">
      <c r="A1179" s="82"/>
      <c r="B1179" s="164" t="s">
        <v>4946</v>
      </c>
      <c r="C1179" s="494" t="s">
        <v>270</v>
      </c>
      <c r="D1179" s="481" t="s">
        <v>1683</v>
      </c>
      <c r="E1179" s="107">
        <v>30000</v>
      </c>
      <c r="F1179" s="186" t="s">
        <v>533</v>
      </c>
      <c r="G1179" s="107" t="s">
        <v>380</v>
      </c>
      <c r="H1179" s="243"/>
      <c r="I1179" s="812"/>
      <c r="J1179" s="813"/>
      <c r="K1179" s="813"/>
      <c r="L1179" s="813"/>
      <c r="M1179" s="813"/>
      <c r="N1179" s="813"/>
      <c r="O1179" s="813"/>
      <c r="P1179" s="814"/>
    </row>
    <row r="1180" spans="1:16" s="74" customFormat="1">
      <c r="B1180" s="164" t="s">
        <v>5258</v>
      </c>
      <c r="C1180" s="932" t="s">
        <v>3454</v>
      </c>
      <c r="D1180" s="165" t="s">
        <v>3455</v>
      </c>
      <c r="E1180" s="136">
        <v>84000</v>
      </c>
      <c r="F1180" s="466" t="s">
        <v>533</v>
      </c>
      <c r="G1180" s="136" t="s">
        <v>380</v>
      </c>
      <c r="H1180" s="243"/>
      <c r="I1180" s="841"/>
      <c r="J1180" s="841"/>
      <c r="K1180" s="841"/>
      <c r="L1180" s="841"/>
      <c r="M1180" s="841"/>
      <c r="N1180" s="841"/>
      <c r="O1180" s="841"/>
      <c r="P1180" s="841"/>
    </row>
    <row r="1181" spans="1:16" s="74" customFormat="1">
      <c r="B1181" s="164" t="s">
        <v>5259</v>
      </c>
      <c r="C1181" s="932" t="s">
        <v>3456</v>
      </c>
      <c r="D1181" s="165" t="s">
        <v>3457</v>
      </c>
      <c r="E1181" s="136">
        <v>142800</v>
      </c>
      <c r="F1181" s="466" t="s">
        <v>533</v>
      </c>
      <c r="G1181" s="136" t="s">
        <v>380</v>
      </c>
      <c r="H1181" s="243"/>
      <c r="I1181" s="841"/>
      <c r="J1181" s="841"/>
      <c r="K1181" s="841"/>
      <c r="L1181" s="841"/>
      <c r="M1181" s="841"/>
      <c r="N1181" s="841"/>
      <c r="O1181" s="841"/>
      <c r="P1181" s="841"/>
    </row>
    <row r="1182" spans="1:16" s="74" customFormat="1">
      <c r="B1182" s="164" t="s">
        <v>5260</v>
      </c>
      <c r="C1182" s="932" t="s">
        <v>3458</v>
      </c>
      <c r="D1182" s="165" t="s">
        <v>3459</v>
      </c>
      <c r="E1182" s="136">
        <v>201600</v>
      </c>
      <c r="F1182" s="466" t="s">
        <v>533</v>
      </c>
      <c r="G1182" s="136" t="s">
        <v>380</v>
      </c>
      <c r="H1182" s="243"/>
      <c r="I1182" s="841"/>
      <c r="J1182" s="841"/>
      <c r="K1182" s="841"/>
      <c r="L1182" s="841"/>
      <c r="M1182" s="841"/>
      <c r="N1182" s="841"/>
      <c r="O1182" s="841"/>
      <c r="P1182" s="841"/>
    </row>
    <row r="1183" spans="1:16" s="74" customFormat="1">
      <c r="A1183" s="82"/>
      <c r="B1183" s="164" t="s">
        <v>4947</v>
      </c>
      <c r="C1183" s="494" t="s">
        <v>271</v>
      </c>
      <c r="D1183" s="207" t="s">
        <v>1684</v>
      </c>
      <c r="E1183" s="107">
        <v>4000</v>
      </c>
      <c r="F1183" s="186" t="s">
        <v>533</v>
      </c>
      <c r="G1183" s="107" t="s">
        <v>380</v>
      </c>
      <c r="H1183" s="243"/>
      <c r="I1183" s="812"/>
      <c r="J1183" s="813"/>
      <c r="K1183" s="813"/>
      <c r="L1183" s="813"/>
      <c r="M1183" s="813"/>
      <c r="N1183" s="813"/>
      <c r="O1183" s="813"/>
      <c r="P1183" s="814"/>
    </row>
    <row r="1184" spans="1:16" s="74" customFormat="1">
      <c r="A1184" s="82"/>
      <c r="B1184" s="164" t="s">
        <v>4948</v>
      </c>
      <c r="C1184" s="494" t="s">
        <v>272</v>
      </c>
      <c r="D1184" s="207" t="s">
        <v>1685</v>
      </c>
      <c r="E1184" s="107">
        <v>6800</v>
      </c>
      <c r="F1184" s="186" t="s">
        <v>533</v>
      </c>
      <c r="G1184" s="107" t="s">
        <v>380</v>
      </c>
      <c r="H1184" s="243"/>
      <c r="I1184" s="812"/>
      <c r="J1184" s="813"/>
      <c r="K1184" s="813"/>
      <c r="L1184" s="813"/>
      <c r="M1184" s="813"/>
      <c r="N1184" s="813"/>
      <c r="O1184" s="813"/>
      <c r="P1184" s="814"/>
    </row>
    <row r="1185" spans="1:16" s="74" customFormat="1">
      <c r="A1185" s="82"/>
      <c r="B1185" s="164" t="s">
        <v>4949</v>
      </c>
      <c r="C1185" s="494" t="s">
        <v>273</v>
      </c>
      <c r="D1185" s="207" t="s">
        <v>1803</v>
      </c>
      <c r="E1185" s="107">
        <v>9600</v>
      </c>
      <c r="F1185" s="186" t="s">
        <v>533</v>
      </c>
      <c r="G1185" s="107" t="s">
        <v>380</v>
      </c>
      <c r="H1185" s="243"/>
      <c r="I1185" s="812"/>
      <c r="J1185" s="813"/>
      <c r="K1185" s="813"/>
      <c r="L1185" s="813"/>
      <c r="M1185" s="813"/>
      <c r="N1185" s="813"/>
      <c r="O1185" s="813"/>
      <c r="P1185" s="814"/>
    </row>
    <row r="1186" spans="1:16" s="888" customFormat="1">
      <c r="A1186" s="95"/>
      <c r="B1186" s="164" t="s">
        <v>5255</v>
      </c>
      <c r="C1186" s="494" t="s">
        <v>278</v>
      </c>
      <c r="D1186" s="207" t="s">
        <v>1686</v>
      </c>
      <c r="E1186" s="107">
        <v>9300</v>
      </c>
      <c r="F1186" s="186" t="s">
        <v>533</v>
      </c>
      <c r="G1186" s="107" t="s">
        <v>380</v>
      </c>
      <c r="H1186" s="243"/>
      <c r="I1186" s="812"/>
      <c r="J1186" s="813"/>
      <c r="K1186" s="813"/>
      <c r="L1186" s="813"/>
      <c r="M1186" s="813"/>
      <c r="N1186" s="813"/>
      <c r="O1186" s="813"/>
      <c r="P1186" s="814"/>
    </row>
    <row r="1187" spans="1:16" s="74" customFormat="1">
      <c r="A1187" s="82"/>
      <c r="B1187" s="164" t="s">
        <v>5256</v>
      </c>
      <c r="C1187" s="494" t="s">
        <v>279</v>
      </c>
      <c r="D1187" s="207" t="s">
        <v>1687</v>
      </c>
      <c r="E1187" s="107">
        <v>15810</v>
      </c>
      <c r="F1187" s="186" t="s">
        <v>533</v>
      </c>
      <c r="G1187" s="107" t="s">
        <v>380</v>
      </c>
      <c r="H1187" s="243"/>
      <c r="I1187" s="812"/>
      <c r="J1187" s="813"/>
      <c r="K1187" s="813"/>
      <c r="L1187" s="813"/>
      <c r="M1187" s="813"/>
      <c r="N1187" s="813"/>
      <c r="O1187" s="813"/>
      <c r="P1187" s="814"/>
    </row>
    <row r="1188" spans="1:16" s="74" customFormat="1">
      <c r="A1188" s="82"/>
      <c r="B1188" s="164" t="s">
        <v>5257</v>
      </c>
      <c r="C1188" s="494" t="s">
        <v>280</v>
      </c>
      <c r="D1188" s="207" t="s">
        <v>1688</v>
      </c>
      <c r="E1188" s="107">
        <v>22320</v>
      </c>
      <c r="F1188" s="186" t="s">
        <v>533</v>
      </c>
      <c r="G1188" s="107" t="s">
        <v>380</v>
      </c>
      <c r="H1188" s="243"/>
      <c r="I1188" s="812"/>
      <c r="J1188" s="813"/>
      <c r="K1188" s="813"/>
      <c r="L1188" s="813"/>
      <c r="M1188" s="813"/>
      <c r="N1188" s="813"/>
      <c r="O1188" s="813"/>
      <c r="P1188" s="814"/>
    </row>
    <row r="1189" spans="1:16" s="74" customFormat="1">
      <c r="B1189" s="164" t="s">
        <v>5491</v>
      </c>
      <c r="C1189" s="948" t="s">
        <v>2259</v>
      </c>
      <c r="D1189" s="451" t="s">
        <v>3254</v>
      </c>
      <c r="E1189" s="110">
        <v>6200</v>
      </c>
      <c r="F1189" s="279" t="s">
        <v>533</v>
      </c>
      <c r="G1189" s="279" t="s">
        <v>380</v>
      </c>
      <c r="H1189" s="447"/>
      <c r="I1189" s="451"/>
      <c r="J1189" s="273"/>
      <c r="K1189" s="273"/>
      <c r="L1189" s="273"/>
      <c r="M1189" s="273"/>
      <c r="N1189" s="273"/>
      <c r="O1189" s="273"/>
      <c r="P1189" s="273"/>
    </row>
    <row r="1190" spans="1:16" s="74" customFormat="1">
      <c r="B1190" s="164" t="s">
        <v>5492</v>
      </c>
      <c r="C1190" s="948" t="s">
        <v>2260</v>
      </c>
      <c r="D1190" s="451" t="s">
        <v>3255</v>
      </c>
      <c r="E1190" s="110">
        <v>10540</v>
      </c>
      <c r="F1190" s="279" t="s">
        <v>533</v>
      </c>
      <c r="G1190" s="279" t="s">
        <v>380</v>
      </c>
      <c r="H1190" s="447"/>
      <c r="I1190" s="451"/>
      <c r="J1190" s="273"/>
      <c r="K1190" s="273"/>
      <c r="L1190" s="273"/>
      <c r="M1190" s="273"/>
      <c r="N1190" s="273"/>
      <c r="O1190" s="273"/>
      <c r="P1190" s="273"/>
    </row>
    <row r="1191" spans="1:16" s="74" customFormat="1">
      <c r="B1191" s="164" t="s">
        <v>5493</v>
      </c>
      <c r="C1191" s="948" t="s">
        <v>2261</v>
      </c>
      <c r="D1191" s="451" t="s">
        <v>3256</v>
      </c>
      <c r="E1191" s="110">
        <v>14880</v>
      </c>
      <c r="F1191" s="279" t="s">
        <v>533</v>
      </c>
      <c r="G1191" s="279" t="s">
        <v>380</v>
      </c>
      <c r="H1191" s="447"/>
      <c r="I1191" s="451"/>
      <c r="J1191" s="273"/>
      <c r="K1191" s="273"/>
      <c r="L1191" s="273"/>
      <c r="M1191" s="273"/>
      <c r="N1191" s="273"/>
      <c r="O1191" s="273"/>
      <c r="P1191" s="273"/>
    </row>
    <row r="1192" spans="1:16" s="74" customFormat="1">
      <c r="A1192" s="82"/>
      <c r="B1192" s="164" t="s">
        <v>5419</v>
      </c>
      <c r="C1192" s="494" t="s">
        <v>651</v>
      </c>
      <c r="D1192" s="207" t="s">
        <v>1357</v>
      </c>
      <c r="E1192" s="107">
        <v>495</v>
      </c>
      <c r="F1192" s="186" t="s">
        <v>533</v>
      </c>
      <c r="G1192" s="107" t="s">
        <v>380</v>
      </c>
      <c r="H1192" s="243"/>
      <c r="I1192" s="1603" t="s">
        <v>1434</v>
      </c>
      <c r="J1192" s="1575"/>
      <c r="K1192" s="1575"/>
      <c r="L1192" s="1575"/>
      <c r="M1192" s="1575"/>
      <c r="N1192" s="1575"/>
      <c r="O1192" s="1575"/>
      <c r="P1192" s="1576"/>
    </row>
    <row r="1193" spans="1:16" s="74" customFormat="1" ht="15.75" thickBot="1">
      <c r="A1193" s="82"/>
      <c r="B1193" s="164"/>
      <c r="C1193" s="490" t="s">
        <v>1046</v>
      </c>
      <c r="D1193" s="427"/>
      <c r="E1193" s="246"/>
      <c r="F1193" s="246" t="s">
        <v>68</v>
      </c>
      <c r="G1193" s="246" t="s">
        <v>67</v>
      </c>
      <c r="H1193" s="483"/>
      <c r="I1193" s="817"/>
      <c r="J1193" s="817"/>
      <c r="K1193" s="817"/>
      <c r="L1193" s="817"/>
      <c r="M1193" s="817"/>
      <c r="N1193" s="817"/>
      <c r="O1193" s="817"/>
      <c r="P1193" s="817"/>
    </row>
    <row r="1194" spans="1:16" s="74" customFormat="1">
      <c r="A1194" s="82"/>
      <c r="B1194" s="164"/>
      <c r="C1194" s="491"/>
      <c r="D1194" s="89" t="s">
        <v>2982</v>
      </c>
      <c r="E1194" s="283"/>
      <c r="F1194" s="283" t="s">
        <v>67</v>
      </c>
      <c r="G1194" s="283" t="s">
        <v>67</v>
      </c>
      <c r="H1194" s="484"/>
      <c r="I1194" s="484"/>
      <c r="J1194" s="484"/>
      <c r="K1194" s="484"/>
      <c r="L1194" s="484"/>
      <c r="M1194" s="484"/>
      <c r="N1194" s="484"/>
      <c r="O1194" s="485"/>
    </row>
    <row r="1195" spans="1:16" s="82" customFormat="1" ht="18" customHeight="1">
      <c r="B1195" s="164" t="s">
        <v>5612</v>
      </c>
      <c r="C1195" s="494" t="s">
        <v>732</v>
      </c>
      <c r="D1195" s="209" t="s">
        <v>1358</v>
      </c>
      <c r="E1195" s="287">
        <v>3148.71</v>
      </c>
      <c r="F1195" s="287" t="s">
        <v>533</v>
      </c>
      <c r="G1195" s="287" t="s">
        <v>380</v>
      </c>
      <c r="H1195" s="106"/>
      <c r="I1195" s="1468" t="s">
        <v>1493</v>
      </c>
      <c r="J1195" s="1623"/>
      <c r="K1195" s="1623"/>
      <c r="L1195" s="1623"/>
      <c r="M1195" s="1623"/>
      <c r="N1195" s="1623"/>
      <c r="O1195" s="1623"/>
      <c r="P1195" s="1624"/>
    </row>
    <row r="1196" spans="1:16" s="888" customFormat="1">
      <c r="A1196" s="95"/>
      <c r="B1196" s="164" t="s">
        <v>5613</v>
      </c>
      <c r="C1196" s="494" t="s">
        <v>733</v>
      </c>
      <c r="D1196" s="209" t="s">
        <v>1359</v>
      </c>
      <c r="E1196" s="287">
        <v>5353.77</v>
      </c>
      <c r="F1196" s="287" t="s">
        <v>533</v>
      </c>
      <c r="G1196" s="287" t="s">
        <v>380</v>
      </c>
      <c r="H1196" s="486"/>
      <c r="I1196" s="1537"/>
      <c r="J1196" s="1538"/>
      <c r="K1196" s="1538"/>
      <c r="L1196" s="1538"/>
      <c r="M1196" s="1538"/>
      <c r="N1196" s="1538"/>
      <c r="O1196" s="1538"/>
      <c r="P1196" s="1539"/>
    </row>
    <row r="1197" spans="1:16" s="82" customFormat="1">
      <c r="B1197" s="164" t="s">
        <v>5614</v>
      </c>
      <c r="C1197" s="494" t="s">
        <v>734</v>
      </c>
      <c r="D1197" s="209" t="s">
        <v>1360</v>
      </c>
      <c r="E1197" s="287">
        <v>3448.72</v>
      </c>
      <c r="F1197" s="287" t="s">
        <v>533</v>
      </c>
      <c r="G1197" s="287" t="s">
        <v>380</v>
      </c>
      <c r="H1197" s="106"/>
      <c r="I1197" s="1468" t="s">
        <v>1494</v>
      </c>
      <c r="J1197" s="1623"/>
      <c r="K1197" s="1623"/>
      <c r="L1197" s="1623"/>
      <c r="M1197" s="1623"/>
      <c r="N1197" s="1623"/>
      <c r="O1197" s="1623"/>
      <c r="P1197" s="1624"/>
    </row>
    <row r="1198" spans="1:16" s="82" customFormat="1" ht="18.75" customHeight="1">
      <c r="B1198" s="164" t="s">
        <v>5615</v>
      </c>
      <c r="C1198" s="494" t="s">
        <v>735</v>
      </c>
      <c r="D1198" s="209" t="s">
        <v>1361</v>
      </c>
      <c r="E1198" s="287">
        <v>5863.78</v>
      </c>
      <c r="F1198" s="287" t="s">
        <v>533</v>
      </c>
      <c r="G1198" s="287" t="s">
        <v>380</v>
      </c>
      <c r="H1198" s="486"/>
      <c r="I1198" s="1537"/>
      <c r="J1198" s="1538"/>
      <c r="K1198" s="1538"/>
      <c r="L1198" s="1538"/>
      <c r="M1198" s="1538"/>
      <c r="N1198" s="1538"/>
      <c r="O1198" s="1538"/>
      <c r="P1198" s="1539"/>
    </row>
    <row r="1199" spans="1:16" s="82" customFormat="1" ht="15.75" customHeight="1">
      <c r="B1199" s="164" t="s">
        <v>5597</v>
      </c>
      <c r="C1199" s="494" t="s">
        <v>730</v>
      </c>
      <c r="D1199" s="487" t="s">
        <v>1244</v>
      </c>
      <c r="E1199" s="274">
        <v>2780</v>
      </c>
      <c r="F1199" s="274" t="s">
        <v>533</v>
      </c>
      <c r="G1199" s="274" t="s">
        <v>380</v>
      </c>
      <c r="H1199" s="106"/>
      <c r="I1199" s="1499" t="s">
        <v>1547</v>
      </c>
      <c r="J1199" s="1512"/>
      <c r="K1199" s="1512"/>
      <c r="L1199" s="1512"/>
      <c r="M1199" s="1512"/>
      <c r="N1199" s="1512"/>
      <c r="O1199" s="1512"/>
      <c r="P1199" s="1513"/>
    </row>
    <row r="1200" spans="1:16" s="82" customFormat="1">
      <c r="B1200" s="164" t="s">
        <v>5598</v>
      </c>
      <c r="C1200" s="494" t="s">
        <v>731</v>
      </c>
      <c r="D1200" s="207" t="s">
        <v>745</v>
      </c>
      <c r="E1200" s="274">
        <v>695</v>
      </c>
      <c r="F1200" s="274" t="s">
        <v>533</v>
      </c>
      <c r="G1200" s="274" t="s">
        <v>380</v>
      </c>
      <c r="H1200" s="106"/>
      <c r="I1200" s="1499" t="s">
        <v>744</v>
      </c>
      <c r="J1200" s="1512"/>
      <c r="K1200" s="1512"/>
      <c r="L1200" s="1512"/>
      <c r="M1200" s="1512"/>
      <c r="N1200" s="1512"/>
      <c r="O1200" s="1512"/>
      <c r="P1200" s="1513"/>
    </row>
    <row r="1201" spans="1:16" s="82" customFormat="1">
      <c r="B1201" s="164" t="s">
        <v>4165</v>
      </c>
      <c r="C1201" s="489" t="s">
        <v>932</v>
      </c>
      <c r="D1201" s="873" t="s">
        <v>1506</v>
      </c>
      <c r="E1201" s="107">
        <v>500</v>
      </c>
      <c r="F1201" s="210" t="s">
        <v>533</v>
      </c>
      <c r="G1201" s="107">
        <v>500</v>
      </c>
      <c r="H1201" s="251"/>
      <c r="I1201" s="1579" t="s">
        <v>1506</v>
      </c>
      <c r="J1201" s="1580" t="s">
        <v>933</v>
      </c>
      <c r="K1201" s="1580" t="s">
        <v>933</v>
      </c>
      <c r="L1201" s="1580" t="s">
        <v>933</v>
      </c>
      <c r="M1201" s="1580" t="s">
        <v>933</v>
      </c>
      <c r="N1201" s="1580" t="s">
        <v>933</v>
      </c>
      <c r="O1201" s="1580" t="s">
        <v>933</v>
      </c>
      <c r="P1201" s="1581" t="s">
        <v>933</v>
      </c>
    </row>
    <row r="1202" spans="1:16" s="74" customFormat="1" ht="15.75" thickBot="1">
      <c r="A1202" s="82"/>
      <c r="B1202" s="164"/>
      <c r="C1202" s="490" t="s">
        <v>1046</v>
      </c>
      <c r="D1202" s="427"/>
      <c r="E1202" s="246"/>
      <c r="F1202" s="246" t="s">
        <v>68</v>
      </c>
      <c r="G1202" s="246" t="s">
        <v>67</v>
      </c>
      <c r="H1202" s="483"/>
      <c r="I1202" s="817"/>
      <c r="J1202" s="817"/>
      <c r="K1202" s="817"/>
      <c r="L1202" s="817"/>
      <c r="M1202" s="817"/>
      <c r="N1202" s="817"/>
      <c r="O1202" s="817"/>
      <c r="P1202" s="817"/>
    </row>
    <row r="1203" spans="1:16" s="74" customFormat="1">
      <c r="A1203" s="82"/>
      <c r="B1203" s="164"/>
      <c r="C1203" s="491"/>
      <c r="D1203" s="488" t="s">
        <v>2983</v>
      </c>
      <c r="E1203" s="283"/>
      <c r="F1203" s="283" t="s">
        <v>67</v>
      </c>
      <c r="G1203" s="283" t="s">
        <v>67</v>
      </c>
      <c r="H1203" s="484"/>
      <c r="I1203" s="302"/>
      <c r="J1203" s="302"/>
      <c r="K1203" s="302"/>
      <c r="L1203" s="302"/>
      <c r="M1203" s="302"/>
      <c r="N1203" s="302"/>
      <c r="O1203" s="302"/>
      <c r="P1203" s="303"/>
    </row>
    <row r="1204" spans="1:16" s="82" customFormat="1">
      <c r="B1204" s="164" t="s">
        <v>5608</v>
      </c>
      <c r="C1204" s="494" t="s">
        <v>736</v>
      </c>
      <c r="D1204" s="209" t="s">
        <v>1362</v>
      </c>
      <c r="E1204" s="287">
        <v>2097.8000000000002</v>
      </c>
      <c r="F1204" s="107" t="s">
        <v>533</v>
      </c>
      <c r="G1204" s="287" t="s">
        <v>380</v>
      </c>
      <c r="H1204" s="106"/>
      <c r="I1204" s="1468" t="s">
        <v>1494</v>
      </c>
      <c r="J1204" s="1623"/>
      <c r="K1204" s="1623"/>
      <c r="L1204" s="1623"/>
      <c r="M1204" s="1623"/>
      <c r="N1204" s="1623"/>
      <c r="O1204" s="1623"/>
      <c r="P1204" s="1624"/>
    </row>
    <row r="1205" spans="1:16" s="82" customFormat="1">
      <c r="B1205" s="164" t="s">
        <v>5609</v>
      </c>
      <c r="C1205" s="494" t="s">
        <v>737</v>
      </c>
      <c r="D1205" s="209" t="s">
        <v>1363</v>
      </c>
      <c r="E1205" s="287">
        <v>3567.82</v>
      </c>
      <c r="F1205" s="107" t="s">
        <v>533</v>
      </c>
      <c r="G1205" s="287" t="s">
        <v>380</v>
      </c>
      <c r="H1205" s="486"/>
      <c r="I1205" s="1537"/>
      <c r="J1205" s="1538"/>
      <c r="K1205" s="1538"/>
      <c r="L1205" s="1538"/>
      <c r="M1205" s="1538"/>
      <c r="N1205" s="1538"/>
      <c r="O1205" s="1538"/>
      <c r="P1205" s="1539"/>
    </row>
    <row r="1206" spans="1:16" s="82" customFormat="1">
      <c r="B1206" s="164" t="s">
        <v>5610</v>
      </c>
      <c r="C1206" s="494" t="s">
        <v>738</v>
      </c>
      <c r="D1206" s="209" t="s">
        <v>1364</v>
      </c>
      <c r="E1206" s="287">
        <v>2297.8000000000002</v>
      </c>
      <c r="F1206" s="107" t="s">
        <v>533</v>
      </c>
      <c r="G1206" s="287" t="s">
        <v>380</v>
      </c>
      <c r="H1206" s="106"/>
      <c r="I1206" s="1468" t="s">
        <v>1493</v>
      </c>
      <c r="J1206" s="1623"/>
      <c r="K1206" s="1623"/>
      <c r="L1206" s="1623"/>
      <c r="M1206" s="1623"/>
      <c r="N1206" s="1623"/>
      <c r="O1206" s="1623"/>
      <c r="P1206" s="1624"/>
    </row>
    <row r="1207" spans="1:16" s="82" customFormat="1">
      <c r="B1207" s="164" t="s">
        <v>5611</v>
      </c>
      <c r="C1207" s="494" t="s">
        <v>739</v>
      </c>
      <c r="D1207" s="209" t="s">
        <v>1365</v>
      </c>
      <c r="E1207" s="287">
        <v>3908.93</v>
      </c>
      <c r="F1207" s="107" t="s">
        <v>533</v>
      </c>
      <c r="G1207" s="287" t="s">
        <v>380</v>
      </c>
      <c r="H1207" s="486"/>
      <c r="I1207" s="1537"/>
      <c r="J1207" s="1538"/>
      <c r="K1207" s="1538"/>
      <c r="L1207" s="1538"/>
      <c r="M1207" s="1538"/>
      <c r="N1207" s="1538"/>
      <c r="O1207" s="1538"/>
      <c r="P1207" s="1539"/>
    </row>
    <row r="1208" spans="1:16" s="82" customFormat="1" ht="14.25" customHeight="1">
      <c r="B1208" s="164" t="s">
        <v>5598</v>
      </c>
      <c r="C1208" s="494" t="s">
        <v>731</v>
      </c>
      <c r="D1208" s="207" t="s">
        <v>745</v>
      </c>
      <c r="E1208" s="274">
        <v>695</v>
      </c>
      <c r="F1208" s="107" t="s">
        <v>533</v>
      </c>
      <c r="G1208" s="274" t="s">
        <v>380</v>
      </c>
      <c r="H1208" s="106"/>
      <c r="I1208" s="1499" t="s">
        <v>744</v>
      </c>
      <c r="J1208" s="1512"/>
      <c r="K1208" s="1512"/>
      <c r="L1208" s="1512"/>
      <c r="M1208" s="1512"/>
      <c r="N1208" s="1512"/>
      <c r="O1208" s="1512"/>
      <c r="P1208" s="1513"/>
    </row>
    <row r="1209" spans="1:16" s="74" customFormat="1" ht="14.25" customHeight="1">
      <c r="A1209" s="82"/>
      <c r="B1209" s="164" t="s">
        <v>4164</v>
      </c>
      <c r="C1209" s="489" t="s">
        <v>930</v>
      </c>
      <c r="D1209" s="873" t="s">
        <v>1505</v>
      </c>
      <c r="E1209" s="107">
        <v>375</v>
      </c>
      <c r="F1209" s="210" t="s">
        <v>533</v>
      </c>
      <c r="G1209" s="107">
        <v>375</v>
      </c>
      <c r="H1209" s="251"/>
      <c r="I1209" s="1579" t="s">
        <v>1505</v>
      </c>
      <c r="J1209" s="1580" t="s">
        <v>931</v>
      </c>
      <c r="K1209" s="1580" t="s">
        <v>931</v>
      </c>
      <c r="L1209" s="1580" t="s">
        <v>931</v>
      </c>
      <c r="M1209" s="1580" t="s">
        <v>931</v>
      </c>
      <c r="N1209" s="1580" t="s">
        <v>931</v>
      </c>
      <c r="O1209" s="1580" t="s">
        <v>931</v>
      </c>
      <c r="P1209" s="1581" t="s">
        <v>931</v>
      </c>
    </row>
    <row r="1210" spans="1:16" s="74" customFormat="1" ht="15.75" thickBot="1">
      <c r="A1210" s="82"/>
      <c r="B1210" s="164"/>
      <c r="C1210" s="490" t="s">
        <v>1046</v>
      </c>
      <c r="D1210" s="427"/>
      <c r="E1210" s="246"/>
      <c r="F1210" s="246" t="s">
        <v>67</v>
      </c>
      <c r="G1210" s="246" t="s">
        <v>67</v>
      </c>
      <c r="H1210" s="817"/>
      <c r="I1210" s="817"/>
      <c r="J1210" s="817"/>
      <c r="K1210" s="817"/>
      <c r="L1210" s="817"/>
      <c r="M1210" s="817"/>
      <c r="N1210" s="817"/>
      <c r="O1210" s="817"/>
    </row>
    <row r="1211" spans="1:16" s="74" customFormat="1">
      <c r="A1211" s="82"/>
      <c r="B1211" s="164"/>
      <c r="C1211" s="491"/>
      <c r="D1211" s="89" t="s">
        <v>2984</v>
      </c>
      <c r="E1211" s="283"/>
      <c r="F1211" s="283" t="s">
        <v>67</v>
      </c>
      <c r="G1211" s="283" t="s">
        <v>67</v>
      </c>
      <c r="H1211" s="484"/>
      <c r="I1211" s="484"/>
      <c r="J1211" s="484"/>
      <c r="K1211" s="484"/>
      <c r="L1211" s="484"/>
      <c r="M1211" s="484"/>
      <c r="N1211" s="484"/>
      <c r="O1211" s="484"/>
      <c r="P1211" s="303"/>
    </row>
    <row r="1212" spans="1:16" s="74" customFormat="1">
      <c r="A1212" s="82"/>
      <c r="B1212" s="164" t="s">
        <v>5604</v>
      </c>
      <c r="C1212" s="494" t="s">
        <v>740</v>
      </c>
      <c r="D1212" s="209" t="s">
        <v>1366</v>
      </c>
      <c r="E1212" s="287">
        <v>629</v>
      </c>
      <c r="F1212" s="107" t="s">
        <v>533</v>
      </c>
      <c r="G1212" s="287" t="s">
        <v>380</v>
      </c>
      <c r="H1212" s="106"/>
      <c r="I1212" s="1468" t="s">
        <v>1494</v>
      </c>
      <c r="J1212" s="1623"/>
      <c r="K1212" s="1623"/>
      <c r="L1212" s="1623"/>
      <c r="M1212" s="1623"/>
      <c r="N1212" s="1623"/>
      <c r="O1212" s="1623"/>
      <c r="P1212" s="1624"/>
    </row>
    <row r="1213" spans="1:16" s="74" customFormat="1">
      <c r="A1213" s="82"/>
      <c r="B1213" s="164" t="s">
        <v>5605</v>
      </c>
      <c r="C1213" s="494" t="s">
        <v>741</v>
      </c>
      <c r="D1213" s="209" t="s">
        <v>1367</v>
      </c>
      <c r="E1213" s="287">
        <v>1070</v>
      </c>
      <c r="F1213" s="107" t="s">
        <v>533</v>
      </c>
      <c r="G1213" s="287" t="s">
        <v>380</v>
      </c>
      <c r="H1213" s="486"/>
      <c r="I1213" s="1537"/>
      <c r="J1213" s="1538"/>
      <c r="K1213" s="1538"/>
      <c r="L1213" s="1538"/>
      <c r="M1213" s="1538"/>
      <c r="N1213" s="1538"/>
      <c r="O1213" s="1538"/>
      <c r="P1213" s="1539"/>
    </row>
    <row r="1214" spans="1:16" s="74" customFormat="1">
      <c r="A1214" s="82"/>
      <c r="B1214" s="164" t="s">
        <v>5606</v>
      </c>
      <c r="C1214" s="494" t="s">
        <v>742</v>
      </c>
      <c r="D1214" s="209" t="s">
        <v>1368</v>
      </c>
      <c r="E1214" s="287">
        <v>689</v>
      </c>
      <c r="F1214" s="107" t="s">
        <v>533</v>
      </c>
      <c r="G1214" s="287" t="s">
        <v>380</v>
      </c>
      <c r="H1214" s="106"/>
      <c r="I1214" s="1468" t="s">
        <v>1493</v>
      </c>
      <c r="J1214" s="1623"/>
      <c r="K1214" s="1623"/>
      <c r="L1214" s="1623"/>
      <c r="M1214" s="1623"/>
      <c r="N1214" s="1623"/>
      <c r="O1214" s="1623"/>
      <c r="P1214" s="1624"/>
    </row>
    <row r="1215" spans="1:16" s="74" customFormat="1">
      <c r="A1215" s="82"/>
      <c r="B1215" s="164" t="s">
        <v>5607</v>
      </c>
      <c r="C1215" s="494" t="s">
        <v>743</v>
      </c>
      <c r="D1215" s="209" t="s">
        <v>1369</v>
      </c>
      <c r="E1215" s="287">
        <v>1172</v>
      </c>
      <c r="F1215" s="107" t="s">
        <v>533</v>
      </c>
      <c r="G1215" s="287" t="s">
        <v>380</v>
      </c>
      <c r="H1215" s="486"/>
      <c r="I1215" s="1537"/>
      <c r="J1215" s="1538"/>
      <c r="K1215" s="1538"/>
      <c r="L1215" s="1538"/>
      <c r="M1215" s="1538"/>
      <c r="N1215" s="1538"/>
      <c r="O1215" s="1538"/>
      <c r="P1215" s="1539"/>
    </row>
    <row r="1216" spans="1:16" s="74" customFormat="1">
      <c r="A1216" s="82"/>
      <c r="B1216" s="164" t="s">
        <v>4163</v>
      </c>
      <c r="C1216" s="489" t="s">
        <v>928</v>
      </c>
      <c r="D1216" s="873" t="s">
        <v>1504</v>
      </c>
      <c r="E1216" s="107">
        <v>250</v>
      </c>
      <c r="F1216" s="210" t="s">
        <v>533</v>
      </c>
      <c r="G1216" s="107">
        <v>250</v>
      </c>
      <c r="H1216" s="251"/>
      <c r="I1216" s="1579" t="s">
        <v>1504</v>
      </c>
      <c r="J1216" s="1580" t="s">
        <v>929</v>
      </c>
      <c r="K1216" s="1580" t="s">
        <v>929</v>
      </c>
      <c r="L1216" s="1580" t="s">
        <v>929</v>
      </c>
      <c r="M1216" s="1580" t="s">
        <v>929</v>
      </c>
      <c r="N1216" s="1580" t="s">
        <v>929</v>
      </c>
      <c r="O1216" s="1580" t="s">
        <v>929</v>
      </c>
      <c r="P1216" s="1581" t="s">
        <v>929</v>
      </c>
    </row>
    <row r="1217" spans="1:16" s="74" customFormat="1" ht="15.75" thickBot="1">
      <c r="A1217" s="82"/>
      <c r="B1217" s="164"/>
      <c r="C1217" s="490" t="s">
        <v>1046</v>
      </c>
      <c r="D1217" s="427"/>
      <c r="E1217" s="246"/>
      <c r="F1217" s="246" t="s">
        <v>67</v>
      </c>
      <c r="G1217" s="246" t="s">
        <v>67</v>
      </c>
      <c r="H1217" s="817"/>
      <c r="I1217" s="817"/>
      <c r="J1217" s="817"/>
      <c r="K1217" s="817"/>
      <c r="L1217" s="817"/>
      <c r="M1217" s="817"/>
      <c r="N1217" s="817"/>
      <c r="O1217" s="817"/>
    </row>
    <row r="1218" spans="1:16" s="74" customFormat="1">
      <c r="A1218" s="82"/>
      <c r="B1218" s="164"/>
      <c r="C1218" s="491"/>
      <c r="D1218" s="89" t="s">
        <v>2985</v>
      </c>
      <c r="E1218" s="283"/>
      <c r="F1218" s="283" t="s">
        <v>68</v>
      </c>
      <c r="G1218" s="283" t="s">
        <v>67</v>
      </c>
      <c r="H1218" s="492"/>
      <c r="I1218" s="484"/>
      <c r="J1218" s="484"/>
      <c r="K1218" s="484"/>
      <c r="L1218" s="484"/>
      <c r="M1218" s="484"/>
      <c r="N1218" s="484"/>
      <c r="O1218" s="484"/>
      <c r="P1218" s="493"/>
    </row>
    <row r="1219" spans="1:16" s="74" customFormat="1">
      <c r="A1219" s="82"/>
      <c r="B1219" s="164" t="s">
        <v>5601</v>
      </c>
      <c r="C1219" s="494" t="s">
        <v>656</v>
      </c>
      <c r="D1219" s="209" t="s">
        <v>1370</v>
      </c>
      <c r="E1219" s="495">
        <v>367</v>
      </c>
      <c r="F1219" s="496" t="s">
        <v>533</v>
      </c>
      <c r="G1219" s="287" t="s">
        <v>380</v>
      </c>
      <c r="H1219" s="497"/>
      <c r="I1219" s="1468" t="s">
        <v>1494</v>
      </c>
      <c r="J1219" s="1469"/>
      <c r="K1219" s="1469"/>
      <c r="L1219" s="1469"/>
      <c r="M1219" s="1469"/>
      <c r="N1219" s="1469"/>
      <c r="O1219" s="1469"/>
      <c r="P1219" s="1470"/>
    </row>
    <row r="1220" spans="1:16" s="74" customFormat="1">
      <c r="A1220" s="82"/>
      <c r="B1220" s="164" t="s">
        <v>5602</v>
      </c>
      <c r="C1220" s="494" t="s">
        <v>657</v>
      </c>
      <c r="D1220" s="209" t="s">
        <v>1371</v>
      </c>
      <c r="E1220" s="495">
        <v>625</v>
      </c>
      <c r="F1220" s="496" t="s">
        <v>533</v>
      </c>
      <c r="G1220" s="287" t="s">
        <v>380</v>
      </c>
      <c r="H1220" s="497"/>
      <c r="I1220" s="1471"/>
      <c r="J1220" s="1472"/>
      <c r="K1220" s="1472"/>
      <c r="L1220" s="1472"/>
      <c r="M1220" s="1472"/>
      <c r="N1220" s="1472"/>
      <c r="O1220" s="1472"/>
      <c r="P1220" s="1473"/>
    </row>
    <row r="1221" spans="1:16" s="74" customFormat="1">
      <c r="A1221" s="82"/>
      <c r="B1221" s="164" t="s">
        <v>5599</v>
      </c>
      <c r="C1221" s="494" t="s">
        <v>658</v>
      </c>
      <c r="D1221" s="209" t="s">
        <v>1372</v>
      </c>
      <c r="E1221" s="495">
        <v>335</v>
      </c>
      <c r="F1221" s="496" t="s">
        <v>533</v>
      </c>
      <c r="G1221" s="287" t="s">
        <v>380</v>
      </c>
      <c r="H1221" s="497"/>
      <c r="I1221" s="1468" t="s">
        <v>1493</v>
      </c>
      <c r="J1221" s="1469"/>
      <c r="K1221" s="1469"/>
      <c r="L1221" s="1469"/>
      <c r="M1221" s="1469"/>
      <c r="N1221" s="1469"/>
      <c r="O1221" s="1469"/>
      <c r="P1221" s="1470"/>
    </row>
    <row r="1222" spans="1:16" s="74" customFormat="1">
      <c r="A1222" s="82"/>
      <c r="B1222" s="164" t="s">
        <v>5600</v>
      </c>
      <c r="C1222" s="494" t="s">
        <v>659</v>
      </c>
      <c r="D1222" s="209" t="s">
        <v>1373</v>
      </c>
      <c r="E1222" s="495">
        <v>570</v>
      </c>
      <c r="F1222" s="496" t="s">
        <v>533</v>
      </c>
      <c r="G1222" s="287" t="s">
        <v>380</v>
      </c>
      <c r="H1222" s="497"/>
      <c r="I1222" s="1471"/>
      <c r="J1222" s="1472"/>
      <c r="K1222" s="1472"/>
      <c r="L1222" s="1472"/>
      <c r="M1222" s="1472"/>
      <c r="N1222" s="1472"/>
      <c r="O1222" s="1472"/>
      <c r="P1222" s="1473"/>
    </row>
    <row r="1223" spans="1:16" s="74" customFormat="1" ht="15.75" thickBot="1">
      <c r="A1223" s="82"/>
      <c r="B1223" s="164" t="s">
        <v>4162</v>
      </c>
      <c r="C1223" s="489" t="s">
        <v>926</v>
      </c>
      <c r="D1223" s="160" t="s">
        <v>3398</v>
      </c>
      <c r="E1223" s="107">
        <v>125</v>
      </c>
      <c r="F1223" s="210" t="s">
        <v>533</v>
      </c>
      <c r="G1223" s="107">
        <v>125</v>
      </c>
      <c r="H1223" s="251"/>
      <c r="I1223" s="1579" t="s">
        <v>1503</v>
      </c>
      <c r="J1223" s="1580" t="s">
        <v>927</v>
      </c>
      <c r="K1223" s="1580" t="s">
        <v>927</v>
      </c>
      <c r="L1223" s="1580" t="s">
        <v>927</v>
      </c>
      <c r="M1223" s="1580" t="s">
        <v>927</v>
      </c>
      <c r="N1223" s="1580" t="s">
        <v>927</v>
      </c>
      <c r="O1223" s="1580" t="s">
        <v>927</v>
      </c>
      <c r="P1223" s="1581" t="s">
        <v>927</v>
      </c>
    </row>
    <row r="1224" spans="1:16" s="74" customFormat="1" ht="15.75" thickBot="1">
      <c r="A1224" s="82"/>
      <c r="B1224" s="164"/>
      <c r="C1224" s="491"/>
      <c r="D1224" s="89" t="s">
        <v>3093</v>
      </c>
      <c r="E1224" s="283"/>
      <c r="F1224" s="336" t="s">
        <v>68</v>
      </c>
      <c r="G1224" s="336" t="s">
        <v>67</v>
      </c>
      <c r="H1224" s="492"/>
      <c r="I1224" s="484"/>
      <c r="J1224" s="484"/>
      <c r="K1224" s="484"/>
      <c r="L1224" s="484"/>
      <c r="M1224" s="484"/>
      <c r="N1224" s="484"/>
      <c r="O1224" s="484"/>
      <c r="P1224" s="485"/>
    </row>
    <row r="1225" spans="1:16" s="74" customFormat="1">
      <c r="A1225" s="82"/>
      <c r="B1225" s="164" t="s">
        <v>4852</v>
      </c>
      <c r="C1225" s="934" t="s">
        <v>2999</v>
      </c>
      <c r="D1225" s="176" t="s">
        <v>3000</v>
      </c>
      <c r="E1225" s="142">
        <v>90</v>
      </c>
      <c r="F1225" s="496" t="s">
        <v>533</v>
      </c>
      <c r="G1225" s="287" t="s">
        <v>380</v>
      </c>
      <c r="H1225" s="251"/>
      <c r="I1225" s="886"/>
      <c r="J1225" s="886"/>
      <c r="K1225" s="886"/>
      <c r="L1225" s="886"/>
      <c r="M1225" s="886"/>
      <c r="N1225" s="886"/>
      <c r="O1225" s="886"/>
      <c r="P1225" s="886"/>
    </row>
    <row r="1226" spans="1:16" s="74" customFormat="1">
      <c r="A1226" s="82"/>
      <c r="B1226" s="164" t="s">
        <v>4858</v>
      </c>
      <c r="C1226" s="934" t="s">
        <v>3001</v>
      </c>
      <c r="D1226" s="176" t="s">
        <v>3002</v>
      </c>
      <c r="E1226" s="142">
        <v>180</v>
      </c>
      <c r="F1226" s="496" t="s">
        <v>533</v>
      </c>
      <c r="G1226" s="287" t="s">
        <v>380</v>
      </c>
      <c r="H1226" s="251"/>
      <c r="I1226" s="886"/>
      <c r="J1226" s="886"/>
      <c r="K1226" s="886"/>
      <c r="L1226" s="886"/>
      <c r="M1226" s="886"/>
      <c r="N1226" s="886"/>
      <c r="O1226" s="886"/>
      <c r="P1226" s="886"/>
    </row>
    <row r="1227" spans="1:16" s="74" customFormat="1">
      <c r="A1227" s="82"/>
      <c r="B1227" s="164" t="s">
        <v>4853</v>
      </c>
      <c r="C1227" s="923" t="s">
        <v>3003</v>
      </c>
      <c r="D1227" s="141" t="s">
        <v>3004</v>
      </c>
      <c r="E1227" s="142">
        <v>180</v>
      </c>
      <c r="F1227" s="496" t="s">
        <v>533</v>
      </c>
      <c r="G1227" s="287" t="s">
        <v>380</v>
      </c>
      <c r="H1227" s="251"/>
      <c r="I1227" s="886"/>
      <c r="J1227" s="886"/>
      <c r="K1227" s="886"/>
      <c r="L1227" s="886"/>
      <c r="M1227" s="886"/>
      <c r="N1227" s="886"/>
      <c r="O1227" s="886"/>
      <c r="P1227" s="886"/>
    </row>
    <row r="1228" spans="1:16" s="74" customFormat="1">
      <c r="A1228" s="82"/>
      <c r="B1228" s="164" t="s">
        <v>4859</v>
      </c>
      <c r="C1228" s="923" t="s">
        <v>3005</v>
      </c>
      <c r="D1228" s="141" t="s">
        <v>3006</v>
      </c>
      <c r="E1228" s="110">
        <v>360</v>
      </c>
      <c r="F1228" s="496" t="s">
        <v>533</v>
      </c>
      <c r="G1228" s="287" t="s">
        <v>380</v>
      </c>
      <c r="H1228" s="251"/>
      <c r="I1228" s="886"/>
      <c r="J1228" s="886"/>
      <c r="K1228" s="886"/>
      <c r="L1228" s="886"/>
      <c r="M1228" s="886"/>
      <c r="N1228" s="886"/>
      <c r="O1228" s="886"/>
      <c r="P1228" s="886"/>
    </row>
    <row r="1229" spans="1:16" s="74" customFormat="1">
      <c r="A1229" s="82"/>
      <c r="B1229" s="164" t="s">
        <v>4854</v>
      </c>
      <c r="C1229" s="950" t="s">
        <v>3007</v>
      </c>
      <c r="D1229" s="258" t="s">
        <v>3008</v>
      </c>
      <c r="E1229" s="110">
        <v>450</v>
      </c>
      <c r="F1229" s="496" t="s">
        <v>533</v>
      </c>
      <c r="G1229" s="287" t="s">
        <v>380</v>
      </c>
      <c r="H1229" s="251"/>
      <c r="I1229" s="886"/>
      <c r="J1229" s="886"/>
      <c r="K1229" s="886"/>
      <c r="L1229" s="886"/>
      <c r="M1229" s="886"/>
      <c r="N1229" s="886"/>
      <c r="O1229" s="886"/>
      <c r="P1229" s="886"/>
    </row>
    <row r="1230" spans="1:16" s="74" customFormat="1">
      <c r="A1230" s="82"/>
      <c r="B1230" s="164" t="s">
        <v>4860</v>
      </c>
      <c r="C1230" s="950" t="s">
        <v>3009</v>
      </c>
      <c r="D1230" s="258" t="s">
        <v>3010</v>
      </c>
      <c r="E1230" s="142">
        <v>900</v>
      </c>
      <c r="F1230" s="496" t="s">
        <v>533</v>
      </c>
      <c r="G1230" s="287" t="s">
        <v>380</v>
      </c>
      <c r="H1230" s="251"/>
      <c r="I1230" s="886"/>
      <c r="J1230" s="886"/>
      <c r="K1230" s="886"/>
      <c r="L1230" s="886"/>
      <c r="M1230" s="886"/>
      <c r="N1230" s="886"/>
      <c r="O1230" s="886"/>
      <c r="P1230" s="886"/>
    </row>
    <row r="1231" spans="1:16" s="74" customFormat="1">
      <c r="A1231" s="82"/>
      <c r="B1231" s="164" t="s">
        <v>4855</v>
      </c>
      <c r="C1231" s="927" t="s">
        <v>3011</v>
      </c>
      <c r="D1231" s="138" t="s">
        <v>3012</v>
      </c>
      <c r="E1231" s="136">
        <v>900</v>
      </c>
      <c r="F1231" s="496" t="s">
        <v>533</v>
      </c>
      <c r="G1231" s="287" t="s">
        <v>380</v>
      </c>
      <c r="H1231" s="251"/>
      <c r="I1231" s="886"/>
      <c r="J1231" s="886"/>
      <c r="K1231" s="886"/>
      <c r="L1231" s="886"/>
      <c r="M1231" s="886"/>
      <c r="N1231" s="886"/>
      <c r="O1231" s="886"/>
      <c r="P1231" s="886"/>
    </row>
    <row r="1232" spans="1:16" s="74" customFormat="1">
      <c r="A1232" s="82"/>
      <c r="B1232" s="164" t="s">
        <v>4861</v>
      </c>
      <c r="C1232" s="923" t="s">
        <v>3013</v>
      </c>
      <c r="D1232" s="141" t="s">
        <v>3014</v>
      </c>
      <c r="E1232" s="136">
        <v>1800</v>
      </c>
      <c r="F1232" s="496" t="s">
        <v>533</v>
      </c>
      <c r="G1232" s="287" t="s">
        <v>380</v>
      </c>
      <c r="H1232" s="251"/>
      <c r="I1232" s="886"/>
      <c r="J1232" s="886"/>
      <c r="K1232" s="886"/>
      <c r="L1232" s="886"/>
      <c r="M1232" s="886"/>
      <c r="N1232" s="886"/>
      <c r="O1232" s="886"/>
      <c r="P1232" s="886"/>
    </row>
    <row r="1233" spans="1:16" s="74" customFormat="1">
      <c r="A1233" s="82"/>
      <c r="B1233" s="164" t="s">
        <v>4856</v>
      </c>
      <c r="C1233" s="932" t="s">
        <v>3015</v>
      </c>
      <c r="D1233" s="139" t="s">
        <v>3016</v>
      </c>
      <c r="E1233" s="136">
        <v>1350</v>
      </c>
      <c r="F1233" s="496" t="s">
        <v>533</v>
      </c>
      <c r="G1233" s="287" t="s">
        <v>380</v>
      </c>
      <c r="H1233" s="251"/>
      <c r="I1233" s="886"/>
      <c r="J1233" s="886"/>
      <c r="K1233" s="886"/>
      <c r="L1233" s="886"/>
      <c r="M1233" s="886"/>
      <c r="N1233" s="886"/>
      <c r="O1233" s="886"/>
      <c r="P1233" s="886"/>
    </row>
    <row r="1234" spans="1:16" s="74" customFormat="1">
      <c r="A1234" s="82"/>
      <c r="B1234" s="164" t="s">
        <v>4862</v>
      </c>
      <c r="C1234" s="932" t="s">
        <v>3017</v>
      </c>
      <c r="D1234" s="139" t="s">
        <v>3018</v>
      </c>
      <c r="E1234" s="136">
        <v>2700</v>
      </c>
      <c r="F1234" s="496" t="s">
        <v>533</v>
      </c>
      <c r="G1234" s="287" t="s">
        <v>380</v>
      </c>
      <c r="H1234" s="251"/>
      <c r="I1234" s="886"/>
      <c r="J1234" s="886"/>
      <c r="K1234" s="886"/>
      <c r="L1234" s="886"/>
      <c r="M1234" s="886"/>
      <c r="N1234" s="886"/>
      <c r="O1234" s="886"/>
      <c r="P1234" s="886"/>
    </row>
    <row r="1235" spans="1:16" s="74" customFormat="1">
      <c r="A1235" s="82"/>
      <c r="B1235" s="164" t="s">
        <v>4857</v>
      </c>
      <c r="C1235" s="932" t="s">
        <v>3019</v>
      </c>
      <c r="D1235" s="139" t="s">
        <v>3020</v>
      </c>
      <c r="E1235" s="136">
        <v>1800</v>
      </c>
      <c r="F1235" s="496" t="s">
        <v>533</v>
      </c>
      <c r="G1235" s="287" t="s">
        <v>380</v>
      </c>
      <c r="H1235" s="251"/>
      <c r="I1235" s="886"/>
      <c r="J1235" s="886"/>
      <c r="K1235" s="886"/>
      <c r="L1235" s="886"/>
      <c r="M1235" s="886"/>
      <c r="N1235" s="886"/>
      <c r="O1235" s="886"/>
      <c r="P1235" s="886"/>
    </row>
    <row r="1236" spans="1:16" s="74" customFormat="1">
      <c r="A1236" s="82"/>
      <c r="B1236" s="164" t="s">
        <v>4863</v>
      </c>
      <c r="C1236" s="932" t="s">
        <v>3021</v>
      </c>
      <c r="D1236" s="139" t="s">
        <v>3022</v>
      </c>
      <c r="E1236" s="136">
        <v>3600</v>
      </c>
      <c r="F1236" s="496" t="s">
        <v>533</v>
      </c>
      <c r="G1236" s="287" t="s">
        <v>380</v>
      </c>
      <c r="H1236" s="251"/>
      <c r="I1236" s="886"/>
      <c r="J1236" s="886"/>
      <c r="K1236" s="886"/>
      <c r="L1236" s="886"/>
      <c r="M1236" s="886"/>
      <c r="N1236" s="886"/>
      <c r="O1236" s="886"/>
      <c r="P1236" s="886"/>
    </row>
    <row r="1237" spans="1:16" s="74" customFormat="1" ht="15.75" thickBot="1">
      <c r="A1237" s="82"/>
      <c r="B1237" s="164"/>
      <c r="C1237" s="490" t="s">
        <v>1046</v>
      </c>
      <c r="D1237" s="427"/>
      <c r="E1237" s="246"/>
      <c r="F1237" s="246" t="s">
        <v>68</v>
      </c>
      <c r="G1237" s="246" t="s">
        <v>67</v>
      </c>
      <c r="H1237" s="483"/>
      <c r="I1237" s="498"/>
      <c r="J1237" s="498"/>
      <c r="K1237" s="498"/>
      <c r="L1237" s="498"/>
      <c r="M1237" s="498"/>
      <c r="N1237" s="498"/>
      <c r="O1237" s="498"/>
      <c r="P1237" s="499"/>
    </row>
    <row r="1238" spans="1:16">
      <c r="A1238" s="21"/>
      <c r="B1238" s="164"/>
      <c r="C1238" s="431"/>
      <c r="D1238" s="89" t="s">
        <v>103</v>
      </c>
      <c r="E1238" s="885"/>
      <c r="F1238" s="93"/>
      <c r="G1238" s="93" t="s">
        <v>67</v>
      </c>
      <c r="H1238" s="91"/>
      <c r="I1238" s="500" t="s">
        <v>1056</v>
      </c>
      <c r="J1238" s="93"/>
      <c r="K1238" s="93"/>
      <c r="L1238" s="93"/>
      <c r="M1238" s="93"/>
      <c r="N1238" s="93"/>
      <c r="O1238" s="93"/>
      <c r="P1238" s="94"/>
    </row>
    <row r="1239" spans="1:16">
      <c r="A1239" s="95"/>
      <c r="B1239" s="164" t="s">
        <v>5692</v>
      </c>
      <c r="C1239" s="501" t="s">
        <v>104</v>
      </c>
      <c r="D1239" s="502" t="s">
        <v>1476</v>
      </c>
      <c r="E1239" s="228">
        <v>3500</v>
      </c>
      <c r="F1239" s="228" t="s">
        <v>2056</v>
      </c>
      <c r="G1239" s="228">
        <v>3500</v>
      </c>
      <c r="H1239" s="230"/>
      <c r="I1239" s="503"/>
      <c r="J1239" s="236"/>
      <c r="K1239" s="236"/>
      <c r="L1239" s="236"/>
      <c r="M1239" s="236"/>
      <c r="N1239" s="236"/>
      <c r="O1239" s="236"/>
      <c r="P1239" s="236"/>
    </row>
    <row r="1240" spans="1:16">
      <c r="A1240" s="95"/>
      <c r="B1240" s="164" t="s">
        <v>5700</v>
      </c>
      <c r="C1240" s="501" t="s">
        <v>422</v>
      </c>
      <c r="D1240" s="502" t="s">
        <v>423</v>
      </c>
      <c r="E1240" s="228">
        <v>1995</v>
      </c>
      <c r="F1240" s="228" t="s">
        <v>2056</v>
      </c>
      <c r="G1240" s="228">
        <v>1995</v>
      </c>
      <c r="H1240" s="230"/>
      <c r="I1240" s="503"/>
      <c r="J1240" s="236"/>
      <c r="K1240" s="236"/>
      <c r="L1240" s="236"/>
      <c r="M1240" s="236"/>
      <c r="N1240" s="236"/>
      <c r="O1240" s="236"/>
      <c r="P1240" s="236"/>
    </row>
    <row r="1241" spans="1:16">
      <c r="A1241" s="82"/>
      <c r="B1241" s="164" t="s">
        <v>5400</v>
      </c>
      <c r="C1241" s="504" t="s">
        <v>699</v>
      </c>
      <c r="D1241" s="505" t="s">
        <v>700</v>
      </c>
      <c r="E1241" s="506">
        <v>7995</v>
      </c>
      <c r="F1241" s="228" t="s">
        <v>2056</v>
      </c>
      <c r="G1241" s="506">
        <v>7995</v>
      </c>
      <c r="H1241" s="230"/>
      <c r="I1241" s="507" t="s">
        <v>774</v>
      </c>
      <c r="J1241" s="507"/>
      <c r="K1241" s="507"/>
      <c r="L1241" s="507"/>
      <c r="M1241" s="507"/>
      <c r="N1241" s="507"/>
      <c r="O1241" s="507"/>
      <c r="P1241" s="507"/>
    </row>
    <row r="1242" spans="1:16">
      <c r="A1242" s="82"/>
      <c r="B1242" s="164" t="s">
        <v>5401</v>
      </c>
      <c r="C1242" s="504" t="s">
        <v>701</v>
      </c>
      <c r="D1242" s="505" t="s">
        <v>702</v>
      </c>
      <c r="E1242" s="506">
        <v>11995</v>
      </c>
      <c r="F1242" s="228" t="s">
        <v>2056</v>
      </c>
      <c r="G1242" s="506">
        <v>11995</v>
      </c>
      <c r="H1242" s="230"/>
      <c r="I1242" s="507" t="s">
        <v>775</v>
      </c>
      <c r="J1242" s="507"/>
      <c r="K1242" s="507"/>
      <c r="L1242" s="507"/>
      <c r="M1242" s="507"/>
      <c r="N1242" s="507"/>
      <c r="O1242" s="507"/>
      <c r="P1242" s="507"/>
    </row>
    <row r="1243" spans="1:16" ht="15.75" thickBot="1">
      <c r="A1243" s="82"/>
      <c r="B1243" s="164" t="s">
        <v>5406</v>
      </c>
      <c r="C1243" s="504" t="s">
        <v>726</v>
      </c>
      <c r="D1243" s="508" t="s">
        <v>727</v>
      </c>
      <c r="E1243" s="509">
        <v>18995</v>
      </c>
      <c r="F1243" s="228" t="s">
        <v>2056</v>
      </c>
      <c r="G1243" s="509">
        <v>18995</v>
      </c>
      <c r="H1243" s="230"/>
      <c r="I1243" s="507" t="s">
        <v>776</v>
      </c>
      <c r="J1243" s="507"/>
      <c r="K1243" s="507"/>
      <c r="L1243" s="507"/>
      <c r="M1243" s="507"/>
      <c r="N1243" s="507"/>
      <c r="O1243" s="507"/>
      <c r="P1243" s="507"/>
    </row>
    <row r="1244" spans="1:16">
      <c r="A1244" s="95"/>
      <c r="B1244" s="164"/>
      <c r="C1244" s="997"/>
      <c r="D1244" s="510" t="s">
        <v>3700</v>
      </c>
      <c r="E1244" s="511"/>
      <c r="F1244" s="511" t="s">
        <v>68</v>
      </c>
      <c r="G1244" s="511" t="s">
        <v>67</v>
      </c>
      <c r="H1244" s="512"/>
      <c r="I1244" s="513"/>
      <c r="J1244" s="514"/>
      <c r="K1244" s="514"/>
      <c r="L1244" s="514"/>
      <c r="M1244" s="514"/>
      <c r="N1244" s="514"/>
      <c r="O1244" s="515"/>
      <c r="P1244" s="516"/>
    </row>
    <row r="1245" spans="1:16">
      <c r="A1245" s="95"/>
      <c r="B1245" s="164" t="s">
        <v>5328</v>
      </c>
      <c r="C1245" s="958" t="s">
        <v>3460</v>
      </c>
      <c r="D1245" s="141" t="s">
        <v>3461</v>
      </c>
      <c r="E1245" s="111">
        <v>618</v>
      </c>
      <c r="F1245" s="123" t="s">
        <v>2056</v>
      </c>
      <c r="G1245" s="111">
        <v>618</v>
      </c>
      <c r="H1245" s="517"/>
      <c r="I1245" s="166" t="s">
        <v>3701</v>
      </c>
      <c r="J1245" s="518"/>
      <c r="K1245" s="518"/>
      <c r="L1245" s="518"/>
      <c r="M1245" s="518"/>
      <c r="N1245" s="518"/>
      <c r="O1245" s="519"/>
      <c r="P1245" s="837"/>
    </row>
    <row r="1246" spans="1:16">
      <c r="A1246" s="95"/>
      <c r="B1246" s="164" t="s">
        <v>5329</v>
      </c>
      <c r="C1246" s="958" t="s">
        <v>3462</v>
      </c>
      <c r="D1246" s="141" t="s">
        <v>3463</v>
      </c>
      <c r="E1246" s="520">
        <v>988</v>
      </c>
      <c r="F1246" s="123" t="s">
        <v>2056</v>
      </c>
      <c r="G1246" s="520">
        <v>988</v>
      </c>
      <c r="H1246" s="517"/>
      <c r="I1246" s="166" t="s">
        <v>3701</v>
      </c>
      <c r="J1246" s="518"/>
      <c r="K1246" s="518"/>
      <c r="L1246" s="518"/>
      <c r="M1246" s="518"/>
      <c r="N1246" s="518"/>
      <c r="O1246" s="519"/>
      <c r="P1246" s="837"/>
    </row>
    <row r="1247" spans="1:16">
      <c r="A1247" s="95"/>
      <c r="B1247" s="164" t="s">
        <v>5330</v>
      </c>
      <c r="C1247" s="958" t="s">
        <v>3464</v>
      </c>
      <c r="D1247" s="141" t="s">
        <v>3465</v>
      </c>
      <c r="E1247" s="47">
        <v>1298</v>
      </c>
      <c r="F1247" s="123" t="s">
        <v>2056</v>
      </c>
      <c r="G1247" s="47">
        <v>1298</v>
      </c>
      <c r="H1247" s="517"/>
      <c r="I1247" s="166" t="s">
        <v>3701</v>
      </c>
      <c r="J1247" s="518"/>
      <c r="K1247" s="518"/>
      <c r="L1247" s="518"/>
      <c r="M1247" s="518"/>
      <c r="N1247" s="518"/>
      <c r="O1247" s="519"/>
      <c r="P1247" s="837"/>
    </row>
    <row r="1248" spans="1:16">
      <c r="A1248" s="95"/>
      <c r="B1248" s="164" t="s">
        <v>5331</v>
      </c>
      <c r="C1248" s="958" t="s">
        <v>3466</v>
      </c>
      <c r="D1248" s="141" t="s">
        <v>3467</v>
      </c>
      <c r="E1248" s="111">
        <v>715</v>
      </c>
      <c r="F1248" s="123" t="s">
        <v>2056</v>
      </c>
      <c r="G1248" s="111">
        <v>715</v>
      </c>
      <c r="H1248" s="517"/>
      <c r="I1248" s="166" t="s">
        <v>3701</v>
      </c>
      <c r="J1248" s="518"/>
      <c r="K1248" s="518"/>
      <c r="L1248" s="518"/>
      <c r="M1248" s="518"/>
      <c r="N1248" s="518"/>
      <c r="O1248" s="519"/>
      <c r="P1248" s="837"/>
    </row>
    <row r="1249" spans="1:16">
      <c r="A1249" s="95"/>
      <c r="B1249" s="164" t="s">
        <v>5332</v>
      </c>
      <c r="C1249" s="958" t="s">
        <v>3468</v>
      </c>
      <c r="D1249" s="141" t="s">
        <v>3469</v>
      </c>
      <c r="E1249" s="111">
        <v>1144</v>
      </c>
      <c r="F1249" s="123" t="s">
        <v>2056</v>
      </c>
      <c r="G1249" s="111">
        <v>1144</v>
      </c>
      <c r="H1249" s="517"/>
      <c r="I1249" s="166" t="s">
        <v>3701</v>
      </c>
      <c r="J1249" s="518"/>
      <c r="K1249" s="518"/>
      <c r="L1249" s="518"/>
      <c r="M1249" s="518"/>
      <c r="N1249" s="518"/>
      <c r="O1249" s="519"/>
      <c r="P1249" s="837"/>
    </row>
    <row r="1250" spans="1:16">
      <c r="A1250" s="95"/>
      <c r="B1250" s="164" t="s">
        <v>5333</v>
      </c>
      <c r="C1250" s="958" t="s">
        <v>3470</v>
      </c>
      <c r="D1250" s="141" t="s">
        <v>3471</v>
      </c>
      <c r="E1250" s="111">
        <v>1502</v>
      </c>
      <c r="F1250" s="123" t="s">
        <v>2056</v>
      </c>
      <c r="G1250" s="111">
        <v>1502</v>
      </c>
      <c r="H1250" s="517"/>
      <c r="I1250" s="166" t="s">
        <v>3701</v>
      </c>
      <c r="J1250" s="518"/>
      <c r="K1250" s="518"/>
      <c r="L1250" s="518"/>
      <c r="M1250" s="518"/>
      <c r="N1250" s="518"/>
      <c r="O1250" s="519"/>
      <c r="P1250" s="837"/>
    </row>
    <row r="1251" spans="1:16">
      <c r="A1251" s="95"/>
      <c r="B1251" s="164" t="s">
        <v>5334</v>
      </c>
      <c r="C1251" s="958" t="s">
        <v>3472</v>
      </c>
      <c r="D1251" s="141" t="s">
        <v>3473</v>
      </c>
      <c r="E1251" s="111">
        <v>1024</v>
      </c>
      <c r="F1251" s="123" t="s">
        <v>2056</v>
      </c>
      <c r="G1251" s="111">
        <v>1024</v>
      </c>
      <c r="H1251" s="517"/>
      <c r="I1251" s="166" t="s">
        <v>3701</v>
      </c>
      <c r="J1251" s="518"/>
      <c r="K1251" s="518"/>
      <c r="L1251" s="518"/>
      <c r="M1251" s="518"/>
      <c r="N1251" s="518"/>
      <c r="O1251" s="519"/>
      <c r="P1251" s="837"/>
    </row>
    <row r="1252" spans="1:16">
      <c r="A1252" s="95"/>
      <c r="B1252" s="164" t="s">
        <v>5335</v>
      </c>
      <c r="C1252" s="958" t="s">
        <v>3474</v>
      </c>
      <c r="D1252" s="141" t="s">
        <v>3475</v>
      </c>
      <c r="E1252" s="111">
        <v>1638</v>
      </c>
      <c r="F1252" s="123" t="s">
        <v>2056</v>
      </c>
      <c r="G1252" s="111">
        <v>1638</v>
      </c>
      <c r="H1252" s="517"/>
      <c r="I1252" s="166" t="s">
        <v>3701</v>
      </c>
      <c r="J1252" s="518"/>
      <c r="K1252" s="518"/>
      <c r="L1252" s="518"/>
      <c r="M1252" s="518"/>
      <c r="N1252" s="518"/>
      <c r="O1252" s="519"/>
      <c r="P1252" s="837"/>
    </row>
    <row r="1253" spans="1:16">
      <c r="A1253" s="95"/>
      <c r="B1253" s="164" t="s">
        <v>5336</v>
      </c>
      <c r="C1253" s="958" t="s">
        <v>3476</v>
      </c>
      <c r="D1253" s="141" t="s">
        <v>3477</v>
      </c>
      <c r="E1253" s="111">
        <v>2150</v>
      </c>
      <c r="F1253" s="123" t="s">
        <v>2056</v>
      </c>
      <c r="G1253" s="111">
        <v>2150</v>
      </c>
      <c r="H1253" s="517"/>
      <c r="I1253" s="166" t="s">
        <v>3701</v>
      </c>
      <c r="J1253" s="518"/>
      <c r="K1253" s="518"/>
      <c r="L1253" s="518"/>
      <c r="M1253" s="518"/>
      <c r="N1253" s="518"/>
      <c r="O1253" s="519"/>
      <c r="P1253" s="837"/>
    </row>
    <row r="1254" spans="1:16">
      <c r="A1254" s="95"/>
      <c r="B1254" s="164" t="s">
        <v>5337</v>
      </c>
      <c r="C1254" s="958" t="s">
        <v>3478</v>
      </c>
      <c r="D1254" s="141" t="s">
        <v>3479</v>
      </c>
      <c r="E1254" s="520">
        <v>1397</v>
      </c>
      <c r="F1254" s="123" t="s">
        <v>2056</v>
      </c>
      <c r="G1254" s="520">
        <v>1397</v>
      </c>
      <c r="H1254" s="517"/>
      <c r="I1254" s="166" t="s">
        <v>3701</v>
      </c>
      <c r="J1254" s="518"/>
      <c r="K1254" s="518"/>
      <c r="L1254" s="518"/>
      <c r="M1254" s="518"/>
      <c r="N1254" s="518"/>
      <c r="O1254" s="519"/>
      <c r="P1254" s="837"/>
    </row>
    <row r="1255" spans="1:16">
      <c r="A1255" s="95"/>
      <c r="B1255" s="164" t="s">
        <v>5338</v>
      </c>
      <c r="C1255" s="958" t="s">
        <v>3480</v>
      </c>
      <c r="D1255" s="141" t="s">
        <v>3481</v>
      </c>
      <c r="E1255" s="520">
        <v>2235</v>
      </c>
      <c r="F1255" s="123" t="s">
        <v>2056</v>
      </c>
      <c r="G1255" s="520">
        <v>2235</v>
      </c>
      <c r="H1255" s="517"/>
      <c r="I1255" s="166" t="s">
        <v>3701</v>
      </c>
      <c r="J1255" s="518"/>
      <c r="K1255" s="518"/>
      <c r="L1255" s="518"/>
      <c r="M1255" s="518"/>
      <c r="N1255" s="518"/>
      <c r="O1255" s="519"/>
      <c r="P1255" s="837"/>
    </row>
    <row r="1256" spans="1:16">
      <c r="A1256" s="95"/>
      <c r="B1256" s="164" t="s">
        <v>5339</v>
      </c>
      <c r="C1256" s="958" t="s">
        <v>3482</v>
      </c>
      <c r="D1256" s="141" t="s">
        <v>3483</v>
      </c>
      <c r="E1256" s="520">
        <v>2933</v>
      </c>
      <c r="F1256" s="123" t="s">
        <v>2056</v>
      </c>
      <c r="G1256" s="520">
        <v>2933</v>
      </c>
      <c r="H1256" s="517"/>
      <c r="I1256" s="166" t="s">
        <v>3701</v>
      </c>
      <c r="J1256" s="518"/>
      <c r="K1256" s="518"/>
      <c r="L1256" s="518"/>
      <c r="M1256" s="518"/>
      <c r="N1256" s="518"/>
      <c r="O1256" s="519"/>
      <c r="P1256" s="837"/>
    </row>
    <row r="1257" spans="1:16">
      <c r="A1257" s="95"/>
      <c r="B1257" s="164" t="s">
        <v>5340</v>
      </c>
      <c r="C1257" s="958" t="s">
        <v>3484</v>
      </c>
      <c r="D1257" s="141" t="s">
        <v>3485</v>
      </c>
      <c r="E1257" s="520">
        <v>2014</v>
      </c>
      <c r="F1257" s="123" t="s">
        <v>2056</v>
      </c>
      <c r="G1257" s="520">
        <v>2014</v>
      </c>
      <c r="H1257" s="517"/>
      <c r="I1257" s="166" t="s">
        <v>3701</v>
      </c>
      <c r="J1257" s="518"/>
      <c r="K1257" s="518"/>
      <c r="L1257" s="518"/>
      <c r="M1257" s="518"/>
      <c r="N1257" s="518"/>
      <c r="O1257" s="519"/>
      <c r="P1257" s="837"/>
    </row>
    <row r="1258" spans="1:16">
      <c r="A1258" s="95"/>
      <c r="B1258" s="164" t="s">
        <v>5341</v>
      </c>
      <c r="C1258" s="958" t="s">
        <v>3486</v>
      </c>
      <c r="D1258" s="141" t="s">
        <v>3487</v>
      </c>
      <c r="E1258" s="520">
        <v>3223</v>
      </c>
      <c r="F1258" s="123" t="s">
        <v>2056</v>
      </c>
      <c r="G1258" s="520">
        <v>3223</v>
      </c>
      <c r="H1258" s="517"/>
      <c r="I1258" s="166" t="s">
        <v>3701</v>
      </c>
      <c r="J1258" s="518"/>
      <c r="K1258" s="518"/>
      <c r="L1258" s="518"/>
      <c r="M1258" s="518"/>
      <c r="N1258" s="518"/>
      <c r="O1258" s="519"/>
      <c r="P1258" s="837"/>
    </row>
    <row r="1259" spans="1:16">
      <c r="A1259" s="95"/>
      <c r="B1259" s="164" t="s">
        <v>5342</v>
      </c>
      <c r="C1259" s="958" t="s">
        <v>3488</v>
      </c>
      <c r="D1259" s="521" t="s">
        <v>3489</v>
      </c>
      <c r="E1259" s="520">
        <v>4230</v>
      </c>
      <c r="F1259" s="123" t="s">
        <v>2056</v>
      </c>
      <c r="G1259" s="520">
        <v>4230</v>
      </c>
      <c r="H1259" s="517"/>
      <c r="I1259" s="166" t="s">
        <v>3701</v>
      </c>
      <c r="J1259" s="518"/>
      <c r="K1259" s="518"/>
      <c r="L1259" s="518"/>
      <c r="M1259" s="518"/>
      <c r="N1259" s="518"/>
      <c r="O1259" s="519"/>
      <c r="P1259" s="837"/>
    </row>
    <row r="1260" spans="1:16">
      <c r="A1260" s="95"/>
      <c r="B1260" s="164" t="s">
        <v>5343</v>
      </c>
      <c r="C1260" s="923" t="s">
        <v>3490</v>
      </c>
      <c r="D1260" s="521" t="s">
        <v>3491</v>
      </c>
      <c r="E1260" s="520">
        <v>3780</v>
      </c>
      <c r="F1260" s="123" t="s">
        <v>2056</v>
      </c>
      <c r="G1260" s="520">
        <v>3780</v>
      </c>
      <c r="H1260" s="517"/>
      <c r="I1260" s="166" t="s">
        <v>3701</v>
      </c>
      <c r="J1260" s="518"/>
      <c r="K1260" s="518"/>
      <c r="L1260" s="518"/>
      <c r="M1260" s="518"/>
      <c r="N1260" s="518"/>
      <c r="O1260" s="519"/>
      <c r="P1260" s="837"/>
    </row>
    <row r="1261" spans="1:16">
      <c r="A1261" s="95"/>
      <c r="B1261" s="164" t="s">
        <v>5344</v>
      </c>
      <c r="C1261" s="923" t="s">
        <v>3492</v>
      </c>
      <c r="D1261" s="521" t="s">
        <v>3493</v>
      </c>
      <c r="E1261" s="520">
        <v>6048</v>
      </c>
      <c r="F1261" s="123" t="s">
        <v>2056</v>
      </c>
      <c r="G1261" s="520">
        <v>6048</v>
      </c>
      <c r="H1261" s="517"/>
      <c r="I1261" s="166" t="s">
        <v>3701</v>
      </c>
      <c r="J1261" s="518"/>
      <c r="K1261" s="518"/>
      <c r="L1261" s="518"/>
      <c r="M1261" s="518"/>
      <c r="N1261" s="518"/>
      <c r="O1261" s="519"/>
      <c r="P1261" s="837"/>
    </row>
    <row r="1262" spans="1:16">
      <c r="A1262" s="95"/>
      <c r="B1262" s="164" t="s">
        <v>5345</v>
      </c>
      <c r="C1262" s="923" t="s">
        <v>3494</v>
      </c>
      <c r="D1262" s="141" t="s">
        <v>3495</v>
      </c>
      <c r="E1262" s="520">
        <v>7937</v>
      </c>
      <c r="F1262" s="123" t="s">
        <v>2056</v>
      </c>
      <c r="G1262" s="520">
        <v>7937</v>
      </c>
      <c r="H1262" s="517"/>
      <c r="I1262" s="166" t="s">
        <v>3701</v>
      </c>
      <c r="J1262" s="518"/>
      <c r="K1262" s="518"/>
      <c r="L1262" s="518"/>
      <c r="M1262" s="518"/>
      <c r="N1262" s="518"/>
      <c r="O1262" s="519"/>
      <c r="P1262" s="837"/>
    </row>
    <row r="1263" spans="1:16">
      <c r="A1263" s="95"/>
      <c r="B1263" s="164"/>
      <c r="C1263" s="998"/>
      <c r="D1263" s="502" t="s">
        <v>3111</v>
      </c>
      <c r="E1263" s="228"/>
      <c r="F1263" s="228" t="s">
        <v>68</v>
      </c>
      <c r="G1263" s="228" t="s">
        <v>67</v>
      </c>
      <c r="H1263" s="228"/>
      <c r="I1263" s="418"/>
      <c r="J1263" s="236"/>
      <c r="K1263" s="236"/>
      <c r="L1263" s="236"/>
      <c r="M1263" s="236"/>
      <c r="N1263" s="236"/>
      <c r="O1263" s="522"/>
      <c r="P1263" s="523"/>
    </row>
    <row r="1264" spans="1:16">
      <c r="A1264" s="95"/>
      <c r="B1264" s="164" t="s">
        <v>5346</v>
      </c>
      <c r="C1264" s="923" t="s">
        <v>3053</v>
      </c>
      <c r="D1264" s="270" t="s">
        <v>3054</v>
      </c>
      <c r="E1264" s="110">
        <v>819</v>
      </c>
      <c r="F1264" s="123" t="s">
        <v>2056</v>
      </c>
      <c r="G1264" s="110">
        <v>819</v>
      </c>
      <c r="H1264" s="524"/>
      <c r="I1264" s="525" t="s">
        <v>3110</v>
      </c>
      <c r="J1264" s="841"/>
      <c r="K1264" s="841"/>
      <c r="L1264" s="841"/>
      <c r="M1264" s="841"/>
      <c r="N1264" s="841"/>
      <c r="O1264" s="841"/>
      <c r="P1264" s="841"/>
    </row>
    <row r="1265" spans="1:16">
      <c r="A1265" s="95"/>
      <c r="B1265" s="164" t="s">
        <v>5347</v>
      </c>
      <c r="C1265" s="923" t="s">
        <v>3055</v>
      </c>
      <c r="D1265" s="270" t="s">
        <v>3056</v>
      </c>
      <c r="E1265" s="142">
        <v>1279</v>
      </c>
      <c r="F1265" s="123" t="s">
        <v>2056</v>
      </c>
      <c r="G1265" s="142">
        <v>1279</v>
      </c>
      <c r="H1265" s="524"/>
      <c r="I1265" s="525" t="s">
        <v>3110</v>
      </c>
      <c r="J1265" s="841"/>
      <c r="K1265" s="841"/>
      <c r="L1265" s="841"/>
      <c r="M1265" s="841"/>
      <c r="N1265" s="841"/>
      <c r="O1265" s="841"/>
      <c r="P1265" s="841"/>
    </row>
    <row r="1266" spans="1:16">
      <c r="A1266" s="95"/>
      <c r="B1266" s="164" t="s">
        <v>5348</v>
      </c>
      <c r="C1266" s="923" t="s">
        <v>3057</v>
      </c>
      <c r="D1266" s="270" t="s">
        <v>3058</v>
      </c>
      <c r="E1266" s="142">
        <v>1637</v>
      </c>
      <c r="F1266" s="123" t="s">
        <v>2056</v>
      </c>
      <c r="G1266" s="142">
        <v>1637</v>
      </c>
      <c r="H1266" s="524"/>
      <c r="I1266" s="525" t="s">
        <v>3110</v>
      </c>
      <c r="J1266" s="841"/>
      <c r="K1266" s="841"/>
      <c r="L1266" s="841"/>
      <c r="M1266" s="841"/>
      <c r="N1266" s="841"/>
      <c r="O1266" s="841"/>
      <c r="P1266" s="841"/>
    </row>
    <row r="1267" spans="1:16">
      <c r="A1267" s="95"/>
      <c r="B1267" s="164" t="s">
        <v>5349</v>
      </c>
      <c r="C1267" s="923" t="s">
        <v>3059</v>
      </c>
      <c r="D1267" s="270" t="s">
        <v>3060</v>
      </c>
      <c r="E1267" s="142">
        <v>2558</v>
      </c>
      <c r="F1267" s="123" t="s">
        <v>2056</v>
      </c>
      <c r="G1267" s="142">
        <v>2558</v>
      </c>
      <c r="H1267" s="524"/>
      <c r="I1267" s="525" t="s">
        <v>3110</v>
      </c>
      <c r="J1267" s="841"/>
      <c r="K1267" s="841"/>
      <c r="L1267" s="841"/>
      <c r="M1267" s="841"/>
      <c r="N1267" s="841"/>
      <c r="O1267" s="841"/>
      <c r="P1267" s="841"/>
    </row>
    <row r="1268" spans="1:16" ht="15.75" thickBot="1">
      <c r="A1268" s="95"/>
      <c r="B1268" s="164"/>
      <c r="C1268" s="999"/>
      <c r="D1268" s="502" t="s">
        <v>1057</v>
      </c>
      <c r="E1268" s="228"/>
      <c r="F1268" s="228" t="s">
        <v>68</v>
      </c>
      <c r="G1268" s="228" t="s">
        <v>67</v>
      </c>
      <c r="H1268" s="228"/>
      <c r="I1268" s="418"/>
      <c r="J1268" s="236"/>
      <c r="K1268" s="236"/>
      <c r="L1268" s="236"/>
      <c r="M1268" s="236"/>
      <c r="N1268" s="236"/>
      <c r="O1268" s="522"/>
      <c r="P1268" s="526"/>
    </row>
    <row r="1269" spans="1:16">
      <c r="A1269" s="95"/>
      <c r="B1269" s="164" t="s">
        <v>5694</v>
      </c>
      <c r="C1269" s="1000" t="s">
        <v>100</v>
      </c>
      <c r="D1269" s="527" t="s">
        <v>354</v>
      </c>
      <c r="E1269" s="251">
        <v>995</v>
      </c>
      <c r="F1269" s="123" t="s">
        <v>2056</v>
      </c>
      <c r="G1269" s="251">
        <v>995</v>
      </c>
      <c r="H1269" s="122"/>
      <c r="I1269" s="1499" t="s">
        <v>1374</v>
      </c>
      <c r="J1269" s="1512"/>
      <c r="K1269" s="1512"/>
      <c r="L1269" s="1512"/>
      <c r="M1269" s="1512"/>
      <c r="N1269" s="1512"/>
      <c r="O1269" s="1512"/>
      <c r="P1269" s="1513"/>
    </row>
    <row r="1270" spans="1:16">
      <c r="A1270" s="95"/>
      <c r="B1270" s="164" t="s">
        <v>5695</v>
      </c>
      <c r="C1270" s="1001" t="s">
        <v>101</v>
      </c>
      <c r="D1270" s="527" t="s">
        <v>353</v>
      </c>
      <c r="E1270" s="251">
        <v>995</v>
      </c>
      <c r="F1270" s="123" t="s">
        <v>2056</v>
      </c>
      <c r="G1270" s="251">
        <v>995</v>
      </c>
      <c r="H1270" s="122"/>
      <c r="I1270" s="1499" t="s">
        <v>1375</v>
      </c>
      <c r="J1270" s="1512"/>
      <c r="K1270" s="1512"/>
      <c r="L1270" s="1512"/>
      <c r="M1270" s="1512"/>
      <c r="N1270" s="1512"/>
      <c r="O1270" s="1512"/>
      <c r="P1270" s="1513"/>
    </row>
    <row r="1271" spans="1:16">
      <c r="A1271" s="95"/>
      <c r="B1271" s="164" t="s">
        <v>5696</v>
      </c>
      <c r="C1271" s="1001" t="s">
        <v>102</v>
      </c>
      <c r="D1271" s="527" t="s">
        <v>352</v>
      </c>
      <c r="E1271" s="251">
        <v>995</v>
      </c>
      <c r="F1271" s="123" t="s">
        <v>2056</v>
      </c>
      <c r="G1271" s="251">
        <v>995</v>
      </c>
      <c r="H1271" s="122"/>
      <c r="I1271" s="1499" t="s">
        <v>1376</v>
      </c>
      <c r="J1271" s="1512"/>
      <c r="K1271" s="1512"/>
      <c r="L1271" s="1512"/>
      <c r="M1271" s="1512"/>
      <c r="N1271" s="1512"/>
      <c r="O1271" s="1512"/>
      <c r="P1271" s="1513"/>
    </row>
    <row r="1272" spans="1:16" s="95" customFormat="1">
      <c r="B1272" s="164" t="s">
        <v>5569</v>
      </c>
      <c r="C1272" s="932" t="s">
        <v>244</v>
      </c>
      <c r="D1272" s="139" t="s">
        <v>245</v>
      </c>
      <c r="E1272" s="136">
        <v>60</v>
      </c>
      <c r="F1272" s="136" t="s">
        <v>105</v>
      </c>
      <c r="G1272" s="136" t="s">
        <v>380</v>
      </c>
      <c r="H1272" s="220"/>
      <c r="I1272" s="870" t="s">
        <v>1284</v>
      </c>
      <c r="J1272" s="839"/>
      <c r="K1272" s="839"/>
      <c r="L1272" s="839"/>
      <c r="M1272" s="839"/>
      <c r="N1272" s="839"/>
      <c r="O1272" s="839"/>
      <c r="P1272" s="840"/>
    </row>
    <row r="1273" spans="1:16" s="95" customFormat="1">
      <c r="B1273" s="164"/>
      <c r="C1273" s="1002"/>
      <c r="D1273" s="227" t="s">
        <v>395</v>
      </c>
      <c r="E1273" s="528"/>
      <c r="F1273" s="528" t="s">
        <v>68</v>
      </c>
      <c r="G1273" s="528" t="s">
        <v>67</v>
      </c>
      <c r="H1273" s="529">
        <v>0</v>
      </c>
      <c r="I1273" s="530"/>
      <c r="J1273" s="530"/>
      <c r="K1273" s="530"/>
      <c r="L1273" s="530"/>
      <c r="M1273" s="530"/>
      <c r="N1273" s="530"/>
      <c r="O1273" s="531"/>
      <c r="P1273" s="236"/>
    </row>
    <row r="1274" spans="1:16" s="95" customFormat="1">
      <c r="B1274" s="164" t="s">
        <v>5394</v>
      </c>
      <c r="C1274" s="923" t="s">
        <v>237</v>
      </c>
      <c r="D1274" s="532" t="s">
        <v>238</v>
      </c>
      <c r="E1274" s="110">
        <v>2995</v>
      </c>
      <c r="F1274" s="123" t="s">
        <v>2056</v>
      </c>
      <c r="G1274" s="110" t="s">
        <v>380</v>
      </c>
      <c r="H1274" s="122"/>
      <c r="I1274" s="1582" t="s">
        <v>1377</v>
      </c>
      <c r="J1274" s="1583"/>
      <c r="K1274" s="1583"/>
      <c r="L1274" s="1583"/>
      <c r="M1274" s="1583"/>
      <c r="N1274" s="1583"/>
      <c r="O1274" s="1583"/>
      <c r="P1274" s="1584"/>
    </row>
    <row r="1275" spans="1:16" s="95" customFormat="1">
      <c r="B1275" s="164" t="s">
        <v>5395</v>
      </c>
      <c r="C1275" s="923" t="s">
        <v>239</v>
      </c>
      <c r="D1275" s="532" t="s">
        <v>240</v>
      </c>
      <c r="E1275" s="110">
        <v>3495</v>
      </c>
      <c r="F1275" s="123" t="s">
        <v>2056</v>
      </c>
      <c r="G1275" s="110" t="s">
        <v>380</v>
      </c>
      <c r="H1275" s="122"/>
      <c r="I1275" s="1582" t="s">
        <v>1378</v>
      </c>
      <c r="J1275" s="1583"/>
      <c r="K1275" s="1583"/>
      <c r="L1275" s="1583"/>
      <c r="M1275" s="1583"/>
      <c r="N1275" s="1583"/>
      <c r="O1275" s="1583"/>
      <c r="P1275" s="1584"/>
    </row>
    <row r="1276" spans="1:16" s="95" customFormat="1">
      <c r="B1276" s="164" t="s">
        <v>5396</v>
      </c>
      <c r="C1276" s="923" t="s">
        <v>241</v>
      </c>
      <c r="D1276" s="532" t="s">
        <v>250</v>
      </c>
      <c r="E1276" s="110">
        <v>4495</v>
      </c>
      <c r="F1276" s="123" t="s">
        <v>2056</v>
      </c>
      <c r="G1276" s="110" t="s">
        <v>380</v>
      </c>
      <c r="H1276" s="122"/>
      <c r="I1276" s="1582" t="s">
        <v>1379</v>
      </c>
      <c r="J1276" s="1583"/>
      <c r="K1276" s="1583"/>
      <c r="L1276" s="1583"/>
      <c r="M1276" s="1583"/>
      <c r="N1276" s="1583"/>
      <c r="O1276" s="1583"/>
      <c r="P1276" s="1584"/>
    </row>
    <row r="1277" spans="1:16" s="95" customFormat="1">
      <c r="B1277" s="164" t="s">
        <v>5397</v>
      </c>
      <c r="C1277" s="923" t="s">
        <v>242</v>
      </c>
      <c r="D1277" s="532" t="s">
        <v>251</v>
      </c>
      <c r="E1277" s="110">
        <v>7995</v>
      </c>
      <c r="F1277" s="123" t="s">
        <v>2056</v>
      </c>
      <c r="G1277" s="110" t="s">
        <v>380</v>
      </c>
      <c r="H1277" s="122"/>
      <c r="I1277" s="1582" t="s">
        <v>1380</v>
      </c>
      <c r="J1277" s="1583"/>
      <c r="K1277" s="1583"/>
      <c r="L1277" s="1583"/>
      <c r="M1277" s="1583"/>
      <c r="N1277" s="1583"/>
      <c r="O1277" s="1583"/>
      <c r="P1277" s="1584"/>
    </row>
    <row r="1278" spans="1:16" s="95" customFormat="1">
      <c r="B1278" s="164" t="s">
        <v>5357</v>
      </c>
      <c r="C1278" s="1001" t="s">
        <v>688</v>
      </c>
      <c r="D1278" s="527" t="s">
        <v>355</v>
      </c>
      <c r="E1278" s="208">
        <v>995</v>
      </c>
      <c r="F1278" s="123" t="s">
        <v>2056</v>
      </c>
      <c r="G1278" s="208">
        <v>995</v>
      </c>
      <c r="H1278" s="122"/>
      <c r="I1278" s="1523" t="s">
        <v>1470</v>
      </c>
      <c r="J1278" s="1524"/>
      <c r="K1278" s="1524"/>
      <c r="L1278" s="1524"/>
      <c r="M1278" s="1524"/>
      <c r="N1278" s="1524"/>
      <c r="O1278" s="1524"/>
      <c r="P1278" s="1525"/>
    </row>
    <row r="1279" spans="1:16" s="95" customFormat="1">
      <c r="B1279" s="164" t="s">
        <v>4168</v>
      </c>
      <c r="C1279" s="913" t="s">
        <v>938</v>
      </c>
      <c r="D1279" s="181" t="s">
        <v>1509</v>
      </c>
      <c r="E1279" s="107">
        <v>1250</v>
      </c>
      <c r="F1279" s="123" t="s">
        <v>2056</v>
      </c>
      <c r="G1279" s="180">
        <v>1250</v>
      </c>
      <c r="H1279" s="251"/>
      <c r="I1279" s="1579" t="s">
        <v>1509</v>
      </c>
      <c r="J1279" s="1580" t="s">
        <v>939</v>
      </c>
      <c r="K1279" s="1580" t="s">
        <v>939</v>
      </c>
      <c r="L1279" s="1580" t="s">
        <v>939</v>
      </c>
      <c r="M1279" s="1580" t="s">
        <v>939</v>
      </c>
      <c r="N1279" s="1580" t="s">
        <v>939</v>
      </c>
      <c r="O1279" s="1580" t="s">
        <v>939</v>
      </c>
      <c r="P1279" s="1581" t="s">
        <v>939</v>
      </c>
    </row>
    <row r="1280" spans="1:16" ht="15.75" thickBot="1">
      <c r="A1280" s="95"/>
      <c r="B1280" s="164"/>
      <c r="C1280" s="490" t="s">
        <v>1046</v>
      </c>
      <c r="D1280" s="533"/>
      <c r="E1280" s="534"/>
      <c r="F1280" s="534" t="s">
        <v>68</v>
      </c>
      <c r="G1280" s="534" t="s">
        <v>67</v>
      </c>
      <c r="H1280" s="524"/>
      <c r="I1280" s="535"/>
      <c r="J1280" s="536"/>
    </row>
    <row r="1281" spans="1:16" ht="14.25" customHeight="1">
      <c r="A1281" s="95"/>
      <c r="B1281" s="164"/>
      <c r="C1281" s="431"/>
      <c r="D1281" s="89" t="s">
        <v>396</v>
      </c>
      <c r="E1281" s="885"/>
      <c r="F1281" s="93" t="s">
        <v>68</v>
      </c>
      <c r="G1281" s="93" t="s">
        <v>67</v>
      </c>
      <c r="H1281" s="91"/>
      <c r="I1281" s="95"/>
      <c r="J1281" s="500"/>
      <c r="K1281" s="93"/>
      <c r="L1281" s="93"/>
      <c r="M1281" s="93"/>
      <c r="N1281" s="93"/>
      <c r="O1281" s="93"/>
      <c r="P1281" s="94"/>
    </row>
    <row r="1282" spans="1:16">
      <c r="A1282" s="95"/>
      <c r="B1282" s="164" t="s">
        <v>5693</v>
      </c>
      <c r="C1282" s="501" t="s">
        <v>397</v>
      </c>
      <c r="D1282" s="502" t="s">
        <v>1477</v>
      </c>
      <c r="E1282" s="228">
        <v>12000</v>
      </c>
      <c r="F1282" s="228" t="s">
        <v>2056</v>
      </c>
      <c r="G1282" s="228">
        <v>12000</v>
      </c>
      <c r="H1282" s="230"/>
      <c r="I1282" s="503"/>
      <c r="J1282" s="236"/>
      <c r="K1282" s="236"/>
      <c r="L1282" s="236"/>
      <c r="M1282" s="236"/>
      <c r="N1282" s="236"/>
      <c r="O1282" s="236"/>
      <c r="P1282" s="236"/>
    </row>
    <row r="1283" spans="1:16">
      <c r="A1283" s="95"/>
      <c r="B1283" s="164" t="s">
        <v>5701</v>
      </c>
      <c r="C1283" s="501" t="s">
        <v>424</v>
      </c>
      <c r="D1283" s="502" t="s">
        <v>425</v>
      </c>
      <c r="E1283" s="228">
        <v>3995</v>
      </c>
      <c r="F1283" s="228" t="s">
        <v>2056</v>
      </c>
      <c r="G1283" s="228">
        <v>3995</v>
      </c>
      <c r="H1283" s="230"/>
      <c r="I1283" s="537"/>
      <c r="J1283" s="236"/>
      <c r="K1283" s="236"/>
      <c r="L1283" s="236"/>
      <c r="M1283" s="236"/>
      <c r="N1283" s="236"/>
      <c r="O1283" s="236"/>
      <c r="P1283" s="236"/>
    </row>
    <row r="1284" spans="1:16">
      <c r="A1284" s="95"/>
      <c r="B1284" s="164" t="s">
        <v>5402</v>
      </c>
      <c r="C1284" s="504" t="s">
        <v>703</v>
      </c>
      <c r="D1284" s="505" t="s">
        <v>704</v>
      </c>
      <c r="E1284" s="506">
        <v>41995</v>
      </c>
      <c r="F1284" s="228" t="s">
        <v>2056</v>
      </c>
      <c r="G1284" s="228">
        <v>41995</v>
      </c>
      <c r="H1284" s="230"/>
      <c r="I1284" s="507" t="s">
        <v>777</v>
      </c>
      <c r="J1284" s="236"/>
      <c r="K1284" s="236"/>
      <c r="L1284" s="236"/>
      <c r="M1284" s="236"/>
      <c r="N1284" s="236"/>
      <c r="O1284" s="236"/>
      <c r="P1284" s="236"/>
    </row>
    <row r="1285" spans="1:16">
      <c r="A1285" s="95"/>
      <c r="B1285" s="164" t="s">
        <v>5403</v>
      </c>
      <c r="C1285" s="504" t="s">
        <v>705</v>
      </c>
      <c r="D1285" s="505" t="s">
        <v>706</v>
      </c>
      <c r="E1285" s="506">
        <v>53995</v>
      </c>
      <c r="F1285" s="228" t="s">
        <v>2056</v>
      </c>
      <c r="G1285" s="228">
        <v>53995</v>
      </c>
      <c r="H1285" s="230"/>
      <c r="I1285" s="507" t="s">
        <v>778</v>
      </c>
      <c r="J1285" s="236"/>
      <c r="K1285" s="236"/>
      <c r="L1285" s="236"/>
      <c r="M1285" s="236"/>
      <c r="N1285" s="236"/>
      <c r="O1285" s="236"/>
      <c r="P1285" s="236"/>
    </row>
    <row r="1286" spans="1:16">
      <c r="A1286" s="95"/>
      <c r="B1286" s="164" t="s">
        <v>5404</v>
      </c>
      <c r="C1286" s="504" t="s">
        <v>707</v>
      </c>
      <c r="D1286" s="508" t="s">
        <v>1560</v>
      </c>
      <c r="E1286" s="509">
        <v>72995</v>
      </c>
      <c r="F1286" s="228" t="s">
        <v>2056</v>
      </c>
      <c r="G1286" s="228">
        <v>72995</v>
      </c>
      <c r="H1286" s="230"/>
      <c r="I1286" s="507" t="s">
        <v>1561</v>
      </c>
      <c r="J1286" s="236"/>
      <c r="K1286" s="236"/>
      <c r="L1286" s="236"/>
      <c r="M1286" s="236"/>
      <c r="N1286" s="236"/>
      <c r="O1286" s="236"/>
      <c r="P1286" s="236"/>
    </row>
    <row r="1287" spans="1:16">
      <c r="A1287" s="95"/>
      <c r="B1287" s="164" t="s">
        <v>5405</v>
      </c>
      <c r="C1287" s="504" t="s">
        <v>708</v>
      </c>
      <c r="D1287" s="508" t="s">
        <v>1562</v>
      </c>
      <c r="E1287" s="509">
        <v>103995</v>
      </c>
      <c r="F1287" s="228" t="s">
        <v>2056</v>
      </c>
      <c r="G1287" s="228">
        <v>103995</v>
      </c>
      <c r="H1287" s="230"/>
      <c r="I1287" s="507" t="s">
        <v>1563</v>
      </c>
      <c r="J1287" s="236"/>
      <c r="K1287" s="236"/>
      <c r="L1287" s="236"/>
      <c r="M1287" s="236"/>
      <c r="N1287" s="236"/>
      <c r="O1287" s="236"/>
      <c r="P1287" s="236"/>
    </row>
    <row r="1288" spans="1:16">
      <c r="A1288" s="95"/>
      <c r="B1288" s="164" t="s">
        <v>5570</v>
      </c>
      <c r="C1288" s="927" t="s">
        <v>2946</v>
      </c>
      <c r="D1288" s="189" t="s">
        <v>1076</v>
      </c>
      <c r="E1288" s="136">
        <v>300</v>
      </c>
      <c r="F1288" s="123" t="s">
        <v>105</v>
      </c>
      <c r="G1288" s="136" t="s">
        <v>380</v>
      </c>
      <c r="H1288" s="220"/>
      <c r="I1288" s="870" t="s">
        <v>1282</v>
      </c>
      <c r="J1288" s="839"/>
      <c r="K1288" s="839"/>
      <c r="L1288" s="839"/>
      <c r="M1288" s="839"/>
      <c r="N1288" s="839"/>
      <c r="O1288" s="839"/>
      <c r="P1288" s="840"/>
    </row>
    <row r="1289" spans="1:16">
      <c r="A1289" s="95"/>
      <c r="B1289" s="164" t="s">
        <v>5571</v>
      </c>
      <c r="C1289" s="927" t="s">
        <v>2947</v>
      </c>
      <c r="D1289" s="189" t="s">
        <v>1077</v>
      </c>
      <c r="E1289" s="136">
        <v>400</v>
      </c>
      <c r="F1289" s="123" t="s">
        <v>105</v>
      </c>
      <c r="G1289" s="136" t="s">
        <v>380</v>
      </c>
      <c r="H1289" s="220"/>
      <c r="I1289" s="870" t="s">
        <v>1283</v>
      </c>
      <c r="J1289" s="839"/>
      <c r="K1289" s="839"/>
      <c r="L1289" s="839"/>
      <c r="M1289" s="839"/>
      <c r="N1289" s="839"/>
      <c r="O1289" s="839"/>
      <c r="P1289" s="840"/>
    </row>
    <row r="1290" spans="1:16" ht="15.75" thickBot="1">
      <c r="A1290" s="95"/>
      <c r="B1290" s="164" t="s">
        <v>5569</v>
      </c>
      <c r="C1290" s="932" t="s">
        <v>244</v>
      </c>
      <c r="D1290" s="538" t="s">
        <v>245</v>
      </c>
      <c r="E1290" s="136">
        <v>60</v>
      </c>
      <c r="F1290" s="136" t="s">
        <v>105</v>
      </c>
      <c r="G1290" s="136" t="s">
        <v>380</v>
      </c>
      <c r="H1290" s="220"/>
      <c r="I1290" s="870" t="s">
        <v>1284</v>
      </c>
      <c r="J1290" s="839"/>
      <c r="K1290" s="839"/>
      <c r="L1290" s="839"/>
      <c r="M1290" s="839"/>
      <c r="N1290" s="839"/>
      <c r="O1290" s="839"/>
      <c r="P1290" s="840"/>
    </row>
    <row r="1291" spans="1:16" s="888" customFormat="1">
      <c r="A1291" s="95"/>
      <c r="B1291" s="164"/>
      <c r="C1291" s="1003"/>
      <c r="D1291" s="510" t="s">
        <v>3700</v>
      </c>
      <c r="E1291" s="539"/>
      <c r="F1291" s="539" t="s">
        <v>68</v>
      </c>
      <c r="G1291" s="539" t="s">
        <v>67</v>
      </c>
      <c r="H1291" s="539"/>
      <c r="I1291" s="516"/>
      <c r="J1291" s="516"/>
      <c r="K1291" s="516"/>
      <c r="L1291" s="516"/>
      <c r="M1291" s="516"/>
      <c r="N1291" s="516"/>
      <c r="O1291" s="516"/>
      <c r="P1291" s="516"/>
    </row>
    <row r="1292" spans="1:16" s="95" customFormat="1">
      <c r="B1292" s="164" t="s">
        <v>5298</v>
      </c>
      <c r="C1292" s="923" t="s">
        <v>3496</v>
      </c>
      <c r="D1292" s="141" t="s">
        <v>3497</v>
      </c>
      <c r="E1292" s="520">
        <v>1723</v>
      </c>
      <c r="F1292" s="123" t="s">
        <v>2056</v>
      </c>
      <c r="G1292" s="520">
        <v>1723</v>
      </c>
      <c r="H1292" s="540"/>
      <c r="I1292" s="166" t="s">
        <v>3701</v>
      </c>
      <c r="J1292" s="541"/>
      <c r="K1292" s="541"/>
      <c r="L1292" s="541"/>
      <c r="M1292" s="541"/>
      <c r="N1292" s="541"/>
      <c r="O1292" s="541"/>
      <c r="P1292" s="541"/>
    </row>
    <row r="1293" spans="1:16" s="95" customFormat="1">
      <c r="B1293" s="164" t="s">
        <v>5299</v>
      </c>
      <c r="C1293" s="923" t="s">
        <v>3498</v>
      </c>
      <c r="D1293" s="141" t="s">
        <v>3499</v>
      </c>
      <c r="E1293" s="520">
        <v>2756</v>
      </c>
      <c r="F1293" s="123" t="s">
        <v>2056</v>
      </c>
      <c r="G1293" s="520">
        <v>2756</v>
      </c>
      <c r="H1293" s="540"/>
      <c r="I1293" s="166" t="s">
        <v>3701</v>
      </c>
      <c r="J1293" s="541"/>
      <c r="K1293" s="541"/>
      <c r="L1293" s="541"/>
      <c r="M1293" s="541"/>
      <c r="N1293" s="541"/>
      <c r="O1293" s="541"/>
      <c r="P1293" s="541"/>
    </row>
    <row r="1294" spans="1:16" s="95" customFormat="1">
      <c r="B1294" s="164" t="s">
        <v>5300</v>
      </c>
      <c r="C1294" s="923" t="s">
        <v>3500</v>
      </c>
      <c r="D1294" s="141" t="s">
        <v>3501</v>
      </c>
      <c r="E1294" s="520">
        <v>3617</v>
      </c>
      <c r="F1294" s="123" t="s">
        <v>2056</v>
      </c>
      <c r="G1294" s="520">
        <v>3617</v>
      </c>
      <c r="H1294" s="540"/>
      <c r="I1294" s="166" t="s">
        <v>3701</v>
      </c>
      <c r="J1294" s="541"/>
      <c r="K1294" s="541"/>
      <c r="L1294" s="541"/>
      <c r="M1294" s="541"/>
      <c r="N1294" s="541"/>
      <c r="O1294" s="541"/>
      <c r="P1294" s="541"/>
    </row>
    <row r="1295" spans="1:16" s="95" customFormat="1">
      <c r="B1295" s="164" t="s">
        <v>5301</v>
      </c>
      <c r="C1295" s="923" t="s">
        <v>3502</v>
      </c>
      <c r="D1295" s="141" t="s">
        <v>3503</v>
      </c>
      <c r="E1295" s="520">
        <v>1820</v>
      </c>
      <c r="F1295" s="123" t="s">
        <v>2056</v>
      </c>
      <c r="G1295" s="520">
        <v>1820</v>
      </c>
      <c r="H1295" s="540"/>
      <c r="I1295" s="166" t="s">
        <v>3701</v>
      </c>
      <c r="J1295" s="541"/>
      <c r="K1295" s="541"/>
      <c r="L1295" s="541"/>
      <c r="M1295" s="541"/>
      <c r="N1295" s="541"/>
      <c r="O1295" s="541"/>
      <c r="P1295" s="541"/>
    </row>
    <row r="1296" spans="1:16" s="95" customFormat="1">
      <c r="B1296" s="164" t="s">
        <v>5302</v>
      </c>
      <c r="C1296" s="923" t="s">
        <v>3504</v>
      </c>
      <c r="D1296" s="141" t="s">
        <v>3505</v>
      </c>
      <c r="E1296" s="520">
        <v>2912</v>
      </c>
      <c r="F1296" s="123" t="s">
        <v>2056</v>
      </c>
      <c r="G1296" s="520">
        <v>2912</v>
      </c>
      <c r="H1296" s="540"/>
      <c r="I1296" s="166" t="s">
        <v>3701</v>
      </c>
      <c r="J1296" s="541"/>
      <c r="K1296" s="541"/>
      <c r="L1296" s="541"/>
      <c r="M1296" s="541"/>
      <c r="N1296" s="541"/>
      <c r="O1296" s="541"/>
      <c r="P1296" s="541"/>
    </row>
    <row r="1297" spans="1:16" s="95" customFormat="1">
      <c r="B1297" s="164" t="s">
        <v>5303</v>
      </c>
      <c r="C1297" s="923" t="s">
        <v>3506</v>
      </c>
      <c r="D1297" s="141" t="s">
        <v>3507</v>
      </c>
      <c r="E1297" s="520">
        <v>4077</v>
      </c>
      <c r="F1297" s="123" t="s">
        <v>2056</v>
      </c>
      <c r="G1297" s="520">
        <v>4077</v>
      </c>
      <c r="H1297" s="540"/>
      <c r="I1297" s="166" t="s">
        <v>3701</v>
      </c>
      <c r="J1297" s="541"/>
      <c r="K1297" s="541"/>
      <c r="L1297" s="541"/>
      <c r="M1297" s="541"/>
      <c r="N1297" s="541"/>
      <c r="O1297" s="541"/>
      <c r="P1297" s="541"/>
    </row>
    <row r="1298" spans="1:16" s="95" customFormat="1">
      <c r="B1298" s="164" t="s">
        <v>5304</v>
      </c>
      <c r="C1298" s="923" t="s">
        <v>3508</v>
      </c>
      <c r="D1298" s="141" t="s">
        <v>3509</v>
      </c>
      <c r="E1298" s="520">
        <v>2129</v>
      </c>
      <c r="F1298" s="123" t="s">
        <v>2056</v>
      </c>
      <c r="G1298" s="520">
        <v>2129</v>
      </c>
      <c r="H1298" s="540"/>
      <c r="I1298" s="166" t="s">
        <v>3701</v>
      </c>
      <c r="J1298" s="541"/>
      <c r="K1298" s="541"/>
      <c r="L1298" s="541"/>
      <c r="M1298" s="541"/>
      <c r="N1298" s="541"/>
      <c r="O1298" s="541"/>
      <c r="P1298" s="541"/>
    </row>
    <row r="1299" spans="1:16" s="95" customFormat="1">
      <c r="B1299" s="164" t="s">
        <v>5305</v>
      </c>
      <c r="C1299" s="923" t="s">
        <v>3510</v>
      </c>
      <c r="D1299" s="141" t="s">
        <v>3511</v>
      </c>
      <c r="E1299" s="520">
        <v>3406</v>
      </c>
      <c r="F1299" s="123" t="s">
        <v>2056</v>
      </c>
      <c r="G1299" s="520">
        <v>3406</v>
      </c>
      <c r="H1299" s="540"/>
      <c r="I1299" s="166" t="s">
        <v>3701</v>
      </c>
      <c r="J1299" s="541"/>
      <c r="K1299" s="541"/>
      <c r="L1299" s="541"/>
      <c r="M1299" s="541"/>
      <c r="N1299" s="541"/>
      <c r="O1299" s="541"/>
      <c r="P1299" s="541"/>
    </row>
    <row r="1300" spans="1:16" s="95" customFormat="1">
      <c r="B1300" s="164" t="s">
        <v>5306</v>
      </c>
      <c r="C1300" s="923" t="s">
        <v>3512</v>
      </c>
      <c r="D1300" s="141" t="s">
        <v>3513</v>
      </c>
      <c r="E1300" s="520">
        <v>4470</v>
      </c>
      <c r="F1300" s="123" t="s">
        <v>2056</v>
      </c>
      <c r="G1300" s="520">
        <v>4470</v>
      </c>
      <c r="H1300" s="540"/>
      <c r="I1300" s="166" t="s">
        <v>3701</v>
      </c>
      <c r="J1300" s="541"/>
      <c r="K1300" s="541"/>
      <c r="L1300" s="541"/>
      <c r="M1300" s="541"/>
      <c r="N1300" s="541"/>
      <c r="O1300" s="541"/>
      <c r="P1300" s="541"/>
    </row>
    <row r="1301" spans="1:16" s="95" customFormat="1">
      <c r="B1301" s="164" t="s">
        <v>5307</v>
      </c>
      <c r="C1301" s="923" t="s">
        <v>3514</v>
      </c>
      <c r="D1301" s="141" t="s">
        <v>3515</v>
      </c>
      <c r="E1301" s="520">
        <v>2502</v>
      </c>
      <c r="F1301" s="123" t="s">
        <v>2056</v>
      </c>
      <c r="G1301" s="520">
        <v>2502</v>
      </c>
      <c r="H1301" s="540"/>
      <c r="I1301" s="166" t="s">
        <v>3701</v>
      </c>
      <c r="J1301" s="541"/>
      <c r="K1301" s="541"/>
      <c r="L1301" s="541"/>
      <c r="M1301" s="541"/>
      <c r="N1301" s="541"/>
      <c r="O1301" s="541"/>
      <c r="P1301" s="541"/>
    </row>
    <row r="1302" spans="1:16" s="95" customFormat="1">
      <c r="B1302" s="164" t="s">
        <v>5308</v>
      </c>
      <c r="C1302" s="958" t="s">
        <v>3516</v>
      </c>
      <c r="D1302" s="521" t="s">
        <v>3517</v>
      </c>
      <c r="E1302" s="520">
        <v>4003</v>
      </c>
      <c r="F1302" s="123" t="s">
        <v>2056</v>
      </c>
      <c r="G1302" s="520">
        <v>4003</v>
      </c>
      <c r="H1302" s="540"/>
      <c r="I1302" s="166" t="s">
        <v>3701</v>
      </c>
      <c r="J1302" s="541"/>
      <c r="K1302" s="541"/>
      <c r="L1302" s="541"/>
      <c r="M1302" s="541"/>
      <c r="N1302" s="541"/>
      <c r="O1302" s="541"/>
      <c r="P1302" s="541"/>
    </row>
    <row r="1303" spans="1:16" s="95" customFormat="1">
      <c r="B1303" s="164" t="s">
        <v>5309</v>
      </c>
      <c r="C1303" s="958" t="s">
        <v>3518</v>
      </c>
      <c r="D1303" s="542" t="s">
        <v>3519</v>
      </c>
      <c r="E1303" s="520">
        <v>5254</v>
      </c>
      <c r="F1303" s="123" t="s">
        <v>2056</v>
      </c>
      <c r="G1303" s="520">
        <v>5254</v>
      </c>
      <c r="H1303" s="540"/>
      <c r="I1303" s="166" t="s">
        <v>3701</v>
      </c>
      <c r="J1303" s="541"/>
      <c r="K1303" s="541"/>
      <c r="L1303" s="541"/>
      <c r="M1303" s="541"/>
      <c r="N1303" s="541"/>
      <c r="O1303" s="541"/>
      <c r="P1303" s="541"/>
    </row>
    <row r="1304" spans="1:16" s="95" customFormat="1">
      <c r="B1304" s="164" t="s">
        <v>5310</v>
      </c>
      <c r="C1304" s="958" t="s">
        <v>3520</v>
      </c>
      <c r="D1304" s="141" t="s">
        <v>3521</v>
      </c>
      <c r="E1304" s="520">
        <v>3119</v>
      </c>
      <c r="F1304" s="123" t="s">
        <v>2056</v>
      </c>
      <c r="G1304" s="520">
        <v>3119</v>
      </c>
      <c r="H1304" s="540"/>
      <c r="I1304" s="166" t="s">
        <v>3701</v>
      </c>
      <c r="J1304" s="541"/>
      <c r="K1304" s="541"/>
      <c r="L1304" s="541"/>
      <c r="M1304" s="541"/>
      <c r="N1304" s="541"/>
      <c r="O1304" s="541"/>
      <c r="P1304" s="541"/>
    </row>
    <row r="1305" spans="1:16" s="95" customFormat="1">
      <c r="B1305" s="164" t="s">
        <v>5311</v>
      </c>
      <c r="C1305" s="958" t="s">
        <v>3522</v>
      </c>
      <c r="D1305" s="141" t="s">
        <v>3523</v>
      </c>
      <c r="E1305" s="520">
        <v>4991</v>
      </c>
      <c r="F1305" s="123" t="s">
        <v>2056</v>
      </c>
      <c r="G1305" s="520">
        <v>4991</v>
      </c>
      <c r="H1305" s="540"/>
      <c r="I1305" s="166" t="s">
        <v>3701</v>
      </c>
      <c r="J1305" s="541"/>
      <c r="K1305" s="541"/>
      <c r="L1305" s="541"/>
      <c r="M1305" s="541"/>
      <c r="N1305" s="541"/>
      <c r="O1305" s="541"/>
      <c r="P1305" s="541"/>
    </row>
    <row r="1306" spans="1:16" s="95" customFormat="1">
      <c r="B1306" s="164" t="s">
        <v>5312</v>
      </c>
      <c r="C1306" s="958" t="s">
        <v>3524</v>
      </c>
      <c r="D1306" s="141" t="s">
        <v>3525</v>
      </c>
      <c r="E1306" s="520">
        <v>6551</v>
      </c>
      <c r="F1306" s="123" t="s">
        <v>2056</v>
      </c>
      <c r="G1306" s="520">
        <v>6551</v>
      </c>
      <c r="H1306" s="540"/>
      <c r="I1306" s="166" t="s">
        <v>3701</v>
      </c>
      <c r="J1306" s="541"/>
      <c r="K1306" s="541"/>
      <c r="L1306" s="541"/>
      <c r="M1306" s="541"/>
      <c r="N1306" s="541"/>
      <c r="O1306" s="541"/>
      <c r="P1306" s="541"/>
    </row>
    <row r="1307" spans="1:16">
      <c r="A1307" s="95"/>
      <c r="B1307" s="164" t="s">
        <v>5350</v>
      </c>
      <c r="C1307" s="923" t="s">
        <v>3550</v>
      </c>
      <c r="D1307" s="141" t="s">
        <v>3551</v>
      </c>
      <c r="E1307" s="110">
        <v>4885</v>
      </c>
      <c r="F1307" s="123" t="s">
        <v>2056</v>
      </c>
      <c r="G1307" s="110">
        <v>4885</v>
      </c>
      <c r="H1307" s="106"/>
      <c r="I1307" s="166" t="s">
        <v>3701</v>
      </c>
      <c r="J1307" s="541"/>
      <c r="K1307" s="541"/>
      <c r="L1307" s="541"/>
      <c r="M1307" s="541"/>
      <c r="N1307" s="541"/>
      <c r="O1307" s="541"/>
      <c r="P1307" s="541"/>
    </row>
    <row r="1308" spans="1:16">
      <c r="A1308" s="95"/>
      <c r="B1308" s="164" t="s">
        <v>5351</v>
      </c>
      <c r="C1308" s="923" t="s">
        <v>3552</v>
      </c>
      <c r="D1308" s="141" t="s">
        <v>3553</v>
      </c>
      <c r="E1308" s="110">
        <v>7816</v>
      </c>
      <c r="F1308" s="123" t="s">
        <v>2056</v>
      </c>
      <c r="G1308" s="110">
        <v>7816</v>
      </c>
      <c r="H1308" s="106"/>
      <c r="I1308" s="166" t="s">
        <v>3701</v>
      </c>
      <c r="J1308" s="541"/>
      <c r="K1308" s="541"/>
      <c r="L1308" s="541"/>
      <c r="M1308" s="541"/>
      <c r="N1308" s="541"/>
      <c r="O1308" s="541"/>
      <c r="P1308" s="541"/>
    </row>
    <row r="1309" spans="1:16">
      <c r="A1309" s="95"/>
      <c r="B1309" s="164" t="s">
        <v>5352</v>
      </c>
      <c r="C1309" s="923" t="s">
        <v>3554</v>
      </c>
      <c r="D1309" s="141" t="s">
        <v>3555</v>
      </c>
      <c r="E1309" s="110">
        <v>10258</v>
      </c>
      <c r="F1309" s="123" t="s">
        <v>2056</v>
      </c>
      <c r="G1309" s="110">
        <v>10258</v>
      </c>
      <c r="H1309" s="106"/>
      <c r="I1309" s="166" t="s">
        <v>3701</v>
      </c>
      <c r="J1309" s="541"/>
      <c r="K1309" s="541"/>
      <c r="L1309" s="541"/>
      <c r="M1309" s="541"/>
      <c r="N1309" s="541"/>
      <c r="O1309" s="541"/>
      <c r="P1309" s="541"/>
    </row>
    <row r="1310" spans="1:16" s="95" customFormat="1">
      <c r="B1310" s="164" t="s">
        <v>5313</v>
      </c>
      <c r="C1310" s="958" t="s">
        <v>3526</v>
      </c>
      <c r="D1310" s="543" t="s">
        <v>3527</v>
      </c>
      <c r="E1310" s="520">
        <v>6239</v>
      </c>
      <c r="F1310" s="123" t="s">
        <v>2056</v>
      </c>
      <c r="G1310" s="520">
        <v>6239</v>
      </c>
      <c r="H1310" s="540"/>
      <c r="I1310" s="166" t="s">
        <v>3701</v>
      </c>
      <c r="J1310" s="541"/>
      <c r="K1310" s="541"/>
      <c r="L1310" s="541"/>
      <c r="M1310" s="541"/>
      <c r="N1310" s="541"/>
      <c r="O1310" s="541"/>
      <c r="P1310" s="541"/>
    </row>
    <row r="1311" spans="1:16" s="95" customFormat="1">
      <c r="B1311" s="164" t="s">
        <v>5314</v>
      </c>
      <c r="C1311" s="958" t="s">
        <v>3528</v>
      </c>
      <c r="D1311" s="543" t="s">
        <v>3529</v>
      </c>
      <c r="E1311" s="520">
        <v>9983</v>
      </c>
      <c r="F1311" s="123" t="s">
        <v>2056</v>
      </c>
      <c r="G1311" s="520">
        <v>9983</v>
      </c>
      <c r="H1311" s="540"/>
      <c r="I1311" s="166" t="s">
        <v>3701</v>
      </c>
      <c r="J1311" s="541"/>
      <c r="K1311" s="541"/>
      <c r="L1311" s="541"/>
      <c r="M1311" s="541"/>
      <c r="N1311" s="541"/>
      <c r="O1311" s="541"/>
      <c r="P1311" s="541"/>
    </row>
    <row r="1312" spans="1:16" s="95" customFormat="1">
      <c r="B1312" s="164" t="s">
        <v>5315</v>
      </c>
      <c r="C1312" s="958" t="s">
        <v>3530</v>
      </c>
      <c r="D1312" s="141" t="s">
        <v>3531</v>
      </c>
      <c r="E1312" s="520">
        <v>13103</v>
      </c>
      <c r="F1312" s="123" t="s">
        <v>2056</v>
      </c>
      <c r="G1312" s="520">
        <v>13103</v>
      </c>
      <c r="H1312" s="106"/>
      <c r="I1312" s="166" t="s">
        <v>3701</v>
      </c>
      <c r="J1312" s="541"/>
      <c r="K1312" s="541"/>
      <c r="L1312" s="541"/>
      <c r="M1312" s="541"/>
      <c r="N1312" s="541"/>
      <c r="O1312" s="541"/>
      <c r="P1312" s="541"/>
    </row>
    <row r="1313" spans="1:16" s="95" customFormat="1">
      <c r="B1313" s="164" t="s">
        <v>5316</v>
      </c>
      <c r="C1313" s="958" t="s">
        <v>3532</v>
      </c>
      <c r="D1313" s="141" t="s">
        <v>3533</v>
      </c>
      <c r="E1313" s="520">
        <v>8189</v>
      </c>
      <c r="F1313" s="123" t="s">
        <v>2056</v>
      </c>
      <c r="G1313" s="520">
        <v>8189</v>
      </c>
      <c r="H1313" s="106"/>
      <c r="I1313" s="166" t="s">
        <v>3701</v>
      </c>
      <c r="J1313" s="541"/>
      <c r="K1313" s="541"/>
      <c r="L1313" s="541"/>
      <c r="M1313" s="541"/>
      <c r="N1313" s="541"/>
      <c r="O1313" s="541"/>
      <c r="P1313" s="541"/>
    </row>
    <row r="1314" spans="1:16" s="95" customFormat="1">
      <c r="B1314" s="164" t="s">
        <v>5317</v>
      </c>
      <c r="C1314" s="958" t="s">
        <v>3534</v>
      </c>
      <c r="D1314" s="141" t="s">
        <v>3535</v>
      </c>
      <c r="E1314" s="520">
        <v>13103</v>
      </c>
      <c r="F1314" s="123" t="s">
        <v>2056</v>
      </c>
      <c r="G1314" s="520">
        <v>13103</v>
      </c>
      <c r="H1314" s="106"/>
      <c r="I1314" s="166" t="s">
        <v>3701</v>
      </c>
      <c r="J1314" s="541"/>
      <c r="K1314" s="541"/>
      <c r="L1314" s="541"/>
      <c r="M1314" s="541"/>
      <c r="N1314" s="541"/>
      <c r="O1314" s="541"/>
      <c r="P1314" s="541"/>
    </row>
    <row r="1315" spans="1:16" s="95" customFormat="1">
      <c r="B1315" s="164" t="s">
        <v>5318</v>
      </c>
      <c r="C1315" s="958" t="s">
        <v>3536</v>
      </c>
      <c r="D1315" s="189" t="s">
        <v>3537</v>
      </c>
      <c r="E1315" s="520">
        <v>17198</v>
      </c>
      <c r="F1315" s="123" t="s">
        <v>2056</v>
      </c>
      <c r="G1315" s="520">
        <v>17198</v>
      </c>
      <c r="H1315" s="106"/>
      <c r="I1315" s="166" t="s">
        <v>3701</v>
      </c>
      <c r="J1315" s="541"/>
      <c r="K1315" s="541"/>
      <c r="L1315" s="541"/>
      <c r="M1315" s="541"/>
      <c r="N1315" s="541"/>
      <c r="O1315" s="541"/>
      <c r="P1315" s="541"/>
    </row>
    <row r="1316" spans="1:16" s="95" customFormat="1">
      <c r="B1316" s="164" t="s">
        <v>5319</v>
      </c>
      <c r="C1316" s="958" t="s">
        <v>3538</v>
      </c>
      <c r="D1316" s="189" t="s">
        <v>3539</v>
      </c>
      <c r="E1316" s="520">
        <v>13207</v>
      </c>
      <c r="F1316" s="123" t="s">
        <v>2056</v>
      </c>
      <c r="G1316" s="520">
        <v>13207</v>
      </c>
      <c r="H1316" s="106"/>
      <c r="I1316" s="166" t="s">
        <v>3701</v>
      </c>
      <c r="J1316" s="541"/>
      <c r="K1316" s="541"/>
      <c r="L1316" s="541"/>
      <c r="M1316" s="541"/>
      <c r="N1316" s="541"/>
      <c r="O1316" s="541"/>
      <c r="P1316" s="541"/>
    </row>
    <row r="1317" spans="1:16" s="95" customFormat="1">
      <c r="B1317" s="164" t="s">
        <v>5320</v>
      </c>
      <c r="C1317" s="958" t="s">
        <v>3540</v>
      </c>
      <c r="D1317" s="521" t="s">
        <v>3541</v>
      </c>
      <c r="E1317" s="520">
        <v>21132</v>
      </c>
      <c r="F1317" s="123" t="s">
        <v>2056</v>
      </c>
      <c r="G1317" s="520">
        <v>21132</v>
      </c>
      <c r="H1317" s="106"/>
      <c r="I1317" s="166" t="s">
        <v>3701</v>
      </c>
      <c r="J1317" s="541"/>
      <c r="K1317" s="541"/>
      <c r="L1317" s="541"/>
      <c r="M1317" s="541"/>
      <c r="N1317" s="541"/>
      <c r="O1317" s="541"/>
      <c r="P1317" s="541"/>
    </row>
    <row r="1318" spans="1:16">
      <c r="A1318" s="95"/>
      <c r="B1318" s="164" t="s">
        <v>5321</v>
      </c>
      <c r="C1318" s="958" t="s">
        <v>3542</v>
      </c>
      <c r="D1318" s="521" t="s">
        <v>3543</v>
      </c>
      <c r="E1318" s="520">
        <v>27735</v>
      </c>
      <c r="F1318" s="123" t="s">
        <v>2056</v>
      </c>
      <c r="G1318" s="520">
        <v>27735</v>
      </c>
      <c r="H1318" s="106"/>
      <c r="I1318" s="166" t="s">
        <v>3701</v>
      </c>
      <c r="J1318" s="541"/>
      <c r="K1318" s="541"/>
      <c r="L1318" s="541"/>
      <c r="M1318" s="541"/>
      <c r="N1318" s="541"/>
      <c r="O1318" s="541"/>
      <c r="P1318" s="541"/>
    </row>
    <row r="1319" spans="1:16">
      <c r="A1319" s="95"/>
      <c r="B1319" s="164" t="s">
        <v>5322</v>
      </c>
      <c r="C1319" s="958" t="s">
        <v>3544</v>
      </c>
      <c r="D1319" s="141" t="s">
        <v>3545</v>
      </c>
      <c r="E1319" s="520">
        <v>14995</v>
      </c>
      <c r="F1319" s="123" t="s">
        <v>2056</v>
      </c>
      <c r="G1319" s="520">
        <v>14995</v>
      </c>
      <c r="H1319" s="106"/>
      <c r="I1319" s="166" t="s">
        <v>3701</v>
      </c>
      <c r="J1319" s="541"/>
      <c r="K1319" s="541"/>
      <c r="L1319" s="541"/>
      <c r="M1319" s="541"/>
      <c r="N1319" s="541"/>
      <c r="O1319" s="541"/>
      <c r="P1319" s="541"/>
    </row>
    <row r="1320" spans="1:16">
      <c r="A1320" s="95"/>
      <c r="B1320" s="164" t="s">
        <v>5323</v>
      </c>
      <c r="C1320" s="923" t="s">
        <v>3546</v>
      </c>
      <c r="D1320" s="141" t="s">
        <v>3547</v>
      </c>
      <c r="E1320" s="520">
        <v>23992</v>
      </c>
      <c r="F1320" s="123" t="s">
        <v>2056</v>
      </c>
      <c r="G1320" s="520">
        <v>23992</v>
      </c>
      <c r="H1320" s="106"/>
      <c r="I1320" s="166" t="s">
        <v>3701</v>
      </c>
      <c r="J1320" s="541"/>
      <c r="K1320" s="541"/>
      <c r="L1320" s="541"/>
      <c r="M1320" s="541"/>
      <c r="N1320" s="541"/>
      <c r="O1320" s="541"/>
      <c r="P1320" s="541"/>
    </row>
    <row r="1321" spans="1:16" ht="15.75" thickBot="1">
      <c r="A1321" s="95"/>
      <c r="B1321" s="164" t="s">
        <v>5324</v>
      </c>
      <c r="C1321" s="923" t="s">
        <v>3548</v>
      </c>
      <c r="D1321" s="141" t="s">
        <v>3549</v>
      </c>
      <c r="E1321" s="520">
        <v>31489</v>
      </c>
      <c r="F1321" s="123" t="s">
        <v>2056</v>
      </c>
      <c r="G1321" s="520">
        <v>31489</v>
      </c>
      <c r="H1321" s="106"/>
      <c r="I1321" s="166" t="s">
        <v>3701</v>
      </c>
      <c r="J1321" s="541"/>
      <c r="K1321" s="541"/>
      <c r="L1321" s="541"/>
      <c r="M1321" s="541"/>
      <c r="N1321" s="541"/>
      <c r="O1321" s="541"/>
      <c r="P1321" s="541"/>
    </row>
    <row r="1322" spans="1:16">
      <c r="A1322" s="95"/>
      <c r="B1322" s="164"/>
      <c r="C1322" s="1004"/>
      <c r="D1322" s="510" t="s">
        <v>3112</v>
      </c>
      <c r="E1322" s="228"/>
      <c r="F1322" s="228" t="s">
        <v>68</v>
      </c>
      <c r="G1322" s="228" t="s">
        <v>67</v>
      </c>
      <c r="H1322" s="228"/>
      <c r="I1322" s="418"/>
      <c r="J1322" s="236"/>
      <c r="K1322" s="236"/>
      <c r="L1322" s="236"/>
      <c r="M1322" s="236"/>
      <c r="N1322" s="236"/>
      <c r="O1322" s="522"/>
      <c r="P1322" s="516"/>
    </row>
    <row r="1323" spans="1:16">
      <c r="A1323" s="95"/>
      <c r="B1323" s="164" t="s">
        <v>5290</v>
      </c>
      <c r="C1323" s="923" t="s">
        <v>3061</v>
      </c>
      <c r="D1323" s="270" t="s">
        <v>3062</v>
      </c>
      <c r="E1323" s="142">
        <v>4480</v>
      </c>
      <c r="F1323" s="123" t="s">
        <v>2056</v>
      </c>
      <c r="G1323" s="142">
        <v>4480</v>
      </c>
      <c r="H1323" s="524"/>
      <c r="I1323" s="53" t="s">
        <v>3110</v>
      </c>
      <c r="J1323" s="841"/>
      <c r="K1323" s="841"/>
      <c r="L1323" s="841"/>
      <c r="M1323" s="841"/>
      <c r="N1323" s="841"/>
      <c r="O1323" s="841"/>
      <c r="P1323" s="841"/>
    </row>
    <row r="1324" spans="1:16">
      <c r="A1324" s="95"/>
      <c r="B1324" s="164" t="s">
        <v>5291</v>
      </c>
      <c r="C1324" s="923" t="s">
        <v>3063</v>
      </c>
      <c r="D1324" s="141" t="s">
        <v>3064</v>
      </c>
      <c r="E1324" s="142">
        <v>5167</v>
      </c>
      <c r="F1324" s="123" t="s">
        <v>2056</v>
      </c>
      <c r="G1324" s="142">
        <v>5167</v>
      </c>
      <c r="H1324" s="524"/>
      <c r="I1324" s="53" t="s">
        <v>3110</v>
      </c>
      <c r="J1324" s="841"/>
      <c r="K1324" s="841"/>
      <c r="L1324" s="841"/>
      <c r="M1324" s="841"/>
      <c r="N1324" s="841"/>
      <c r="O1324" s="841"/>
      <c r="P1324" s="841"/>
    </row>
    <row r="1325" spans="1:16">
      <c r="A1325" s="95"/>
      <c r="B1325" s="164" t="s">
        <v>5292</v>
      </c>
      <c r="C1325" s="923" t="s">
        <v>3065</v>
      </c>
      <c r="D1325" s="270" t="s">
        <v>3066</v>
      </c>
      <c r="E1325" s="142">
        <v>8960</v>
      </c>
      <c r="F1325" s="123" t="s">
        <v>2056</v>
      </c>
      <c r="G1325" s="142">
        <v>8960</v>
      </c>
      <c r="H1325" s="524"/>
      <c r="I1325" s="53" t="s">
        <v>3110</v>
      </c>
      <c r="J1325" s="841"/>
      <c r="K1325" s="841"/>
      <c r="L1325" s="841"/>
      <c r="M1325" s="841"/>
      <c r="N1325" s="841"/>
      <c r="O1325" s="841"/>
      <c r="P1325" s="841"/>
    </row>
    <row r="1326" spans="1:16">
      <c r="A1326" s="95"/>
      <c r="B1326" s="164" t="s">
        <v>5293</v>
      </c>
      <c r="C1326" s="923" t="s">
        <v>3067</v>
      </c>
      <c r="D1326" s="270" t="s">
        <v>3068</v>
      </c>
      <c r="E1326" s="142">
        <v>10335</v>
      </c>
      <c r="F1326" s="123" t="s">
        <v>2056</v>
      </c>
      <c r="G1326" s="142">
        <v>10335</v>
      </c>
      <c r="H1326" s="524"/>
      <c r="I1326" s="53" t="s">
        <v>3110</v>
      </c>
      <c r="J1326" s="841"/>
      <c r="K1326" s="841"/>
      <c r="L1326" s="841"/>
      <c r="M1326" s="841"/>
      <c r="N1326" s="841"/>
      <c r="O1326" s="841"/>
      <c r="P1326" s="841"/>
    </row>
    <row r="1327" spans="1:16" ht="15.75" thickBot="1">
      <c r="A1327" s="95"/>
      <c r="B1327" s="164"/>
      <c r="C1327" s="1005"/>
      <c r="D1327" s="502" t="s">
        <v>252</v>
      </c>
      <c r="E1327" s="528"/>
      <c r="F1327" s="528"/>
      <c r="G1327" s="528"/>
      <c r="H1327" s="528"/>
      <c r="I1327" s="544"/>
      <c r="J1327" s="544"/>
      <c r="K1327" s="544"/>
      <c r="L1327" s="544"/>
      <c r="M1327" s="544"/>
      <c r="N1327" s="544"/>
      <c r="O1327" s="544"/>
      <c r="P1327" s="236"/>
    </row>
    <row r="1328" spans="1:16">
      <c r="A1328" s="95"/>
      <c r="B1328" s="164" t="s">
        <v>4168</v>
      </c>
      <c r="C1328" s="913" t="s">
        <v>938</v>
      </c>
      <c r="D1328" s="181" t="s">
        <v>1509</v>
      </c>
      <c r="E1328" s="107">
        <v>1250</v>
      </c>
      <c r="F1328" s="123" t="s">
        <v>2056</v>
      </c>
      <c r="G1328" s="180">
        <v>1250</v>
      </c>
      <c r="H1328" s="251"/>
      <c r="I1328" s="1579" t="s">
        <v>1509</v>
      </c>
      <c r="J1328" s="1580" t="s">
        <v>939</v>
      </c>
      <c r="K1328" s="1580" t="s">
        <v>939</v>
      </c>
      <c r="L1328" s="1580" t="s">
        <v>939</v>
      </c>
      <c r="M1328" s="1580" t="s">
        <v>939</v>
      </c>
      <c r="N1328" s="1580" t="s">
        <v>939</v>
      </c>
      <c r="O1328" s="1580" t="s">
        <v>939</v>
      </c>
      <c r="P1328" s="1581" t="s">
        <v>939</v>
      </c>
    </row>
    <row r="1329" spans="1:16">
      <c r="A1329" s="95"/>
      <c r="B1329" s="164" t="s">
        <v>5357</v>
      </c>
      <c r="C1329" s="1000" t="s">
        <v>688</v>
      </c>
      <c r="D1329" s="527" t="s">
        <v>355</v>
      </c>
      <c r="E1329" s="208">
        <v>995</v>
      </c>
      <c r="F1329" s="123" t="s">
        <v>2056</v>
      </c>
      <c r="G1329" s="208">
        <v>995</v>
      </c>
      <c r="H1329" s="122"/>
      <c r="I1329" s="1582" t="s">
        <v>1470</v>
      </c>
      <c r="J1329" s="1583"/>
      <c r="K1329" s="1583"/>
      <c r="L1329" s="1583"/>
      <c r="M1329" s="1583"/>
      <c r="N1329" s="1583"/>
      <c r="O1329" s="1583"/>
      <c r="P1329" s="1584"/>
    </row>
    <row r="1330" spans="1:16" s="95" customFormat="1">
      <c r="B1330" s="164" t="s">
        <v>5394</v>
      </c>
      <c r="C1330" s="923" t="s">
        <v>237</v>
      </c>
      <c r="D1330" s="532" t="s">
        <v>238</v>
      </c>
      <c r="E1330" s="110">
        <v>2995</v>
      </c>
      <c r="F1330" s="123" t="s">
        <v>2056</v>
      </c>
      <c r="G1330" s="110" t="s">
        <v>380</v>
      </c>
      <c r="H1330" s="122"/>
      <c r="I1330" s="1582" t="s">
        <v>1377</v>
      </c>
      <c r="J1330" s="1583"/>
      <c r="K1330" s="1583"/>
      <c r="L1330" s="1583"/>
      <c r="M1330" s="1583"/>
      <c r="N1330" s="1583"/>
      <c r="O1330" s="1583"/>
      <c r="P1330" s="1584"/>
    </row>
    <row r="1331" spans="1:16" s="95" customFormat="1">
      <c r="B1331" s="164" t="s">
        <v>5395</v>
      </c>
      <c r="C1331" s="923" t="s">
        <v>239</v>
      </c>
      <c r="D1331" s="532" t="s">
        <v>240</v>
      </c>
      <c r="E1331" s="110">
        <v>3495</v>
      </c>
      <c r="F1331" s="123" t="s">
        <v>2056</v>
      </c>
      <c r="G1331" s="110" t="s">
        <v>380</v>
      </c>
      <c r="H1331" s="122"/>
      <c r="I1331" s="1582" t="s">
        <v>1378</v>
      </c>
      <c r="J1331" s="1583"/>
      <c r="K1331" s="1583"/>
      <c r="L1331" s="1583"/>
      <c r="M1331" s="1583"/>
      <c r="N1331" s="1583"/>
      <c r="O1331" s="1583"/>
      <c r="P1331" s="1584"/>
    </row>
    <row r="1332" spans="1:16" s="95" customFormat="1">
      <c r="B1332" s="164" t="s">
        <v>5396</v>
      </c>
      <c r="C1332" s="923" t="s">
        <v>241</v>
      </c>
      <c r="D1332" s="532" t="s">
        <v>250</v>
      </c>
      <c r="E1332" s="110">
        <v>4495</v>
      </c>
      <c r="F1332" s="123" t="s">
        <v>2056</v>
      </c>
      <c r="G1332" s="110" t="s">
        <v>380</v>
      </c>
      <c r="H1332" s="122"/>
      <c r="I1332" s="1582" t="s">
        <v>1379</v>
      </c>
      <c r="J1332" s="1583"/>
      <c r="K1332" s="1583"/>
      <c r="L1332" s="1583"/>
      <c r="M1332" s="1583"/>
      <c r="N1332" s="1583"/>
      <c r="O1332" s="1583"/>
      <c r="P1332" s="1584"/>
    </row>
    <row r="1333" spans="1:16" s="95" customFormat="1">
      <c r="B1333" s="164" t="s">
        <v>5397</v>
      </c>
      <c r="C1333" s="923" t="s">
        <v>242</v>
      </c>
      <c r="D1333" s="532" t="s">
        <v>251</v>
      </c>
      <c r="E1333" s="110">
        <v>7995</v>
      </c>
      <c r="F1333" s="123" t="s">
        <v>2056</v>
      </c>
      <c r="G1333" s="110" t="s">
        <v>380</v>
      </c>
      <c r="H1333" s="122"/>
      <c r="I1333" s="1582" t="s">
        <v>1380</v>
      </c>
      <c r="J1333" s="1583"/>
      <c r="K1333" s="1583"/>
      <c r="L1333" s="1583"/>
      <c r="M1333" s="1583"/>
      <c r="N1333" s="1583"/>
      <c r="O1333" s="1583"/>
      <c r="P1333" s="1584"/>
    </row>
    <row r="1334" spans="1:16">
      <c r="A1334" s="95"/>
      <c r="B1334" s="164"/>
      <c r="C1334" s="1006"/>
      <c r="D1334" s="227" t="s">
        <v>551</v>
      </c>
      <c r="E1334" s="545"/>
      <c r="F1334" s="546" t="s">
        <v>68</v>
      </c>
      <c r="G1334" s="546" t="s">
        <v>67</v>
      </c>
      <c r="H1334" s="547">
        <v>0</v>
      </c>
      <c r="I1334" s="548"/>
      <c r="J1334" s="548"/>
      <c r="K1334" s="548"/>
      <c r="L1334" s="548"/>
      <c r="M1334" s="548"/>
      <c r="N1334" s="548"/>
      <c r="O1334" s="548"/>
      <c r="P1334" s="236"/>
    </row>
    <row r="1335" spans="1:16">
      <c r="A1335" s="95"/>
      <c r="B1335" s="164" t="s">
        <v>5697</v>
      </c>
      <c r="C1335" s="1007" t="s">
        <v>3702</v>
      </c>
      <c r="D1335" s="549" t="s">
        <v>3703</v>
      </c>
      <c r="E1335" s="110">
        <v>5000</v>
      </c>
      <c r="F1335" s="123" t="s">
        <v>2056</v>
      </c>
      <c r="G1335" s="251">
        <v>3500</v>
      </c>
      <c r="H1335" s="106"/>
      <c r="I1335" s="837"/>
      <c r="J1335" s="486"/>
      <c r="K1335" s="486"/>
      <c r="L1335" s="486"/>
      <c r="M1335" s="486"/>
      <c r="N1335" s="486"/>
      <c r="O1335" s="486"/>
      <c r="P1335" s="486"/>
    </row>
    <row r="1336" spans="1:16">
      <c r="A1336" s="95"/>
      <c r="B1336" s="164" t="s">
        <v>5698</v>
      </c>
      <c r="C1336" s="1007" t="s">
        <v>3704</v>
      </c>
      <c r="D1336" s="549" t="s">
        <v>3705</v>
      </c>
      <c r="E1336" s="110">
        <v>15000</v>
      </c>
      <c r="F1336" s="123" t="s">
        <v>2056</v>
      </c>
      <c r="G1336" s="251">
        <v>12000</v>
      </c>
      <c r="H1336" s="106"/>
      <c r="I1336" s="486"/>
      <c r="J1336" s="486"/>
      <c r="K1336" s="486"/>
      <c r="L1336" s="486"/>
      <c r="M1336" s="486"/>
      <c r="N1336" s="486"/>
      <c r="O1336" s="486"/>
      <c r="P1336" s="486"/>
    </row>
    <row r="1337" spans="1:16" ht="15.75" thickBot="1">
      <c r="A1337" s="95"/>
      <c r="B1337" s="164" t="s">
        <v>5699</v>
      </c>
      <c r="C1337" s="1001" t="s">
        <v>600</v>
      </c>
      <c r="D1337" s="527" t="s">
        <v>1422</v>
      </c>
      <c r="E1337" s="110">
        <v>15000</v>
      </c>
      <c r="F1337" s="123" t="s">
        <v>2056</v>
      </c>
      <c r="G1337" s="251">
        <v>12000</v>
      </c>
      <c r="H1337" s="106"/>
      <c r="I1337" s="486"/>
      <c r="J1337" s="486"/>
      <c r="K1337" s="486"/>
      <c r="L1337" s="486"/>
      <c r="M1337" s="486"/>
      <c r="N1337" s="486"/>
      <c r="O1337" s="486"/>
      <c r="P1337" s="486"/>
    </row>
    <row r="1338" spans="1:16">
      <c r="A1338" s="95"/>
      <c r="B1338" s="164"/>
      <c r="C1338" s="431"/>
      <c r="D1338" s="89" t="s">
        <v>1049</v>
      </c>
      <c r="E1338" s="82"/>
      <c r="F1338" s="93" t="s">
        <v>68</v>
      </c>
      <c r="G1338" s="93" t="s">
        <v>67</v>
      </c>
      <c r="H1338" s="91"/>
      <c r="I1338" s="500" t="s">
        <v>1056</v>
      </c>
      <c r="J1338" s="500"/>
      <c r="K1338" s="93"/>
      <c r="L1338" s="93"/>
      <c r="M1338" s="93"/>
      <c r="N1338" s="93"/>
      <c r="O1338" s="93"/>
      <c r="P1338" s="94"/>
    </row>
    <row r="1339" spans="1:16" ht="15.75" thickBot="1">
      <c r="A1339" s="95"/>
      <c r="B1339" s="164" t="s">
        <v>5686</v>
      </c>
      <c r="C1339" s="501" t="s">
        <v>1047</v>
      </c>
      <c r="D1339" s="502" t="s">
        <v>1475</v>
      </c>
      <c r="E1339" s="228">
        <v>35000</v>
      </c>
      <c r="F1339" s="228" t="s">
        <v>2056</v>
      </c>
      <c r="G1339" s="228">
        <v>35000</v>
      </c>
      <c r="H1339" s="230"/>
      <c r="I1339" s="503"/>
      <c r="J1339" s="236"/>
      <c r="K1339" s="236"/>
      <c r="L1339" s="236"/>
      <c r="M1339" s="236"/>
      <c r="N1339" s="236"/>
      <c r="O1339" s="236"/>
      <c r="P1339" s="236"/>
    </row>
    <row r="1340" spans="1:16">
      <c r="A1340" s="95"/>
      <c r="B1340" s="164"/>
      <c r="C1340" s="1008"/>
      <c r="D1340" s="550" t="s">
        <v>3700</v>
      </c>
      <c r="E1340" s="551"/>
      <c r="F1340" s="552"/>
      <c r="G1340" s="551"/>
      <c r="H1340" s="553"/>
      <c r="I1340" s="554"/>
      <c r="J1340" s="554"/>
      <c r="K1340" s="554"/>
      <c r="L1340" s="554"/>
      <c r="M1340" s="554"/>
      <c r="N1340" s="554"/>
      <c r="O1340" s="554"/>
      <c r="P1340" s="554"/>
    </row>
    <row r="1341" spans="1:16">
      <c r="A1341" s="95"/>
      <c r="B1341" s="164" t="s">
        <v>4077</v>
      </c>
      <c r="C1341" s="923" t="s">
        <v>3616</v>
      </c>
      <c r="D1341" s="141" t="s">
        <v>3617</v>
      </c>
      <c r="E1341" s="110">
        <v>2032</v>
      </c>
      <c r="F1341" s="123" t="s">
        <v>2056</v>
      </c>
      <c r="G1341" s="110">
        <v>2032</v>
      </c>
      <c r="H1341" s="106"/>
      <c r="I1341" s="166" t="s">
        <v>3701</v>
      </c>
      <c r="J1341" s="486"/>
      <c r="K1341" s="486"/>
      <c r="L1341" s="486"/>
      <c r="M1341" s="486"/>
      <c r="N1341" s="486"/>
      <c r="O1341" s="486"/>
      <c r="P1341" s="486"/>
    </row>
    <row r="1342" spans="1:16">
      <c r="A1342" s="95"/>
      <c r="B1342" s="164" t="s">
        <v>4078</v>
      </c>
      <c r="C1342" s="923" t="s">
        <v>3618</v>
      </c>
      <c r="D1342" s="141" t="s">
        <v>3619</v>
      </c>
      <c r="E1342" s="110">
        <v>3454</v>
      </c>
      <c r="F1342" s="123" t="s">
        <v>2056</v>
      </c>
      <c r="G1342" s="110">
        <v>3454</v>
      </c>
      <c r="H1342" s="106"/>
      <c r="I1342" s="166" t="s">
        <v>3701</v>
      </c>
      <c r="J1342" s="486"/>
      <c r="K1342" s="486"/>
      <c r="L1342" s="486"/>
      <c r="M1342" s="486"/>
      <c r="N1342" s="486"/>
      <c r="O1342" s="486"/>
      <c r="P1342" s="486"/>
    </row>
    <row r="1343" spans="1:16">
      <c r="A1343" s="95"/>
      <c r="B1343" s="164" t="s">
        <v>4079</v>
      </c>
      <c r="C1343" s="923" t="s">
        <v>3620</v>
      </c>
      <c r="D1343" s="141" t="s">
        <v>3621</v>
      </c>
      <c r="E1343" s="110">
        <v>4877</v>
      </c>
      <c r="F1343" s="123" t="s">
        <v>2056</v>
      </c>
      <c r="G1343" s="110">
        <v>4877</v>
      </c>
      <c r="H1343" s="106"/>
      <c r="I1343" s="166" t="s">
        <v>3701</v>
      </c>
      <c r="J1343" s="486"/>
      <c r="K1343" s="486"/>
      <c r="L1343" s="486"/>
      <c r="M1343" s="486"/>
      <c r="N1343" s="486"/>
      <c r="O1343" s="486"/>
      <c r="P1343" s="486"/>
    </row>
    <row r="1344" spans="1:16">
      <c r="A1344" s="555"/>
      <c r="B1344" s="164" t="s">
        <v>4080</v>
      </c>
      <c r="C1344" s="923" t="s">
        <v>3622</v>
      </c>
      <c r="D1344" s="141" t="s">
        <v>3623</v>
      </c>
      <c r="E1344" s="110">
        <v>2756</v>
      </c>
      <c r="F1344" s="123" t="s">
        <v>2056</v>
      </c>
      <c r="G1344" s="110">
        <v>2756</v>
      </c>
      <c r="H1344" s="106"/>
      <c r="I1344" s="166" t="s">
        <v>3701</v>
      </c>
      <c r="J1344" s="486"/>
      <c r="K1344" s="486"/>
      <c r="L1344" s="486"/>
      <c r="M1344" s="486"/>
      <c r="N1344" s="486"/>
      <c r="O1344" s="486"/>
      <c r="P1344" s="486"/>
    </row>
    <row r="1345" spans="1:16">
      <c r="A1345" s="95"/>
      <c r="B1345" s="164" t="s">
        <v>4081</v>
      </c>
      <c r="C1345" s="923" t="s">
        <v>3624</v>
      </c>
      <c r="D1345" s="141" t="s">
        <v>3625</v>
      </c>
      <c r="E1345" s="110">
        <v>4410</v>
      </c>
      <c r="F1345" s="123" t="s">
        <v>2056</v>
      </c>
      <c r="G1345" s="110">
        <v>4410</v>
      </c>
      <c r="H1345" s="106"/>
      <c r="I1345" s="166" t="s">
        <v>3701</v>
      </c>
      <c r="J1345" s="486"/>
      <c r="K1345" s="486"/>
      <c r="L1345" s="486"/>
      <c r="M1345" s="486"/>
      <c r="N1345" s="486"/>
      <c r="O1345" s="486"/>
      <c r="P1345" s="486"/>
    </row>
    <row r="1346" spans="1:16">
      <c r="A1346" s="95"/>
      <c r="B1346" s="164" t="s">
        <v>4082</v>
      </c>
      <c r="C1346" s="923" t="s">
        <v>3626</v>
      </c>
      <c r="D1346" s="141" t="s">
        <v>3627</v>
      </c>
      <c r="E1346" s="110">
        <v>5158</v>
      </c>
      <c r="F1346" s="123" t="s">
        <v>2056</v>
      </c>
      <c r="G1346" s="110">
        <v>5158</v>
      </c>
      <c r="H1346" s="106"/>
      <c r="I1346" s="166" t="s">
        <v>3701</v>
      </c>
      <c r="J1346" s="486"/>
      <c r="K1346" s="486"/>
      <c r="L1346" s="486"/>
      <c r="M1346" s="486"/>
      <c r="N1346" s="486"/>
      <c r="O1346" s="486"/>
      <c r="P1346" s="486"/>
    </row>
    <row r="1347" spans="1:16">
      <c r="A1347" s="95"/>
      <c r="B1347" s="164" t="s">
        <v>4083</v>
      </c>
      <c r="C1347" s="923" t="s">
        <v>3628</v>
      </c>
      <c r="D1347" s="141" t="s">
        <v>3629</v>
      </c>
      <c r="E1347" s="110">
        <v>3175</v>
      </c>
      <c r="F1347" s="123" t="s">
        <v>2056</v>
      </c>
      <c r="G1347" s="110">
        <v>3175</v>
      </c>
      <c r="H1347" s="106"/>
      <c r="I1347" s="166" t="s">
        <v>3701</v>
      </c>
      <c r="J1347" s="486"/>
      <c r="K1347" s="486"/>
      <c r="L1347" s="486"/>
      <c r="M1347" s="486"/>
      <c r="N1347" s="486"/>
      <c r="O1347" s="486"/>
      <c r="P1347" s="486"/>
    </row>
    <row r="1348" spans="1:16">
      <c r="A1348" s="95"/>
      <c r="B1348" s="164" t="s">
        <v>4084</v>
      </c>
      <c r="C1348" s="923" t="s">
        <v>3630</v>
      </c>
      <c r="D1348" s="141" t="s">
        <v>3631</v>
      </c>
      <c r="E1348" s="110">
        <v>5080</v>
      </c>
      <c r="F1348" s="123" t="s">
        <v>2056</v>
      </c>
      <c r="G1348" s="110">
        <v>5080</v>
      </c>
      <c r="H1348" s="106"/>
      <c r="I1348" s="166" t="s">
        <v>3701</v>
      </c>
      <c r="J1348" s="486"/>
      <c r="K1348" s="486"/>
      <c r="L1348" s="486"/>
      <c r="M1348" s="486"/>
      <c r="N1348" s="486"/>
      <c r="O1348" s="486"/>
      <c r="P1348" s="486"/>
    </row>
    <row r="1349" spans="1:16">
      <c r="A1349" s="95"/>
      <c r="B1349" s="164" t="s">
        <v>4085</v>
      </c>
      <c r="C1349" s="923" t="s">
        <v>3632</v>
      </c>
      <c r="D1349" s="141" t="s">
        <v>3633</v>
      </c>
      <c r="E1349" s="110">
        <v>6668</v>
      </c>
      <c r="F1349" s="123" t="s">
        <v>2056</v>
      </c>
      <c r="G1349" s="110">
        <v>6668</v>
      </c>
      <c r="H1349" s="106"/>
      <c r="I1349" s="166" t="s">
        <v>3701</v>
      </c>
      <c r="J1349" s="486"/>
      <c r="K1349" s="486"/>
      <c r="L1349" s="486"/>
      <c r="M1349" s="486"/>
      <c r="N1349" s="486"/>
      <c r="O1349" s="486"/>
      <c r="P1349" s="486"/>
    </row>
    <row r="1350" spans="1:16">
      <c r="A1350" s="95"/>
      <c r="B1350" s="164" t="s">
        <v>4086</v>
      </c>
      <c r="C1350" s="923" t="s">
        <v>3634</v>
      </c>
      <c r="D1350" s="141" t="s">
        <v>3635</v>
      </c>
      <c r="E1350" s="110">
        <v>3466</v>
      </c>
      <c r="F1350" s="123" t="s">
        <v>2056</v>
      </c>
      <c r="G1350" s="110">
        <v>3466</v>
      </c>
      <c r="H1350" s="106"/>
      <c r="I1350" s="166" t="s">
        <v>3701</v>
      </c>
      <c r="J1350" s="486"/>
      <c r="K1350" s="486"/>
      <c r="L1350" s="486"/>
      <c r="M1350" s="486"/>
      <c r="N1350" s="486"/>
      <c r="O1350" s="486"/>
      <c r="P1350" s="486"/>
    </row>
    <row r="1351" spans="1:16">
      <c r="A1351" s="95"/>
      <c r="B1351" s="164" t="s">
        <v>4087</v>
      </c>
      <c r="C1351" s="923" t="s">
        <v>3636</v>
      </c>
      <c r="D1351" s="141" t="s">
        <v>3637</v>
      </c>
      <c r="E1351" s="110">
        <v>5546</v>
      </c>
      <c r="F1351" s="123" t="s">
        <v>2056</v>
      </c>
      <c r="G1351" s="110">
        <v>5546</v>
      </c>
      <c r="H1351" s="106"/>
      <c r="I1351" s="166" t="s">
        <v>3701</v>
      </c>
      <c r="J1351" s="486"/>
      <c r="K1351" s="486"/>
      <c r="L1351" s="486"/>
      <c r="M1351" s="486"/>
      <c r="N1351" s="486"/>
      <c r="O1351" s="486"/>
      <c r="P1351" s="486"/>
    </row>
    <row r="1352" spans="1:16">
      <c r="A1352" s="95"/>
      <c r="B1352" s="164" t="s">
        <v>4088</v>
      </c>
      <c r="C1352" s="923" t="s">
        <v>3638</v>
      </c>
      <c r="D1352" s="141" t="s">
        <v>3639</v>
      </c>
      <c r="E1352" s="110">
        <v>7279</v>
      </c>
      <c r="F1352" s="123" t="s">
        <v>2056</v>
      </c>
      <c r="G1352" s="110">
        <v>7279</v>
      </c>
      <c r="H1352" s="106"/>
      <c r="I1352" s="166" t="s">
        <v>3701</v>
      </c>
      <c r="J1352" s="486"/>
      <c r="K1352" s="486"/>
      <c r="L1352" s="486"/>
      <c r="M1352" s="486"/>
      <c r="N1352" s="486"/>
      <c r="O1352" s="486"/>
      <c r="P1352" s="486"/>
    </row>
    <row r="1353" spans="1:16">
      <c r="A1353" s="95"/>
      <c r="B1353" s="164" t="s">
        <v>4089</v>
      </c>
      <c r="C1353" s="923" t="s">
        <v>3640</v>
      </c>
      <c r="D1353" s="141" t="s">
        <v>3641</v>
      </c>
      <c r="E1353" s="110">
        <v>3959</v>
      </c>
      <c r="F1353" s="123" t="s">
        <v>2056</v>
      </c>
      <c r="G1353" s="110">
        <v>3959</v>
      </c>
      <c r="H1353" s="106"/>
      <c r="I1353" s="166" t="s">
        <v>3701</v>
      </c>
      <c r="J1353" s="486"/>
      <c r="K1353" s="486"/>
      <c r="L1353" s="486"/>
      <c r="M1353" s="486"/>
      <c r="N1353" s="486"/>
      <c r="O1353" s="486"/>
      <c r="P1353" s="486"/>
    </row>
    <row r="1354" spans="1:16">
      <c r="A1354" s="95"/>
      <c r="B1354" s="164" t="s">
        <v>4090</v>
      </c>
      <c r="C1354" s="923" t="s">
        <v>3642</v>
      </c>
      <c r="D1354" s="141" t="s">
        <v>3643</v>
      </c>
      <c r="E1354" s="110">
        <v>6730</v>
      </c>
      <c r="F1354" s="123" t="s">
        <v>2056</v>
      </c>
      <c r="G1354" s="110">
        <v>6730</v>
      </c>
      <c r="H1354" s="106"/>
      <c r="I1354" s="166" t="s">
        <v>3701</v>
      </c>
      <c r="J1354" s="486"/>
      <c r="K1354" s="486"/>
      <c r="L1354" s="486"/>
      <c r="M1354" s="486"/>
      <c r="N1354" s="486"/>
      <c r="O1354" s="486"/>
      <c r="P1354" s="486"/>
    </row>
    <row r="1355" spans="1:16">
      <c r="A1355" s="95"/>
      <c r="B1355" s="164" t="s">
        <v>4091</v>
      </c>
      <c r="C1355" s="923" t="s">
        <v>3644</v>
      </c>
      <c r="D1355" s="141" t="s">
        <v>3645</v>
      </c>
      <c r="E1355" s="110">
        <v>9501</v>
      </c>
      <c r="F1355" s="123" t="s">
        <v>2056</v>
      </c>
      <c r="G1355" s="110">
        <v>9501</v>
      </c>
      <c r="H1355" s="106"/>
      <c r="I1355" s="166" t="s">
        <v>3701</v>
      </c>
      <c r="J1355" s="486"/>
      <c r="K1355" s="486"/>
      <c r="L1355" s="486"/>
      <c r="M1355" s="486"/>
      <c r="N1355" s="486"/>
      <c r="O1355" s="486"/>
      <c r="P1355" s="486"/>
    </row>
    <row r="1356" spans="1:16">
      <c r="A1356" s="95"/>
      <c r="B1356" s="164" t="s">
        <v>4092</v>
      </c>
      <c r="C1356" s="923" t="s">
        <v>3646</v>
      </c>
      <c r="D1356" s="141" t="s">
        <v>3647</v>
      </c>
      <c r="E1356" s="110">
        <v>6205</v>
      </c>
      <c r="F1356" s="123" t="s">
        <v>2056</v>
      </c>
      <c r="G1356" s="110">
        <v>6205</v>
      </c>
      <c r="H1356" s="106"/>
      <c r="I1356" s="166" t="s">
        <v>3701</v>
      </c>
      <c r="J1356" s="486"/>
      <c r="K1356" s="486"/>
      <c r="L1356" s="486"/>
      <c r="M1356" s="486"/>
      <c r="N1356" s="486"/>
      <c r="O1356" s="486"/>
      <c r="P1356" s="486"/>
    </row>
    <row r="1357" spans="1:16">
      <c r="A1357" s="95"/>
      <c r="B1357" s="164" t="s">
        <v>4093</v>
      </c>
      <c r="C1357" s="923" t="s">
        <v>3648</v>
      </c>
      <c r="D1357" s="141" t="s">
        <v>3649</v>
      </c>
      <c r="E1357" s="110">
        <v>9928</v>
      </c>
      <c r="F1357" s="123" t="s">
        <v>2056</v>
      </c>
      <c r="G1357" s="110">
        <v>9928</v>
      </c>
      <c r="H1357" s="106"/>
      <c r="I1357" s="166" t="s">
        <v>3701</v>
      </c>
      <c r="J1357" s="486"/>
      <c r="K1357" s="486"/>
      <c r="L1357" s="486"/>
      <c r="M1357" s="486"/>
      <c r="N1357" s="486"/>
      <c r="O1357" s="486"/>
      <c r="P1357" s="486"/>
    </row>
    <row r="1358" spans="1:16">
      <c r="A1358" s="95"/>
      <c r="B1358" s="164" t="s">
        <v>4094</v>
      </c>
      <c r="C1358" s="923" t="s">
        <v>3650</v>
      </c>
      <c r="D1358" s="141" t="s">
        <v>3651</v>
      </c>
      <c r="E1358" s="110">
        <v>13031</v>
      </c>
      <c r="F1358" s="123" t="s">
        <v>2056</v>
      </c>
      <c r="G1358" s="110">
        <v>13031</v>
      </c>
      <c r="H1358" s="106"/>
      <c r="I1358" s="166" t="s">
        <v>3701</v>
      </c>
      <c r="J1358" s="486"/>
      <c r="K1358" s="486"/>
      <c r="L1358" s="486"/>
      <c r="M1358" s="486"/>
      <c r="N1358" s="486"/>
      <c r="O1358" s="486"/>
      <c r="P1358" s="486"/>
    </row>
    <row r="1359" spans="1:16">
      <c r="A1359" s="95"/>
      <c r="B1359" s="164" t="s">
        <v>4095</v>
      </c>
      <c r="C1359" s="923" t="s">
        <v>3652</v>
      </c>
      <c r="D1359" s="141" t="s">
        <v>3653</v>
      </c>
      <c r="E1359" s="110">
        <v>7919</v>
      </c>
      <c r="F1359" s="123" t="s">
        <v>2056</v>
      </c>
      <c r="G1359" s="110">
        <v>7919</v>
      </c>
      <c r="H1359" s="106"/>
      <c r="I1359" s="166" t="s">
        <v>3701</v>
      </c>
      <c r="J1359" s="486"/>
      <c r="K1359" s="486"/>
      <c r="L1359" s="486"/>
      <c r="M1359" s="486"/>
      <c r="N1359" s="486"/>
      <c r="O1359" s="486"/>
      <c r="P1359" s="486"/>
    </row>
    <row r="1360" spans="1:16">
      <c r="A1360" s="95"/>
      <c r="B1360" s="164" t="s">
        <v>4096</v>
      </c>
      <c r="C1360" s="923" t="s">
        <v>3654</v>
      </c>
      <c r="D1360" s="141" t="s">
        <v>3655</v>
      </c>
      <c r="E1360" s="110">
        <v>13462</v>
      </c>
      <c r="F1360" s="123" t="s">
        <v>2056</v>
      </c>
      <c r="G1360" s="110">
        <v>13462</v>
      </c>
      <c r="H1360" s="106"/>
      <c r="I1360" s="166" t="s">
        <v>3701</v>
      </c>
      <c r="J1360" s="486"/>
      <c r="K1360" s="486"/>
      <c r="L1360" s="486"/>
      <c r="M1360" s="486"/>
      <c r="N1360" s="486"/>
      <c r="O1360" s="486"/>
      <c r="P1360" s="486"/>
    </row>
    <row r="1361" spans="1:16">
      <c r="A1361" s="95"/>
      <c r="B1361" s="164" t="s">
        <v>4097</v>
      </c>
      <c r="C1361" s="923" t="s">
        <v>3656</v>
      </c>
      <c r="D1361" s="141" t="s">
        <v>3657</v>
      </c>
      <c r="E1361" s="110">
        <v>19005</v>
      </c>
      <c r="F1361" s="123" t="s">
        <v>2056</v>
      </c>
      <c r="G1361" s="110">
        <v>19005</v>
      </c>
      <c r="H1361" s="106"/>
      <c r="I1361" s="166" t="s">
        <v>3701</v>
      </c>
      <c r="J1361" s="486"/>
      <c r="K1361" s="486"/>
      <c r="L1361" s="486"/>
      <c r="M1361" s="486"/>
      <c r="N1361" s="486"/>
      <c r="O1361" s="486"/>
      <c r="P1361" s="486"/>
    </row>
    <row r="1362" spans="1:16">
      <c r="A1362" s="95"/>
      <c r="B1362" s="164" t="s">
        <v>4098</v>
      </c>
      <c r="C1362" s="923" t="s">
        <v>3658</v>
      </c>
      <c r="D1362" s="141" t="s">
        <v>3659</v>
      </c>
      <c r="E1362" s="110">
        <v>10394</v>
      </c>
      <c r="F1362" s="123" t="s">
        <v>2056</v>
      </c>
      <c r="G1362" s="110">
        <v>10394</v>
      </c>
      <c r="H1362" s="106"/>
      <c r="I1362" s="166" t="s">
        <v>3701</v>
      </c>
      <c r="J1362" s="486"/>
      <c r="K1362" s="486"/>
      <c r="L1362" s="486"/>
      <c r="M1362" s="486"/>
      <c r="N1362" s="486"/>
      <c r="O1362" s="486"/>
      <c r="P1362" s="486"/>
    </row>
    <row r="1363" spans="1:16">
      <c r="A1363" s="95"/>
      <c r="B1363" s="164" t="s">
        <v>4099</v>
      </c>
      <c r="C1363" s="923" t="s">
        <v>3660</v>
      </c>
      <c r="D1363" s="141" t="s">
        <v>3661</v>
      </c>
      <c r="E1363" s="110">
        <v>17670</v>
      </c>
      <c r="F1363" s="123" t="s">
        <v>2056</v>
      </c>
      <c r="G1363" s="110">
        <v>17670</v>
      </c>
      <c r="H1363" s="106"/>
      <c r="I1363" s="166" t="s">
        <v>3701</v>
      </c>
      <c r="J1363" s="486"/>
      <c r="K1363" s="486"/>
      <c r="L1363" s="486"/>
      <c r="M1363" s="486"/>
      <c r="N1363" s="486"/>
      <c r="O1363" s="486"/>
      <c r="P1363" s="486"/>
    </row>
    <row r="1364" spans="1:16">
      <c r="A1364" s="95"/>
      <c r="B1364" s="164" t="s">
        <v>4100</v>
      </c>
      <c r="C1364" s="923" t="s">
        <v>3662</v>
      </c>
      <c r="D1364" s="141" t="s">
        <v>3663</v>
      </c>
      <c r="E1364" s="110">
        <v>24945</v>
      </c>
      <c r="F1364" s="123" t="s">
        <v>2056</v>
      </c>
      <c r="G1364" s="110">
        <v>24945</v>
      </c>
      <c r="H1364" s="106"/>
      <c r="I1364" s="166" t="s">
        <v>3701</v>
      </c>
      <c r="J1364" s="486"/>
      <c r="K1364" s="486"/>
      <c r="L1364" s="486"/>
      <c r="M1364" s="486"/>
      <c r="N1364" s="486"/>
      <c r="O1364" s="486"/>
      <c r="P1364" s="486"/>
    </row>
    <row r="1365" spans="1:16">
      <c r="A1365" s="95"/>
      <c r="B1365" s="164" t="s">
        <v>4101</v>
      </c>
      <c r="C1365" s="923" t="s">
        <v>3664</v>
      </c>
      <c r="D1365" s="141" t="s">
        <v>3665</v>
      </c>
      <c r="E1365" s="110">
        <v>13985</v>
      </c>
      <c r="F1365" s="123" t="s">
        <v>2056</v>
      </c>
      <c r="G1365" s="110">
        <v>13985</v>
      </c>
      <c r="H1365" s="106"/>
      <c r="I1365" s="166" t="s">
        <v>3701</v>
      </c>
      <c r="J1365" s="486"/>
      <c r="K1365" s="486"/>
      <c r="L1365" s="486"/>
      <c r="M1365" s="486"/>
      <c r="N1365" s="486"/>
      <c r="O1365" s="486"/>
      <c r="P1365" s="486"/>
    </row>
    <row r="1366" spans="1:16">
      <c r="A1366" s="95"/>
      <c r="B1366" s="164" t="s">
        <v>4102</v>
      </c>
      <c r="C1366" s="923" t="s">
        <v>3666</v>
      </c>
      <c r="D1366" s="141" t="s">
        <v>3667</v>
      </c>
      <c r="E1366" s="110">
        <v>22376</v>
      </c>
      <c r="F1366" s="123" t="s">
        <v>2056</v>
      </c>
      <c r="G1366" s="110">
        <v>22376</v>
      </c>
      <c r="H1366" s="106"/>
      <c r="I1366" s="166" t="s">
        <v>3701</v>
      </c>
      <c r="J1366" s="486"/>
      <c r="K1366" s="486"/>
      <c r="L1366" s="486"/>
      <c r="M1366" s="486"/>
      <c r="N1366" s="486"/>
      <c r="O1366" s="486"/>
      <c r="P1366" s="486"/>
    </row>
    <row r="1367" spans="1:16" s="95" customFormat="1">
      <c r="B1367" s="164" t="s">
        <v>4103</v>
      </c>
      <c r="C1367" s="923" t="s">
        <v>3668</v>
      </c>
      <c r="D1367" s="141" t="s">
        <v>3669</v>
      </c>
      <c r="E1367" s="110">
        <v>29369</v>
      </c>
      <c r="F1367" s="123" t="s">
        <v>2056</v>
      </c>
      <c r="G1367" s="110">
        <v>29369</v>
      </c>
      <c r="H1367" s="106"/>
      <c r="I1367" s="166" t="s">
        <v>3701</v>
      </c>
      <c r="J1367" s="486"/>
      <c r="K1367" s="486"/>
      <c r="L1367" s="486"/>
      <c r="M1367" s="486"/>
      <c r="N1367" s="486"/>
      <c r="O1367" s="486"/>
      <c r="P1367" s="486"/>
    </row>
    <row r="1368" spans="1:16" s="95" customFormat="1">
      <c r="B1368" s="164" t="s">
        <v>4104</v>
      </c>
      <c r="C1368" s="923" t="s">
        <v>3670</v>
      </c>
      <c r="D1368" s="141" t="s">
        <v>3671</v>
      </c>
      <c r="E1368" s="110">
        <v>16366</v>
      </c>
      <c r="F1368" s="123" t="s">
        <v>2056</v>
      </c>
      <c r="G1368" s="110">
        <v>16366</v>
      </c>
      <c r="H1368" s="106"/>
      <c r="I1368" s="166" t="s">
        <v>3701</v>
      </c>
      <c r="J1368" s="486"/>
      <c r="K1368" s="486"/>
      <c r="L1368" s="486"/>
      <c r="M1368" s="486"/>
      <c r="N1368" s="486"/>
      <c r="O1368" s="486"/>
      <c r="P1368" s="486"/>
    </row>
    <row r="1369" spans="1:16" s="95" customFormat="1">
      <c r="B1369" s="164" t="s">
        <v>4105</v>
      </c>
      <c r="C1369" s="923" t="s">
        <v>3672</v>
      </c>
      <c r="D1369" s="141" t="s">
        <v>3673</v>
      </c>
      <c r="E1369" s="110">
        <v>27822</v>
      </c>
      <c r="F1369" s="123" t="s">
        <v>2056</v>
      </c>
      <c r="G1369" s="110">
        <v>27822</v>
      </c>
      <c r="H1369" s="106"/>
      <c r="I1369" s="166" t="s">
        <v>3701</v>
      </c>
      <c r="J1369" s="486"/>
      <c r="K1369" s="486"/>
      <c r="L1369" s="486"/>
      <c r="M1369" s="486"/>
      <c r="N1369" s="486"/>
      <c r="O1369" s="486"/>
      <c r="P1369" s="486"/>
    </row>
    <row r="1370" spans="1:16">
      <c r="A1370" s="95"/>
      <c r="B1370" s="164" t="s">
        <v>4106</v>
      </c>
      <c r="C1370" s="923" t="s">
        <v>3674</v>
      </c>
      <c r="D1370" s="141" t="s">
        <v>3675</v>
      </c>
      <c r="E1370" s="110">
        <v>39278</v>
      </c>
      <c r="F1370" s="123" t="s">
        <v>2056</v>
      </c>
      <c r="G1370" s="110">
        <v>39278</v>
      </c>
      <c r="H1370" s="106"/>
      <c r="I1370" s="166" t="s">
        <v>3701</v>
      </c>
      <c r="J1370" s="486"/>
      <c r="K1370" s="486"/>
      <c r="L1370" s="486"/>
      <c r="M1370" s="486"/>
      <c r="N1370" s="486"/>
      <c r="O1370" s="486"/>
      <c r="P1370" s="486"/>
    </row>
    <row r="1371" spans="1:16">
      <c r="A1371" s="95"/>
      <c r="B1371" s="164" t="s">
        <v>4107</v>
      </c>
      <c r="C1371" s="923" t="s">
        <v>3676</v>
      </c>
      <c r="D1371" s="141" t="s">
        <v>3677</v>
      </c>
      <c r="E1371" s="110">
        <v>17995</v>
      </c>
      <c r="F1371" s="123" t="s">
        <v>2056</v>
      </c>
      <c r="G1371" s="110">
        <v>17995</v>
      </c>
      <c r="H1371" s="106"/>
      <c r="I1371" s="166" t="s">
        <v>3701</v>
      </c>
      <c r="J1371" s="486"/>
      <c r="K1371" s="486"/>
      <c r="L1371" s="486"/>
      <c r="M1371" s="486"/>
      <c r="N1371" s="486"/>
      <c r="O1371" s="486"/>
      <c r="P1371" s="486"/>
    </row>
    <row r="1372" spans="1:16">
      <c r="A1372" s="95"/>
      <c r="B1372" s="164" t="s">
        <v>4108</v>
      </c>
      <c r="C1372" s="923" t="s">
        <v>3678</v>
      </c>
      <c r="D1372" s="141" t="s">
        <v>3679</v>
      </c>
      <c r="E1372" s="110">
        <v>30592</v>
      </c>
      <c r="F1372" s="123" t="s">
        <v>2056</v>
      </c>
      <c r="G1372" s="110">
        <v>30592</v>
      </c>
      <c r="H1372" s="106"/>
      <c r="I1372" s="166" t="s">
        <v>3701</v>
      </c>
      <c r="J1372" s="486"/>
      <c r="K1372" s="486"/>
      <c r="L1372" s="486"/>
      <c r="M1372" s="486"/>
      <c r="N1372" s="486"/>
      <c r="O1372" s="486"/>
      <c r="P1372" s="486"/>
    </row>
    <row r="1373" spans="1:16">
      <c r="A1373" s="95"/>
      <c r="B1373" s="164" t="s">
        <v>4109</v>
      </c>
      <c r="C1373" s="923" t="s">
        <v>3680</v>
      </c>
      <c r="D1373" s="141" t="s">
        <v>3681</v>
      </c>
      <c r="E1373" s="110">
        <v>43188</v>
      </c>
      <c r="F1373" s="123" t="s">
        <v>2056</v>
      </c>
      <c r="G1373" s="110">
        <v>43188</v>
      </c>
      <c r="H1373" s="106"/>
      <c r="I1373" s="166" t="s">
        <v>3701</v>
      </c>
      <c r="J1373" s="486"/>
      <c r="K1373" s="486"/>
      <c r="L1373" s="486"/>
      <c r="M1373" s="486"/>
      <c r="N1373" s="486"/>
      <c r="O1373" s="486"/>
      <c r="P1373" s="486"/>
    </row>
    <row r="1374" spans="1:16">
      <c r="A1374" s="95"/>
      <c r="B1374" s="164" t="s">
        <v>4110</v>
      </c>
      <c r="C1374" s="923" t="s">
        <v>3682</v>
      </c>
      <c r="D1374" s="141" t="s">
        <v>3683</v>
      </c>
      <c r="E1374" s="110">
        <v>19000</v>
      </c>
      <c r="F1374" s="123" t="s">
        <v>2056</v>
      </c>
      <c r="G1374" s="110">
        <v>19000</v>
      </c>
      <c r="H1374" s="106"/>
      <c r="I1374" s="166" t="s">
        <v>3701</v>
      </c>
      <c r="J1374" s="486"/>
      <c r="K1374" s="486"/>
      <c r="L1374" s="486"/>
      <c r="M1374" s="486"/>
      <c r="N1374" s="486"/>
      <c r="O1374" s="486"/>
      <c r="P1374" s="486"/>
    </row>
    <row r="1375" spans="1:16">
      <c r="A1375" s="95"/>
      <c r="B1375" s="164" t="s">
        <v>4111</v>
      </c>
      <c r="C1375" s="923" t="s">
        <v>3684</v>
      </c>
      <c r="D1375" s="141" t="s">
        <v>3685</v>
      </c>
      <c r="E1375" s="110">
        <v>32300</v>
      </c>
      <c r="F1375" s="123" t="s">
        <v>2056</v>
      </c>
      <c r="G1375" s="110">
        <v>32300</v>
      </c>
      <c r="H1375" s="106"/>
      <c r="I1375" s="166" t="s">
        <v>3701</v>
      </c>
      <c r="J1375" s="486"/>
      <c r="K1375" s="486"/>
      <c r="L1375" s="486"/>
      <c r="M1375" s="486"/>
      <c r="N1375" s="486"/>
      <c r="O1375" s="486"/>
      <c r="P1375" s="486"/>
    </row>
    <row r="1376" spans="1:16">
      <c r="A1376" s="95"/>
      <c r="B1376" s="164" t="s">
        <v>4112</v>
      </c>
      <c r="C1376" s="923" t="s">
        <v>3686</v>
      </c>
      <c r="D1376" s="141" t="s">
        <v>3687</v>
      </c>
      <c r="E1376" s="110">
        <v>45600</v>
      </c>
      <c r="F1376" s="123" t="s">
        <v>2056</v>
      </c>
      <c r="G1376" s="110">
        <v>45600</v>
      </c>
      <c r="H1376" s="106"/>
      <c r="I1376" s="166" t="s">
        <v>3701</v>
      </c>
      <c r="J1376" s="486"/>
      <c r="K1376" s="486"/>
      <c r="L1376" s="486"/>
      <c r="M1376" s="486"/>
      <c r="N1376" s="486"/>
      <c r="O1376" s="486"/>
      <c r="P1376" s="486"/>
    </row>
    <row r="1377" spans="1:16">
      <c r="A1377" s="95"/>
      <c r="B1377" s="164" t="s">
        <v>4113</v>
      </c>
      <c r="C1377" s="923" t="s">
        <v>3688</v>
      </c>
      <c r="D1377" s="141" t="s">
        <v>3689</v>
      </c>
      <c r="E1377" s="110">
        <v>23495</v>
      </c>
      <c r="F1377" s="123" t="s">
        <v>2056</v>
      </c>
      <c r="G1377" s="110">
        <v>23495</v>
      </c>
      <c r="H1377" s="106"/>
      <c r="I1377" s="166" t="s">
        <v>3701</v>
      </c>
      <c r="J1377" s="486"/>
      <c r="K1377" s="486"/>
      <c r="L1377" s="486"/>
      <c r="M1377" s="486"/>
      <c r="N1377" s="486"/>
      <c r="O1377" s="486"/>
      <c r="P1377" s="486"/>
    </row>
    <row r="1378" spans="1:16">
      <c r="A1378" s="95"/>
      <c r="B1378" s="164" t="s">
        <v>4114</v>
      </c>
      <c r="C1378" s="923" t="s">
        <v>3690</v>
      </c>
      <c r="D1378" s="141" t="s">
        <v>3691</v>
      </c>
      <c r="E1378" s="110">
        <v>39942</v>
      </c>
      <c r="F1378" s="123" t="s">
        <v>2056</v>
      </c>
      <c r="G1378" s="110">
        <v>39942</v>
      </c>
      <c r="H1378" s="106"/>
      <c r="I1378" s="166" t="s">
        <v>3701</v>
      </c>
      <c r="J1378" s="486"/>
      <c r="K1378" s="486"/>
      <c r="L1378" s="486"/>
      <c r="M1378" s="486"/>
      <c r="N1378" s="486"/>
      <c r="O1378" s="486"/>
      <c r="P1378" s="486"/>
    </row>
    <row r="1379" spans="1:16">
      <c r="A1379" s="95"/>
      <c r="B1379" s="164" t="s">
        <v>4115</v>
      </c>
      <c r="C1379" s="923" t="s">
        <v>3692</v>
      </c>
      <c r="D1379" s="141" t="s">
        <v>3693</v>
      </c>
      <c r="E1379" s="110">
        <v>56388</v>
      </c>
      <c r="F1379" s="123" t="s">
        <v>2056</v>
      </c>
      <c r="G1379" s="110">
        <v>56388</v>
      </c>
      <c r="H1379" s="106"/>
      <c r="I1379" s="166" t="s">
        <v>3701</v>
      </c>
      <c r="J1379" s="486"/>
      <c r="K1379" s="486"/>
      <c r="L1379" s="486"/>
      <c r="M1379" s="486"/>
      <c r="N1379" s="486"/>
      <c r="O1379" s="486"/>
      <c r="P1379" s="486"/>
    </row>
    <row r="1380" spans="1:16">
      <c r="A1380" s="95"/>
      <c r="B1380" s="164" t="s">
        <v>4116</v>
      </c>
      <c r="C1380" s="923" t="s">
        <v>3694</v>
      </c>
      <c r="D1380" s="141" t="s">
        <v>3695</v>
      </c>
      <c r="E1380" s="110">
        <v>25100</v>
      </c>
      <c r="F1380" s="123" t="s">
        <v>2056</v>
      </c>
      <c r="G1380" s="110">
        <v>25100</v>
      </c>
      <c r="H1380" s="106"/>
      <c r="I1380" s="166" t="s">
        <v>3701</v>
      </c>
      <c r="J1380" s="486"/>
      <c r="K1380" s="486"/>
      <c r="L1380" s="486"/>
      <c r="M1380" s="486"/>
      <c r="N1380" s="486"/>
      <c r="O1380" s="486"/>
      <c r="P1380" s="486"/>
    </row>
    <row r="1381" spans="1:16">
      <c r="A1381" s="95"/>
      <c r="B1381" s="164" t="s">
        <v>4117</v>
      </c>
      <c r="C1381" s="923" t="s">
        <v>3696</v>
      </c>
      <c r="D1381" s="141" t="s">
        <v>3697</v>
      </c>
      <c r="E1381" s="110">
        <v>42670</v>
      </c>
      <c r="F1381" s="123" t="s">
        <v>2056</v>
      </c>
      <c r="G1381" s="110">
        <v>42670</v>
      </c>
      <c r="H1381" s="106"/>
      <c r="I1381" s="166" t="s">
        <v>3701</v>
      </c>
      <c r="J1381" s="486"/>
      <c r="K1381" s="486"/>
      <c r="L1381" s="486"/>
      <c r="M1381" s="486"/>
      <c r="N1381" s="486"/>
      <c r="O1381" s="486"/>
      <c r="P1381" s="486"/>
    </row>
    <row r="1382" spans="1:16" s="108" customFormat="1" ht="14.25" customHeight="1">
      <c r="A1382" s="95"/>
      <c r="B1382" s="164" t="s">
        <v>4118</v>
      </c>
      <c r="C1382" s="923" t="s">
        <v>3698</v>
      </c>
      <c r="D1382" s="141" t="s">
        <v>3699</v>
      </c>
      <c r="E1382" s="110">
        <v>60240</v>
      </c>
      <c r="F1382" s="123" t="s">
        <v>2056</v>
      </c>
      <c r="G1382" s="110">
        <v>60240</v>
      </c>
      <c r="H1382" s="106"/>
      <c r="I1382" s="166" t="s">
        <v>3701</v>
      </c>
      <c r="J1382" s="486"/>
      <c r="K1382" s="486"/>
      <c r="L1382" s="486"/>
      <c r="M1382" s="486"/>
      <c r="N1382" s="486"/>
      <c r="O1382" s="486"/>
      <c r="P1382" s="486"/>
    </row>
    <row r="1383" spans="1:16">
      <c r="A1383" s="95"/>
      <c r="B1383" s="164"/>
      <c r="C1383" s="998"/>
      <c r="D1383" s="502" t="s">
        <v>3113</v>
      </c>
      <c r="E1383" s="228"/>
      <c r="F1383" s="228" t="s">
        <v>68</v>
      </c>
      <c r="G1383" s="228" t="s">
        <v>67</v>
      </c>
      <c r="H1383" s="228"/>
      <c r="I1383" s="418"/>
      <c r="J1383" s="236"/>
      <c r="K1383" s="236"/>
      <c r="L1383" s="236"/>
      <c r="M1383" s="236"/>
      <c r="N1383" s="236"/>
      <c r="O1383" s="522"/>
      <c r="P1383" s="523"/>
    </row>
    <row r="1384" spans="1:16">
      <c r="A1384" s="95"/>
      <c r="B1384" s="164" t="s">
        <v>5358</v>
      </c>
      <c r="C1384" s="923" t="s">
        <v>3069</v>
      </c>
      <c r="D1384" s="270" t="s">
        <v>3070</v>
      </c>
      <c r="E1384" s="142">
        <v>5167</v>
      </c>
      <c r="F1384" s="123" t="s">
        <v>2056</v>
      </c>
      <c r="G1384" s="142">
        <v>5167</v>
      </c>
      <c r="H1384" s="524"/>
      <c r="I1384" s="53" t="s">
        <v>3110</v>
      </c>
      <c r="J1384" s="841"/>
      <c r="K1384" s="841"/>
      <c r="L1384" s="841"/>
      <c r="M1384" s="841"/>
      <c r="N1384" s="841"/>
      <c r="O1384" s="841"/>
      <c r="P1384" s="841"/>
    </row>
    <row r="1385" spans="1:16">
      <c r="A1385" s="95"/>
      <c r="B1385" s="164" t="s">
        <v>5359</v>
      </c>
      <c r="C1385" s="923" t="s">
        <v>3071</v>
      </c>
      <c r="D1385" s="270" t="s">
        <v>3072</v>
      </c>
      <c r="E1385" s="142">
        <v>9000</v>
      </c>
      <c r="F1385" s="123" t="s">
        <v>2056</v>
      </c>
      <c r="G1385" s="142">
        <v>9000</v>
      </c>
      <c r="H1385" s="524"/>
      <c r="I1385" s="53" t="s">
        <v>3110</v>
      </c>
      <c r="J1385" s="841"/>
      <c r="K1385" s="841"/>
      <c r="L1385" s="841"/>
      <c r="M1385" s="841"/>
      <c r="N1385" s="841"/>
      <c r="O1385" s="841"/>
      <c r="P1385" s="841"/>
    </row>
    <row r="1386" spans="1:16">
      <c r="A1386" s="95"/>
      <c r="B1386" s="164" t="s">
        <v>5360</v>
      </c>
      <c r="C1386" s="923" t="s">
        <v>3073</v>
      </c>
      <c r="D1386" s="270" t="s">
        <v>3074</v>
      </c>
      <c r="E1386" s="142">
        <v>12500</v>
      </c>
      <c r="F1386" s="123" t="s">
        <v>2056</v>
      </c>
      <c r="G1386" s="142">
        <v>12500</v>
      </c>
      <c r="H1386" s="524"/>
      <c r="I1386" s="53" t="s">
        <v>3110</v>
      </c>
      <c r="J1386" s="841"/>
      <c r="K1386" s="841"/>
      <c r="L1386" s="841"/>
      <c r="M1386" s="841"/>
      <c r="N1386" s="841"/>
      <c r="O1386" s="841"/>
      <c r="P1386" s="841"/>
    </row>
    <row r="1387" spans="1:16">
      <c r="A1387" s="95"/>
      <c r="B1387" s="164" t="s">
        <v>5361</v>
      </c>
      <c r="C1387" s="923" t="s">
        <v>3075</v>
      </c>
      <c r="D1387" s="270" t="s">
        <v>3076</v>
      </c>
      <c r="E1387" s="142">
        <v>15000</v>
      </c>
      <c r="F1387" s="123" t="s">
        <v>2056</v>
      </c>
      <c r="G1387" s="142">
        <v>15000</v>
      </c>
      <c r="H1387" s="524"/>
      <c r="I1387" s="53" t="s">
        <v>3110</v>
      </c>
      <c r="J1387" s="841"/>
      <c r="K1387" s="841"/>
      <c r="L1387" s="841"/>
      <c r="M1387" s="841"/>
      <c r="N1387" s="841"/>
      <c r="O1387" s="841"/>
      <c r="P1387" s="841"/>
    </row>
    <row r="1388" spans="1:16">
      <c r="A1388" s="95"/>
      <c r="B1388" s="164" t="s">
        <v>5362</v>
      </c>
      <c r="C1388" s="923" t="s">
        <v>3077</v>
      </c>
      <c r="D1388" s="270" t="s">
        <v>3078</v>
      </c>
      <c r="E1388" s="110">
        <v>10335</v>
      </c>
      <c r="F1388" s="123" t="s">
        <v>2056</v>
      </c>
      <c r="G1388" s="110">
        <v>10335</v>
      </c>
      <c r="H1388" s="524"/>
      <c r="I1388" s="53" t="s">
        <v>3110</v>
      </c>
      <c r="J1388" s="841"/>
      <c r="K1388" s="841"/>
      <c r="L1388" s="841"/>
      <c r="M1388" s="841"/>
      <c r="N1388" s="841"/>
      <c r="O1388" s="841"/>
      <c r="P1388" s="841"/>
    </row>
    <row r="1389" spans="1:16">
      <c r="A1389" s="95"/>
      <c r="B1389" s="164" t="s">
        <v>5363</v>
      </c>
      <c r="C1389" s="923" t="s">
        <v>3079</v>
      </c>
      <c r="D1389" s="270" t="s">
        <v>3080</v>
      </c>
      <c r="E1389" s="110">
        <v>22000</v>
      </c>
      <c r="F1389" s="123" t="s">
        <v>2056</v>
      </c>
      <c r="G1389" s="110">
        <v>22000</v>
      </c>
      <c r="H1389" s="524"/>
      <c r="I1389" s="53" t="s">
        <v>3110</v>
      </c>
      <c r="J1389" s="841"/>
      <c r="K1389" s="841"/>
      <c r="L1389" s="841"/>
      <c r="M1389" s="841"/>
      <c r="N1389" s="841"/>
      <c r="O1389" s="841"/>
      <c r="P1389" s="841"/>
    </row>
    <row r="1390" spans="1:16">
      <c r="A1390" s="95"/>
      <c r="B1390" s="164" t="s">
        <v>5364</v>
      </c>
      <c r="C1390" s="923" t="s">
        <v>3081</v>
      </c>
      <c r="D1390" s="141" t="s">
        <v>3082</v>
      </c>
      <c r="E1390" s="110">
        <v>25000</v>
      </c>
      <c r="F1390" s="123" t="s">
        <v>2056</v>
      </c>
      <c r="G1390" s="110">
        <v>25000</v>
      </c>
      <c r="H1390" s="524"/>
      <c r="I1390" s="53" t="s">
        <v>3110</v>
      </c>
      <c r="J1390" s="841"/>
      <c r="K1390" s="841"/>
      <c r="L1390" s="841"/>
      <c r="M1390" s="841"/>
      <c r="N1390" s="841"/>
      <c r="O1390" s="841"/>
      <c r="P1390" s="841"/>
    </row>
    <row r="1391" spans="1:16" ht="15.75" thickBot="1">
      <c r="A1391" s="95"/>
      <c r="B1391" s="164" t="s">
        <v>5365</v>
      </c>
      <c r="C1391" s="927" t="s">
        <v>3083</v>
      </c>
      <c r="D1391" s="141" t="s">
        <v>3084</v>
      </c>
      <c r="E1391" s="142">
        <v>30000</v>
      </c>
      <c r="F1391" s="123" t="s">
        <v>2056</v>
      </c>
      <c r="G1391" s="142">
        <v>30000</v>
      </c>
      <c r="H1391" s="524"/>
      <c r="I1391" s="53" t="s">
        <v>3110</v>
      </c>
      <c r="J1391" s="841"/>
      <c r="K1391" s="841"/>
      <c r="L1391" s="841"/>
      <c r="M1391" s="841"/>
      <c r="N1391" s="841"/>
      <c r="O1391" s="841"/>
      <c r="P1391" s="841"/>
    </row>
    <row r="1392" spans="1:16" ht="15.75" thickBot="1">
      <c r="A1392" s="95"/>
      <c r="B1392" s="164"/>
      <c r="C1392" s="1009"/>
      <c r="D1392" s="502" t="s">
        <v>1050</v>
      </c>
      <c r="E1392" s="529"/>
      <c r="F1392" s="528"/>
      <c r="G1392" s="556" t="s">
        <v>67</v>
      </c>
      <c r="H1392" s="544"/>
      <c r="I1392" s="544"/>
      <c r="J1392" s="544"/>
      <c r="K1392" s="544"/>
      <c r="L1392" s="544"/>
      <c r="M1392" s="544"/>
      <c r="N1392" s="544"/>
      <c r="O1392" s="236"/>
      <c r="P1392" s="557"/>
    </row>
    <row r="1393" spans="1:16">
      <c r="A1393" s="95"/>
      <c r="B1393" s="164" t="s">
        <v>5357</v>
      </c>
      <c r="C1393" s="1000" t="s">
        <v>688</v>
      </c>
      <c r="D1393" s="527" t="s">
        <v>355</v>
      </c>
      <c r="E1393" s="208">
        <v>995</v>
      </c>
      <c r="F1393" s="123" t="s">
        <v>2056</v>
      </c>
      <c r="G1393" s="208">
        <v>995</v>
      </c>
      <c r="H1393" s="122"/>
      <c r="I1393" s="1582" t="s">
        <v>1470</v>
      </c>
      <c r="J1393" s="1583"/>
      <c r="K1393" s="1583"/>
      <c r="L1393" s="1583"/>
      <c r="M1393" s="1583"/>
      <c r="N1393" s="1583"/>
      <c r="O1393" s="1583"/>
      <c r="P1393" s="1584"/>
    </row>
    <row r="1394" spans="1:16">
      <c r="A1394" s="95"/>
      <c r="B1394" s="164" t="s">
        <v>5394</v>
      </c>
      <c r="C1394" s="923" t="s">
        <v>237</v>
      </c>
      <c r="D1394" s="532" t="s">
        <v>238</v>
      </c>
      <c r="E1394" s="110">
        <v>2995</v>
      </c>
      <c r="F1394" s="123" t="s">
        <v>2056</v>
      </c>
      <c r="G1394" s="110" t="s">
        <v>380</v>
      </c>
      <c r="H1394" s="122"/>
      <c r="I1394" s="1582" t="s">
        <v>1377</v>
      </c>
      <c r="J1394" s="1583"/>
      <c r="K1394" s="1583"/>
      <c r="L1394" s="1583"/>
      <c r="M1394" s="1583"/>
      <c r="N1394" s="1583"/>
      <c r="O1394" s="1583"/>
      <c r="P1394" s="1584"/>
    </row>
    <row r="1395" spans="1:16">
      <c r="A1395" s="95"/>
      <c r="B1395" s="164" t="s">
        <v>5395</v>
      </c>
      <c r="C1395" s="923" t="s">
        <v>239</v>
      </c>
      <c r="D1395" s="532" t="s">
        <v>240</v>
      </c>
      <c r="E1395" s="110">
        <v>3495</v>
      </c>
      <c r="F1395" s="123" t="s">
        <v>2056</v>
      </c>
      <c r="G1395" s="110" t="s">
        <v>380</v>
      </c>
      <c r="H1395" s="122"/>
      <c r="I1395" s="1582" t="s">
        <v>1378</v>
      </c>
      <c r="J1395" s="1583"/>
      <c r="K1395" s="1583"/>
      <c r="L1395" s="1583"/>
      <c r="M1395" s="1583"/>
      <c r="N1395" s="1583"/>
      <c r="O1395" s="1583"/>
      <c r="P1395" s="1584"/>
    </row>
    <row r="1396" spans="1:16">
      <c r="A1396" s="95"/>
      <c r="B1396" s="164" t="s">
        <v>5396</v>
      </c>
      <c r="C1396" s="923" t="s">
        <v>241</v>
      </c>
      <c r="D1396" s="532" t="s">
        <v>250</v>
      </c>
      <c r="E1396" s="110">
        <v>4495</v>
      </c>
      <c r="F1396" s="123" t="s">
        <v>2056</v>
      </c>
      <c r="G1396" s="110" t="s">
        <v>380</v>
      </c>
      <c r="H1396" s="122"/>
      <c r="I1396" s="1582" t="s">
        <v>1379</v>
      </c>
      <c r="J1396" s="1583"/>
      <c r="K1396" s="1583"/>
      <c r="L1396" s="1583"/>
      <c r="M1396" s="1583"/>
      <c r="N1396" s="1583"/>
      <c r="O1396" s="1583"/>
      <c r="P1396" s="1584"/>
    </row>
    <row r="1397" spans="1:16">
      <c r="A1397" s="95"/>
      <c r="B1397" s="164" t="s">
        <v>5397</v>
      </c>
      <c r="C1397" s="923" t="s">
        <v>242</v>
      </c>
      <c r="D1397" s="532" t="s">
        <v>251</v>
      </c>
      <c r="E1397" s="110">
        <v>7995</v>
      </c>
      <c r="F1397" s="123" t="s">
        <v>2056</v>
      </c>
      <c r="G1397" s="110" t="s">
        <v>380</v>
      </c>
      <c r="H1397" s="122"/>
      <c r="I1397" s="1582" t="s">
        <v>1380</v>
      </c>
      <c r="J1397" s="1583"/>
      <c r="K1397" s="1583"/>
      <c r="L1397" s="1583"/>
      <c r="M1397" s="1583"/>
      <c r="N1397" s="1583"/>
      <c r="O1397" s="1583"/>
      <c r="P1397" s="1584"/>
    </row>
    <row r="1398" spans="1:16">
      <c r="A1398" s="95"/>
      <c r="B1398" s="164" t="s">
        <v>5076</v>
      </c>
      <c r="C1398" s="1010" t="s">
        <v>2583</v>
      </c>
      <c r="D1398" s="558" t="s">
        <v>2584</v>
      </c>
      <c r="E1398" s="110">
        <v>80</v>
      </c>
      <c r="F1398" s="123" t="s">
        <v>2589</v>
      </c>
      <c r="G1398" s="110" t="s">
        <v>380</v>
      </c>
      <c r="H1398" s="122"/>
      <c r="I1398" s="838"/>
      <c r="J1398" s="839"/>
      <c r="K1398" s="839"/>
      <c r="L1398" s="839"/>
      <c r="M1398" s="839"/>
      <c r="N1398" s="839"/>
      <c r="O1398" s="839"/>
      <c r="P1398" s="840"/>
    </row>
    <row r="1399" spans="1:16">
      <c r="A1399" s="95"/>
      <c r="B1399" s="164" t="s">
        <v>5690</v>
      </c>
      <c r="C1399" s="1010" t="s">
        <v>2585</v>
      </c>
      <c r="D1399" s="558" t="s">
        <v>2586</v>
      </c>
      <c r="E1399" s="110">
        <v>1175</v>
      </c>
      <c r="F1399" s="123" t="s">
        <v>2589</v>
      </c>
      <c r="G1399" s="110" t="s">
        <v>380</v>
      </c>
      <c r="H1399" s="122"/>
      <c r="I1399" s="838"/>
      <c r="J1399" s="839"/>
      <c r="K1399" s="839"/>
      <c r="L1399" s="839"/>
      <c r="M1399" s="839"/>
      <c r="N1399" s="839"/>
      <c r="O1399" s="839"/>
      <c r="P1399" s="840"/>
    </row>
    <row r="1400" spans="1:16">
      <c r="A1400" s="95"/>
      <c r="B1400" s="164" t="s">
        <v>5691</v>
      </c>
      <c r="C1400" s="1010" t="s">
        <v>2587</v>
      </c>
      <c r="D1400" s="558" t="s">
        <v>2590</v>
      </c>
      <c r="E1400" s="110">
        <v>75</v>
      </c>
      <c r="F1400" s="123" t="s">
        <v>2589</v>
      </c>
      <c r="G1400" s="110" t="s">
        <v>380</v>
      </c>
      <c r="H1400" s="122"/>
      <c r="I1400" s="838"/>
      <c r="J1400" s="839"/>
      <c r="K1400" s="839"/>
      <c r="L1400" s="839"/>
      <c r="M1400" s="839"/>
      <c r="N1400" s="839"/>
      <c r="O1400" s="839"/>
      <c r="P1400" s="840"/>
    </row>
    <row r="1401" spans="1:16">
      <c r="A1401" s="95"/>
      <c r="B1401" s="164" t="s">
        <v>5716</v>
      </c>
      <c r="C1401" s="1010" t="s">
        <v>2588</v>
      </c>
      <c r="D1401" s="558" t="s">
        <v>2591</v>
      </c>
      <c r="E1401" s="110">
        <v>800</v>
      </c>
      <c r="F1401" s="123" t="s">
        <v>2589</v>
      </c>
      <c r="G1401" s="110" t="s">
        <v>380</v>
      </c>
      <c r="H1401" s="122"/>
      <c r="I1401" s="838"/>
      <c r="J1401" s="839"/>
      <c r="K1401" s="839"/>
      <c r="L1401" s="839"/>
      <c r="M1401" s="839"/>
      <c r="N1401" s="839"/>
      <c r="O1401" s="839"/>
      <c r="P1401" s="840"/>
    </row>
    <row r="1402" spans="1:16" ht="15.75" thickBot="1">
      <c r="A1402" s="95"/>
      <c r="B1402" s="164"/>
      <c r="C1402" s="490" t="s">
        <v>1046</v>
      </c>
      <c r="D1402" s="559"/>
      <c r="E1402" s="560"/>
      <c r="F1402" s="560" t="s">
        <v>68</v>
      </c>
      <c r="G1402" s="560" t="s">
        <v>67</v>
      </c>
      <c r="I1402" s="817"/>
      <c r="J1402" s="817"/>
      <c r="K1402" s="817"/>
      <c r="L1402" s="817"/>
      <c r="M1402" s="817"/>
      <c r="N1402" s="817"/>
      <c r="O1402" s="817"/>
      <c r="P1402" s="817"/>
    </row>
    <row r="1403" spans="1:16">
      <c r="A1403" s="95"/>
      <c r="B1403" s="164"/>
      <c r="C1403" s="957"/>
      <c r="D1403" s="561" t="s">
        <v>770</v>
      </c>
      <c r="E1403" s="562"/>
      <c r="F1403" s="562"/>
      <c r="G1403" s="562"/>
      <c r="H1403" s="302"/>
      <c r="I1403" s="484"/>
      <c r="J1403" s="484"/>
      <c r="K1403" s="484"/>
      <c r="L1403" s="484"/>
      <c r="M1403" s="484"/>
      <c r="N1403" s="484"/>
      <c r="O1403" s="484"/>
      <c r="P1403" s="485"/>
    </row>
    <row r="1404" spans="1:16">
      <c r="A1404" s="95"/>
      <c r="B1404" s="164" t="s">
        <v>5398</v>
      </c>
      <c r="C1404" s="504" t="s">
        <v>3324</v>
      </c>
      <c r="D1404" s="505" t="s">
        <v>3325</v>
      </c>
      <c r="E1404" s="563">
        <v>1995</v>
      </c>
      <c r="F1404" s="563" t="s">
        <v>2056</v>
      </c>
      <c r="G1404" s="563">
        <v>1995</v>
      </c>
      <c r="H1404" s="564"/>
      <c r="I1404" s="1585" t="s">
        <v>3325</v>
      </c>
      <c r="J1404" s="1586"/>
      <c r="K1404" s="1586"/>
      <c r="L1404" s="1586"/>
      <c r="M1404" s="1586"/>
      <c r="N1404" s="1586"/>
      <c r="O1404" s="1586"/>
      <c r="P1404" s="1587"/>
    </row>
    <row r="1405" spans="1:16">
      <c r="A1405" s="95"/>
      <c r="B1405" s="164" t="s">
        <v>5378</v>
      </c>
      <c r="C1405" s="923" t="s">
        <v>3556</v>
      </c>
      <c r="D1405" s="141" t="s">
        <v>3557</v>
      </c>
      <c r="E1405" s="110">
        <v>404</v>
      </c>
      <c r="F1405" s="123" t="s">
        <v>2056</v>
      </c>
      <c r="G1405" s="110">
        <v>404</v>
      </c>
      <c r="H1405" s="122"/>
      <c r="I1405" s="166" t="s">
        <v>3701</v>
      </c>
      <c r="J1405" s="486"/>
      <c r="K1405" s="486"/>
      <c r="L1405" s="486"/>
      <c r="M1405" s="486"/>
      <c r="N1405" s="486"/>
      <c r="O1405" s="486"/>
      <c r="P1405" s="486"/>
    </row>
    <row r="1406" spans="1:16">
      <c r="A1406" s="95"/>
      <c r="B1406" s="164" t="s">
        <v>5379</v>
      </c>
      <c r="C1406" s="923" t="s">
        <v>3558</v>
      </c>
      <c r="D1406" s="141" t="s">
        <v>3559</v>
      </c>
      <c r="E1406" s="110">
        <v>688</v>
      </c>
      <c r="F1406" s="123" t="s">
        <v>2056</v>
      </c>
      <c r="G1406" s="110">
        <v>688</v>
      </c>
      <c r="H1406" s="122"/>
      <c r="I1406" s="166" t="s">
        <v>3701</v>
      </c>
      <c r="J1406" s="486"/>
      <c r="K1406" s="486"/>
      <c r="L1406" s="486"/>
      <c r="M1406" s="486"/>
      <c r="N1406" s="486"/>
      <c r="O1406" s="486"/>
      <c r="P1406" s="486"/>
    </row>
    <row r="1407" spans="1:16">
      <c r="A1407" s="95"/>
      <c r="B1407" s="164" t="s">
        <v>5380</v>
      </c>
      <c r="C1407" s="923" t="s">
        <v>3560</v>
      </c>
      <c r="D1407" s="141" t="s">
        <v>3561</v>
      </c>
      <c r="E1407" s="110">
        <v>971</v>
      </c>
      <c r="F1407" s="123" t="s">
        <v>2056</v>
      </c>
      <c r="G1407" s="110">
        <v>971</v>
      </c>
      <c r="H1407" s="122"/>
      <c r="I1407" s="166" t="s">
        <v>3701</v>
      </c>
      <c r="J1407" s="486"/>
      <c r="K1407" s="486"/>
      <c r="L1407" s="486"/>
      <c r="M1407" s="486"/>
      <c r="N1407" s="486"/>
      <c r="O1407" s="486"/>
      <c r="P1407" s="486"/>
    </row>
    <row r="1408" spans="1:16">
      <c r="A1408" s="95"/>
      <c r="B1408" s="164" t="s">
        <v>5381</v>
      </c>
      <c r="C1408" s="923" t="s">
        <v>3562</v>
      </c>
      <c r="D1408" s="141" t="s">
        <v>3563</v>
      </c>
      <c r="E1408" s="110">
        <v>449</v>
      </c>
      <c r="F1408" s="123" t="s">
        <v>2056</v>
      </c>
      <c r="G1408" s="110">
        <v>449</v>
      </c>
      <c r="H1408" s="122"/>
      <c r="I1408" s="166" t="s">
        <v>3701</v>
      </c>
      <c r="J1408" s="486"/>
      <c r="K1408" s="486"/>
      <c r="L1408" s="486"/>
      <c r="M1408" s="486"/>
      <c r="N1408" s="486"/>
      <c r="O1408" s="486"/>
      <c r="P1408" s="486"/>
    </row>
    <row r="1409" spans="1:16">
      <c r="A1409" s="95"/>
      <c r="B1409" s="164" t="s">
        <v>5382</v>
      </c>
      <c r="C1409" s="923" t="s">
        <v>3564</v>
      </c>
      <c r="D1409" s="141" t="s">
        <v>3565</v>
      </c>
      <c r="E1409" s="110">
        <v>764</v>
      </c>
      <c r="F1409" s="123" t="s">
        <v>2056</v>
      </c>
      <c r="G1409" s="110">
        <v>764</v>
      </c>
      <c r="H1409" s="122"/>
      <c r="I1409" s="166" t="s">
        <v>3701</v>
      </c>
      <c r="J1409" s="486"/>
      <c r="K1409" s="486"/>
      <c r="L1409" s="486"/>
      <c r="M1409" s="486"/>
      <c r="N1409" s="486"/>
      <c r="O1409" s="486"/>
      <c r="P1409" s="486"/>
    </row>
    <row r="1410" spans="1:16">
      <c r="A1410" s="95"/>
      <c r="B1410" s="164" t="s">
        <v>5383</v>
      </c>
      <c r="C1410" s="923" t="s">
        <v>3566</v>
      </c>
      <c r="D1410" s="141" t="s">
        <v>3567</v>
      </c>
      <c r="E1410" s="110">
        <v>1079</v>
      </c>
      <c r="F1410" s="123" t="s">
        <v>2056</v>
      </c>
      <c r="G1410" s="110">
        <v>1079</v>
      </c>
      <c r="H1410" s="122"/>
      <c r="I1410" s="166" t="s">
        <v>3701</v>
      </c>
      <c r="J1410" s="486"/>
      <c r="K1410" s="486"/>
      <c r="L1410" s="486"/>
      <c r="M1410" s="486"/>
      <c r="N1410" s="486"/>
      <c r="O1410" s="486"/>
      <c r="P1410" s="486"/>
    </row>
    <row r="1411" spans="1:16">
      <c r="A1411" s="95"/>
      <c r="B1411" s="164" t="s">
        <v>5384</v>
      </c>
      <c r="C1411" s="923" t="s">
        <v>3568</v>
      </c>
      <c r="D1411" s="141" t="s">
        <v>3569</v>
      </c>
      <c r="E1411" s="110">
        <v>731</v>
      </c>
      <c r="F1411" s="123" t="s">
        <v>2056</v>
      </c>
      <c r="G1411" s="110">
        <v>731</v>
      </c>
      <c r="H1411" s="122"/>
      <c r="I1411" s="166" t="s">
        <v>3701</v>
      </c>
      <c r="J1411" s="486"/>
      <c r="K1411" s="486"/>
      <c r="L1411" s="486"/>
      <c r="M1411" s="486"/>
      <c r="N1411" s="486"/>
      <c r="O1411" s="486"/>
      <c r="P1411" s="486"/>
    </row>
    <row r="1412" spans="1:16">
      <c r="A1412" s="95"/>
      <c r="B1412" s="164" t="s">
        <v>5385</v>
      </c>
      <c r="C1412" s="923" t="s">
        <v>3570</v>
      </c>
      <c r="D1412" s="141" t="s">
        <v>3571</v>
      </c>
      <c r="E1412" s="110">
        <v>1242</v>
      </c>
      <c r="F1412" s="123" t="s">
        <v>2056</v>
      </c>
      <c r="G1412" s="110">
        <v>1242</v>
      </c>
      <c r="H1412" s="122"/>
      <c r="I1412" s="166" t="s">
        <v>3701</v>
      </c>
      <c r="J1412" s="486"/>
      <c r="K1412" s="486"/>
      <c r="L1412" s="486"/>
      <c r="M1412" s="486"/>
      <c r="N1412" s="486"/>
      <c r="O1412" s="486"/>
      <c r="P1412" s="486"/>
    </row>
    <row r="1413" spans="1:16">
      <c r="A1413" s="95"/>
      <c r="B1413" s="164" t="s">
        <v>5386</v>
      </c>
      <c r="C1413" s="923" t="s">
        <v>3572</v>
      </c>
      <c r="D1413" s="141" t="s">
        <v>3573</v>
      </c>
      <c r="E1413" s="110">
        <v>1754</v>
      </c>
      <c r="F1413" s="123" t="s">
        <v>2056</v>
      </c>
      <c r="G1413" s="110">
        <v>1754</v>
      </c>
      <c r="H1413" s="122"/>
      <c r="I1413" s="166" t="s">
        <v>3701</v>
      </c>
      <c r="J1413" s="486"/>
      <c r="K1413" s="486"/>
      <c r="L1413" s="486"/>
      <c r="M1413" s="486"/>
      <c r="N1413" s="486"/>
      <c r="O1413" s="486"/>
      <c r="P1413" s="486"/>
    </row>
    <row r="1414" spans="1:16">
      <c r="A1414" s="95"/>
      <c r="B1414" s="164" t="s">
        <v>5387</v>
      </c>
      <c r="C1414" s="923" t="s">
        <v>3574</v>
      </c>
      <c r="D1414" s="141" t="s">
        <v>3575</v>
      </c>
      <c r="E1414" s="110">
        <v>1209</v>
      </c>
      <c r="F1414" s="123" t="s">
        <v>2056</v>
      </c>
      <c r="G1414" s="110">
        <v>1209</v>
      </c>
      <c r="H1414" s="122"/>
      <c r="I1414" s="166" t="s">
        <v>3701</v>
      </c>
      <c r="J1414" s="486"/>
      <c r="K1414" s="486"/>
      <c r="L1414" s="486"/>
      <c r="M1414" s="486"/>
      <c r="N1414" s="486"/>
      <c r="O1414" s="486"/>
      <c r="P1414" s="486"/>
    </row>
    <row r="1415" spans="1:16">
      <c r="A1415" s="95"/>
      <c r="B1415" s="164" t="s">
        <v>5388</v>
      </c>
      <c r="C1415" s="923" t="s">
        <v>3576</v>
      </c>
      <c r="D1415" s="141" t="s">
        <v>3577</v>
      </c>
      <c r="E1415" s="110">
        <v>2055</v>
      </c>
      <c r="F1415" s="123" t="s">
        <v>2056</v>
      </c>
      <c r="G1415" s="110">
        <v>2055</v>
      </c>
      <c r="H1415" s="122"/>
      <c r="I1415" s="166" t="s">
        <v>3701</v>
      </c>
      <c r="J1415" s="486"/>
      <c r="K1415" s="486"/>
      <c r="L1415" s="486"/>
      <c r="M1415" s="486"/>
      <c r="N1415" s="486"/>
      <c r="O1415" s="486"/>
      <c r="P1415" s="486"/>
    </row>
    <row r="1416" spans="1:16">
      <c r="A1416" s="95"/>
      <c r="B1416" s="164" t="s">
        <v>5389</v>
      </c>
      <c r="C1416" s="923" t="s">
        <v>3578</v>
      </c>
      <c r="D1416" s="141" t="s">
        <v>3579</v>
      </c>
      <c r="E1416" s="110">
        <v>2901</v>
      </c>
      <c r="F1416" s="123" t="s">
        <v>2056</v>
      </c>
      <c r="G1416" s="110">
        <v>2901</v>
      </c>
      <c r="H1416" s="122"/>
      <c r="I1416" s="166" t="s">
        <v>3701</v>
      </c>
      <c r="J1416" s="486"/>
      <c r="K1416" s="486"/>
      <c r="L1416" s="486"/>
      <c r="M1416" s="486"/>
      <c r="N1416" s="486"/>
      <c r="O1416" s="486"/>
      <c r="P1416" s="486"/>
    </row>
    <row r="1417" spans="1:16">
      <c r="A1417" s="95"/>
      <c r="B1417" s="164" t="s">
        <v>5390</v>
      </c>
      <c r="C1417" s="923" t="s">
        <v>3580</v>
      </c>
      <c r="D1417" s="141" t="s">
        <v>3581</v>
      </c>
      <c r="E1417" s="110">
        <v>1745</v>
      </c>
      <c r="F1417" s="123" t="s">
        <v>2056</v>
      </c>
      <c r="G1417" s="110">
        <v>1745</v>
      </c>
      <c r="H1417" s="122"/>
      <c r="I1417" s="166" t="s">
        <v>3701</v>
      </c>
      <c r="J1417" s="837"/>
      <c r="K1417" s="837"/>
      <c r="L1417" s="837"/>
      <c r="M1417" s="837"/>
      <c r="N1417" s="837"/>
      <c r="O1417" s="837"/>
      <c r="P1417" s="837"/>
    </row>
    <row r="1418" spans="1:16">
      <c r="A1418" s="95"/>
      <c r="B1418" s="164" t="s">
        <v>5391</v>
      </c>
      <c r="C1418" s="923" t="s">
        <v>3582</v>
      </c>
      <c r="D1418" s="141" t="s">
        <v>3583</v>
      </c>
      <c r="E1418" s="110">
        <v>2995</v>
      </c>
      <c r="F1418" s="123" t="s">
        <v>2056</v>
      </c>
      <c r="G1418" s="110">
        <v>2995</v>
      </c>
      <c r="H1418" s="122"/>
      <c r="I1418" s="166" t="s">
        <v>3701</v>
      </c>
      <c r="J1418" s="837"/>
      <c r="K1418" s="837"/>
      <c r="L1418" s="837"/>
      <c r="M1418" s="837"/>
      <c r="N1418" s="837"/>
      <c r="O1418" s="837"/>
      <c r="P1418" s="837"/>
    </row>
    <row r="1419" spans="1:16">
      <c r="A1419" s="95"/>
      <c r="B1419" s="164" t="s">
        <v>5392</v>
      </c>
      <c r="C1419" s="923" t="s">
        <v>3584</v>
      </c>
      <c r="D1419" s="141" t="s">
        <v>3585</v>
      </c>
      <c r="E1419" s="110">
        <v>4295</v>
      </c>
      <c r="F1419" s="123" t="s">
        <v>2056</v>
      </c>
      <c r="G1419" s="110">
        <v>4295</v>
      </c>
      <c r="H1419" s="122"/>
      <c r="I1419" s="166" t="s">
        <v>3701</v>
      </c>
      <c r="J1419" s="837"/>
      <c r="K1419" s="837"/>
      <c r="L1419" s="837"/>
      <c r="M1419" s="837"/>
      <c r="N1419" s="837"/>
      <c r="O1419" s="837"/>
      <c r="P1419" s="837"/>
    </row>
    <row r="1420" spans="1:16">
      <c r="A1420" s="95"/>
      <c r="B1420" s="164" t="s">
        <v>5393</v>
      </c>
      <c r="C1420" s="923" t="s">
        <v>3586</v>
      </c>
      <c r="D1420" s="141" t="s">
        <v>3587</v>
      </c>
      <c r="E1420" s="110">
        <v>3094</v>
      </c>
      <c r="F1420" s="123" t="s">
        <v>2056</v>
      </c>
      <c r="G1420" s="110">
        <v>3094</v>
      </c>
      <c r="H1420" s="122"/>
      <c r="I1420" s="166" t="s">
        <v>3701</v>
      </c>
      <c r="J1420" s="837"/>
      <c r="K1420" s="837"/>
      <c r="L1420" s="837"/>
      <c r="M1420" s="837"/>
      <c r="N1420" s="837"/>
      <c r="O1420" s="837"/>
      <c r="P1420" s="837"/>
    </row>
    <row r="1421" spans="1:16">
      <c r="A1421" s="95"/>
      <c r="B1421" s="164" t="s">
        <v>5366</v>
      </c>
      <c r="C1421" s="923" t="s">
        <v>3588</v>
      </c>
      <c r="D1421" s="141" t="s">
        <v>3589</v>
      </c>
      <c r="E1421" s="110">
        <v>5329</v>
      </c>
      <c r="F1421" s="123" t="s">
        <v>2056</v>
      </c>
      <c r="G1421" s="110">
        <v>5329</v>
      </c>
      <c r="H1421" s="122"/>
      <c r="I1421" s="166" t="s">
        <v>3701</v>
      </c>
      <c r="J1421" s="837"/>
      <c r="K1421" s="837"/>
      <c r="L1421" s="837"/>
      <c r="M1421" s="837"/>
      <c r="N1421" s="837"/>
      <c r="O1421" s="837"/>
      <c r="P1421" s="837"/>
    </row>
    <row r="1422" spans="1:16">
      <c r="A1422" s="95"/>
      <c r="B1422" s="164" t="s">
        <v>5367</v>
      </c>
      <c r="C1422" s="923" t="s">
        <v>3590</v>
      </c>
      <c r="D1422" s="141" t="s">
        <v>3591</v>
      </c>
      <c r="E1422" s="110">
        <v>7621</v>
      </c>
      <c r="F1422" s="123" t="s">
        <v>2056</v>
      </c>
      <c r="G1422" s="110">
        <v>7621</v>
      </c>
      <c r="H1422" s="122"/>
      <c r="I1422" s="166" t="s">
        <v>3701</v>
      </c>
      <c r="J1422" s="837"/>
      <c r="K1422" s="837"/>
      <c r="L1422" s="837"/>
      <c r="M1422" s="837"/>
      <c r="N1422" s="837"/>
      <c r="O1422" s="837"/>
      <c r="P1422" s="837"/>
    </row>
    <row r="1423" spans="1:16">
      <c r="A1423" s="95"/>
      <c r="B1423" s="164" t="s">
        <v>5368</v>
      </c>
      <c r="C1423" s="923" t="s">
        <v>3592</v>
      </c>
      <c r="D1423" s="141" t="s">
        <v>3593</v>
      </c>
      <c r="E1423" s="110">
        <v>4985</v>
      </c>
      <c r="F1423" s="123" t="s">
        <v>2056</v>
      </c>
      <c r="G1423" s="110">
        <v>4985</v>
      </c>
      <c r="H1423" s="106"/>
      <c r="I1423" s="1577" t="s">
        <v>3701</v>
      </c>
      <c r="J1423" s="1577"/>
      <c r="K1423" s="1577"/>
      <c r="L1423" s="1577"/>
      <c r="M1423" s="1577"/>
      <c r="N1423" s="1577"/>
      <c r="O1423" s="1577"/>
      <c r="P1423" s="1577"/>
    </row>
    <row r="1424" spans="1:16">
      <c r="A1424" s="95"/>
      <c r="B1424" s="164" t="s">
        <v>5369</v>
      </c>
      <c r="C1424" s="923" t="s">
        <v>3594</v>
      </c>
      <c r="D1424" s="141" t="s">
        <v>3595</v>
      </c>
      <c r="E1424" s="110">
        <v>7976</v>
      </c>
      <c r="F1424" s="123" t="s">
        <v>2056</v>
      </c>
      <c r="G1424" s="110">
        <v>7976</v>
      </c>
      <c r="H1424" s="106"/>
      <c r="I1424" s="1577" t="s">
        <v>3701</v>
      </c>
      <c r="J1424" s="1577"/>
      <c r="K1424" s="1577"/>
      <c r="L1424" s="1577"/>
      <c r="M1424" s="1577"/>
      <c r="N1424" s="1577"/>
      <c r="O1424" s="1577"/>
      <c r="P1424" s="1577"/>
    </row>
    <row r="1425" spans="1:16">
      <c r="A1425" s="95"/>
      <c r="B1425" s="164" t="s">
        <v>5370</v>
      </c>
      <c r="C1425" s="923" t="s">
        <v>3596</v>
      </c>
      <c r="D1425" s="141" t="s">
        <v>3597</v>
      </c>
      <c r="E1425" s="110">
        <v>10469</v>
      </c>
      <c r="F1425" s="123" t="s">
        <v>2056</v>
      </c>
      <c r="G1425" s="110">
        <v>10469</v>
      </c>
      <c r="H1425" s="106"/>
      <c r="I1425" s="1577" t="s">
        <v>3701</v>
      </c>
      <c r="J1425" s="1577"/>
      <c r="K1425" s="1577"/>
      <c r="L1425" s="1577"/>
      <c r="M1425" s="1577"/>
      <c r="N1425" s="1577"/>
      <c r="O1425" s="1577"/>
      <c r="P1425" s="1577"/>
    </row>
    <row r="1426" spans="1:16">
      <c r="A1426" s="95"/>
      <c r="B1426" s="164" t="s">
        <v>5371</v>
      </c>
      <c r="C1426" s="923" t="s">
        <v>3598</v>
      </c>
      <c r="D1426" s="141" t="s">
        <v>3599</v>
      </c>
      <c r="E1426" s="110">
        <v>6985</v>
      </c>
      <c r="F1426" s="123" t="s">
        <v>2056</v>
      </c>
      <c r="G1426" s="110">
        <v>6985</v>
      </c>
      <c r="H1426" s="106"/>
      <c r="I1426" s="1577" t="s">
        <v>3701</v>
      </c>
      <c r="J1426" s="1577"/>
      <c r="K1426" s="1577"/>
      <c r="L1426" s="1577"/>
      <c r="M1426" s="1577"/>
      <c r="N1426" s="1577"/>
      <c r="O1426" s="1577"/>
      <c r="P1426" s="1577"/>
    </row>
    <row r="1427" spans="1:16">
      <c r="A1427" s="95"/>
      <c r="B1427" s="164" t="s">
        <v>5372</v>
      </c>
      <c r="C1427" s="923" t="s">
        <v>3600</v>
      </c>
      <c r="D1427" s="141" t="s">
        <v>3601</v>
      </c>
      <c r="E1427" s="110">
        <v>11176</v>
      </c>
      <c r="F1427" s="123" t="s">
        <v>2056</v>
      </c>
      <c r="G1427" s="110">
        <v>11176</v>
      </c>
      <c r="H1427" s="106"/>
      <c r="I1427" s="1577" t="s">
        <v>3701</v>
      </c>
      <c r="J1427" s="1577"/>
      <c r="K1427" s="1577"/>
      <c r="L1427" s="1577"/>
      <c r="M1427" s="1577"/>
      <c r="N1427" s="1577"/>
      <c r="O1427" s="1577"/>
      <c r="P1427" s="1577"/>
    </row>
    <row r="1428" spans="1:16">
      <c r="A1428" s="95"/>
      <c r="B1428" s="164" t="s">
        <v>5289</v>
      </c>
      <c r="C1428" s="923" t="s">
        <v>3602</v>
      </c>
      <c r="D1428" s="141" t="s">
        <v>3603</v>
      </c>
      <c r="E1428" s="110">
        <v>14669</v>
      </c>
      <c r="F1428" s="123" t="s">
        <v>2056</v>
      </c>
      <c r="G1428" s="110">
        <v>14669</v>
      </c>
      <c r="H1428" s="106"/>
      <c r="I1428" s="1577" t="s">
        <v>3701</v>
      </c>
      <c r="J1428" s="1577"/>
      <c r="K1428" s="1577"/>
      <c r="L1428" s="1577"/>
      <c r="M1428" s="1577"/>
      <c r="N1428" s="1577"/>
      <c r="O1428" s="1577"/>
      <c r="P1428" s="1577"/>
    </row>
    <row r="1429" spans="1:16">
      <c r="A1429" s="95"/>
      <c r="B1429" s="164" t="s">
        <v>5375</v>
      </c>
      <c r="C1429" s="923" t="s">
        <v>3604</v>
      </c>
      <c r="D1429" s="141" t="s">
        <v>3605</v>
      </c>
      <c r="E1429" s="110">
        <v>9875</v>
      </c>
      <c r="F1429" s="123" t="s">
        <v>2056</v>
      </c>
      <c r="G1429" s="110">
        <v>9875</v>
      </c>
      <c r="H1429" s="106"/>
      <c r="I1429" s="1577" t="s">
        <v>3701</v>
      </c>
      <c r="J1429" s="1577"/>
      <c r="K1429" s="1577"/>
      <c r="L1429" s="1577"/>
      <c r="M1429" s="1577"/>
      <c r="N1429" s="1577"/>
      <c r="O1429" s="1577"/>
      <c r="P1429" s="1577"/>
    </row>
    <row r="1430" spans="1:16">
      <c r="A1430" s="95"/>
      <c r="B1430" s="164" t="s">
        <v>5376</v>
      </c>
      <c r="C1430" s="923" t="s">
        <v>3606</v>
      </c>
      <c r="D1430" s="141" t="s">
        <v>3607</v>
      </c>
      <c r="E1430" s="110">
        <v>15800</v>
      </c>
      <c r="F1430" s="123" t="s">
        <v>2056</v>
      </c>
      <c r="G1430" s="110">
        <v>15800</v>
      </c>
      <c r="H1430" s="106"/>
      <c r="I1430" s="1577" t="s">
        <v>3701</v>
      </c>
      <c r="J1430" s="1577"/>
      <c r="K1430" s="1577"/>
      <c r="L1430" s="1577"/>
      <c r="M1430" s="1577"/>
      <c r="N1430" s="1577"/>
      <c r="O1430" s="1577"/>
      <c r="P1430" s="1577"/>
    </row>
    <row r="1431" spans="1:16">
      <c r="A1431" s="95"/>
      <c r="B1431" s="164" t="s">
        <v>5377</v>
      </c>
      <c r="C1431" s="923" t="s">
        <v>3608</v>
      </c>
      <c r="D1431" s="141" t="s">
        <v>3609</v>
      </c>
      <c r="E1431" s="110">
        <v>20738</v>
      </c>
      <c r="F1431" s="123" t="s">
        <v>2056</v>
      </c>
      <c r="G1431" s="110">
        <v>20738</v>
      </c>
      <c r="H1431" s="106"/>
      <c r="I1431" s="1577" t="s">
        <v>3701</v>
      </c>
      <c r="J1431" s="1577"/>
      <c r="K1431" s="1577"/>
      <c r="L1431" s="1577"/>
      <c r="M1431" s="1577"/>
      <c r="N1431" s="1577"/>
      <c r="O1431" s="1577"/>
      <c r="P1431" s="1577"/>
    </row>
    <row r="1432" spans="1:16">
      <c r="A1432" s="95"/>
      <c r="B1432" s="164" t="s">
        <v>5325</v>
      </c>
      <c r="C1432" s="923" t="s">
        <v>3610</v>
      </c>
      <c r="D1432" s="141" t="s">
        <v>3611</v>
      </c>
      <c r="E1432" s="110">
        <v>11471</v>
      </c>
      <c r="F1432" s="123" t="s">
        <v>2056</v>
      </c>
      <c r="G1432" s="110">
        <v>11471</v>
      </c>
      <c r="H1432" s="106"/>
      <c r="I1432" s="1577" t="s">
        <v>3701</v>
      </c>
      <c r="J1432" s="1577"/>
      <c r="K1432" s="1577"/>
      <c r="L1432" s="1577"/>
      <c r="M1432" s="1577"/>
      <c r="N1432" s="1577"/>
      <c r="O1432" s="1577"/>
      <c r="P1432" s="1577"/>
    </row>
    <row r="1433" spans="1:16">
      <c r="A1433" s="95"/>
      <c r="B1433" s="164" t="s">
        <v>5326</v>
      </c>
      <c r="C1433" s="923" t="s">
        <v>3612</v>
      </c>
      <c r="D1433" s="141" t="s">
        <v>3613</v>
      </c>
      <c r="E1433" s="110">
        <v>19506</v>
      </c>
      <c r="F1433" s="123" t="s">
        <v>2056</v>
      </c>
      <c r="G1433" s="110">
        <v>19506</v>
      </c>
      <c r="H1433" s="106"/>
      <c r="I1433" s="1577" t="s">
        <v>3701</v>
      </c>
      <c r="J1433" s="1577"/>
      <c r="K1433" s="1577"/>
      <c r="L1433" s="1577"/>
      <c r="M1433" s="1577"/>
      <c r="N1433" s="1577"/>
      <c r="O1433" s="1577"/>
      <c r="P1433" s="1577"/>
    </row>
    <row r="1434" spans="1:16">
      <c r="A1434" s="95"/>
      <c r="B1434" s="164" t="s">
        <v>5327</v>
      </c>
      <c r="C1434" s="923" t="s">
        <v>3614</v>
      </c>
      <c r="D1434" s="141" t="s">
        <v>3615</v>
      </c>
      <c r="E1434" s="110">
        <v>27539</v>
      </c>
      <c r="F1434" s="123" t="s">
        <v>2056</v>
      </c>
      <c r="G1434" s="110">
        <v>27539</v>
      </c>
      <c r="H1434" s="106"/>
      <c r="I1434" s="1577" t="s">
        <v>3701</v>
      </c>
      <c r="J1434" s="1577"/>
      <c r="K1434" s="1577"/>
      <c r="L1434" s="1577"/>
      <c r="M1434" s="1577"/>
      <c r="N1434" s="1577"/>
      <c r="O1434" s="1577"/>
      <c r="P1434" s="1577"/>
    </row>
    <row r="1435" spans="1:16">
      <c r="A1435" s="95"/>
      <c r="B1435" s="164"/>
      <c r="C1435" s="998"/>
      <c r="D1435" s="502" t="s">
        <v>3114</v>
      </c>
      <c r="E1435" s="228"/>
      <c r="F1435" s="228" t="s">
        <v>68</v>
      </c>
      <c r="G1435" s="228" t="s">
        <v>67</v>
      </c>
      <c r="H1435" s="228"/>
      <c r="I1435" s="418"/>
      <c r="J1435" s="236"/>
      <c r="K1435" s="236"/>
      <c r="L1435" s="236"/>
      <c r="M1435" s="236"/>
      <c r="N1435" s="236"/>
      <c r="O1435" s="522"/>
      <c r="P1435" s="523"/>
    </row>
    <row r="1436" spans="1:16">
      <c r="A1436" s="95"/>
      <c r="B1436" s="164" t="s">
        <v>5294</v>
      </c>
      <c r="C1436" s="927" t="s">
        <v>3085</v>
      </c>
      <c r="D1436" s="141" t="s">
        <v>3086</v>
      </c>
      <c r="E1436" s="142">
        <v>4480</v>
      </c>
      <c r="F1436" s="123" t="s">
        <v>2056</v>
      </c>
      <c r="G1436" s="142">
        <v>4480</v>
      </c>
      <c r="H1436" s="524"/>
      <c r="I1436" s="53" t="s">
        <v>3110</v>
      </c>
      <c r="J1436" s="841"/>
      <c r="K1436" s="841"/>
      <c r="L1436" s="841"/>
      <c r="M1436" s="841"/>
      <c r="N1436" s="841"/>
      <c r="O1436" s="841"/>
      <c r="P1436" s="841"/>
    </row>
    <row r="1437" spans="1:16">
      <c r="A1437" s="95"/>
      <c r="B1437" s="164" t="s">
        <v>5295</v>
      </c>
      <c r="C1437" s="927" t="s">
        <v>3087</v>
      </c>
      <c r="D1437" s="165" t="s">
        <v>3088</v>
      </c>
      <c r="E1437" s="111">
        <v>5167</v>
      </c>
      <c r="F1437" s="123" t="s">
        <v>2056</v>
      </c>
      <c r="G1437" s="111">
        <v>5167</v>
      </c>
      <c r="H1437" s="524"/>
      <c r="I1437" s="53" t="s">
        <v>3110</v>
      </c>
      <c r="J1437" s="841"/>
      <c r="K1437" s="841"/>
      <c r="L1437" s="841"/>
      <c r="M1437" s="841"/>
      <c r="N1437" s="841"/>
      <c r="O1437" s="841"/>
      <c r="P1437" s="841"/>
    </row>
    <row r="1438" spans="1:16">
      <c r="A1438" s="95"/>
      <c r="B1438" s="164" t="s">
        <v>5296</v>
      </c>
      <c r="C1438" s="923" t="s">
        <v>3089</v>
      </c>
      <c r="D1438" s="138" t="s">
        <v>3090</v>
      </c>
      <c r="E1438" s="110">
        <v>8960</v>
      </c>
      <c r="F1438" s="123" t="s">
        <v>2056</v>
      </c>
      <c r="G1438" s="110">
        <v>8960</v>
      </c>
      <c r="H1438" s="524"/>
      <c r="I1438" s="53" t="s">
        <v>3110</v>
      </c>
      <c r="J1438" s="841"/>
      <c r="K1438" s="841"/>
      <c r="L1438" s="841"/>
      <c r="M1438" s="841"/>
      <c r="N1438" s="841"/>
      <c r="O1438" s="841"/>
      <c r="P1438" s="841"/>
    </row>
    <row r="1439" spans="1:16">
      <c r="A1439" s="95"/>
      <c r="B1439" s="164" t="s">
        <v>5297</v>
      </c>
      <c r="C1439" s="927" t="s">
        <v>3091</v>
      </c>
      <c r="D1439" s="165" t="s">
        <v>3092</v>
      </c>
      <c r="E1439" s="111">
        <v>10335</v>
      </c>
      <c r="F1439" s="123" t="s">
        <v>2056</v>
      </c>
      <c r="G1439" s="111">
        <v>10335</v>
      </c>
      <c r="H1439" s="524"/>
      <c r="I1439" s="53" t="s">
        <v>3110</v>
      </c>
      <c r="J1439" s="841"/>
      <c r="K1439" s="841"/>
      <c r="L1439" s="841"/>
      <c r="M1439" s="841"/>
      <c r="N1439" s="841"/>
      <c r="O1439" s="841"/>
      <c r="P1439" s="841"/>
    </row>
    <row r="1440" spans="1:16">
      <c r="A1440" s="95"/>
      <c r="B1440" s="164"/>
      <c r="C1440" s="565"/>
      <c r="D1440" s="566" t="s">
        <v>1051</v>
      </c>
      <c r="E1440" s="567"/>
      <c r="F1440" s="568"/>
      <c r="G1440" s="567"/>
      <c r="H1440" s="569"/>
      <c r="I1440" s="570"/>
      <c r="J1440" s="571"/>
      <c r="K1440" s="571"/>
      <c r="L1440" s="571"/>
      <c r="M1440" s="571"/>
      <c r="N1440" s="571"/>
      <c r="O1440" s="571"/>
      <c r="P1440" s="572"/>
    </row>
    <row r="1441" spans="1:16">
      <c r="A1441" s="95"/>
      <c r="B1441" s="164" t="s">
        <v>5394</v>
      </c>
      <c r="C1441" s="923" t="s">
        <v>237</v>
      </c>
      <c r="D1441" s="527" t="s">
        <v>238</v>
      </c>
      <c r="E1441" s="251">
        <v>2995</v>
      </c>
      <c r="F1441" s="251" t="s">
        <v>2056</v>
      </c>
      <c r="G1441" s="251" t="s">
        <v>380</v>
      </c>
      <c r="H1441" s="106"/>
      <c r="I1441" s="1577" t="s">
        <v>1377</v>
      </c>
      <c r="J1441" s="1577"/>
      <c r="K1441" s="1577"/>
      <c r="L1441" s="1577"/>
      <c r="M1441" s="1577"/>
      <c r="N1441" s="1577"/>
      <c r="O1441" s="1577"/>
      <c r="P1441" s="1577"/>
    </row>
    <row r="1442" spans="1:16" s="74" customFormat="1">
      <c r="A1442" s="95"/>
      <c r="B1442" s="164" t="s">
        <v>5395</v>
      </c>
      <c r="C1442" s="923" t="s">
        <v>239</v>
      </c>
      <c r="D1442" s="527" t="s">
        <v>240</v>
      </c>
      <c r="E1442" s="251">
        <v>3495</v>
      </c>
      <c r="F1442" s="251" t="s">
        <v>2056</v>
      </c>
      <c r="G1442" s="251" t="s">
        <v>380</v>
      </c>
      <c r="H1442" s="106"/>
      <c r="I1442" s="1577" t="s">
        <v>1378</v>
      </c>
      <c r="J1442" s="1577"/>
      <c r="K1442" s="1577"/>
      <c r="L1442" s="1577"/>
      <c r="M1442" s="1577"/>
      <c r="N1442" s="1577"/>
      <c r="O1442" s="1577"/>
      <c r="P1442" s="1577"/>
    </row>
    <row r="1443" spans="1:16">
      <c r="A1443" s="95"/>
      <c r="B1443" s="164" t="s">
        <v>5396</v>
      </c>
      <c r="C1443" s="923" t="s">
        <v>241</v>
      </c>
      <c r="D1443" s="527" t="s">
        <v>250</v>
      </c>
      <c r="E1443" s="251">
        <v>4495</v>
      </c>
      <c r="F1443" s="251" t="s">
        <v>2056</v>
      </c>
      <c r="G1443" s="251" t="s">
        <v>380</v>
      </c>
      <c r="H1443" s="106"/>
      <c r="I1443" s="1577" t="s">
        <v>1379</v>
      </c>
      <c r="J1443" s="1577"/>
      <c r="K1443" s="1577"/>
      <c r="L1443" s="1577"/>
      <c r="M1443" s="1577"/>
      <c r="N1443" s="1577"/>
      <c r="O1443" s="1577"/>
      <c r="P1443" s="1577"/>
    </row>
    <row r="1444" spans="1:16">
      <c r="A1444" s="95"/>
      <c r="B1444" s="164" t="s">
        <v>5694</v>
      </c>
      <c r="C1444" s="923" t="s">
        <v>100</v>
      </c>
      <c r="D1444" s="527" t="s">
        <v>354</v>
      </c>
      <c r="E1444" s="251">
        <v>995</v>
      </c>
      <c r="F1444" s="251" t="s">
        <v>2056</v>
      </c>
      <c r="G1444" s="251">
        <v>995</v>
      </c>
      <c r="H1444" s="106"/>
      <c r="I1444" s="1577" t="s">
        <v>1374</v>
      </c>
      <c r="J1444" s="1577"/>
      <c r="K1444" s="1577"/>
      <c r="L1444" s="1577"/>
      <c r="M1444" s="1577"/>
      <c r="N1444" s="1577"/>
      <c r="O1444" s="1577"/>
      <c r="P1444" s="1577"/>
    </row>
    <row r="1445" spans="1:16">
      <c r="A1445" s="95"/>
      <c r="B1445" s="164" t="s">
        <v>5695</v>
      </c>
      <c r="C1445" s="923" t="s">
        <v>101</v>
      </c>
      <c r="D1445" s="527" t="s">
        <v>353</v>
      </c>
      <c r="E1445" s="251">
        <v>995</v>
      </c>
      <c r="F1445" s="251" t="s">
        <v>2056</v>
      </c>
      <c r="G1445" s="251">
        <v>995</v>
      </c>
      <c r="H1445" s="106"/>
      <c r="I1445" s="1577" t="s">
        <v>1375</v>
      </c>
      <c r="J1445" s="1577"/>
      <c r="K1445" s="1577"/>
      <c r="L1445" s="1577"/>
      <c r="M1445" s="1577"/>
      <c r="N1445" s="1577"/>
      <c r="O1445" s="1577"/>
      <c r="P1445" s="1577"/>
    </row>
    <row r="1446" spans="1:16" ht="15.75" customHeight="1">
      <c r="A1446" s="95"/>
      <c r="B1446" s="164" t="s">
        <v>5696</v>
      </c>
      <c r="C1446" s="923" t="s">
        <v>102</v>
      </c>
      <c r="D1446" s="527" t="s">
        <v>352</v>
      </c>
      <c r="E1446" s="251">
        <v>995</v>
      </c>
      <c r="F1446" s="251" t="s">
        <v>2056</v>
      </c>
      <c r="G1446" s="251">
        <v>995</v>
      </c>
      <c r="H1446" s="106"/>
      <c r="I1446" s="1577" t="s">
        <v>1376</v>
      </c>
      <c r="J1446" s="1577"/>
      <c r="K1446" s="1577"/>
      <c r="L1446" s="1577"/>
      <c r="M1446" s="1577"/>
      <c r="N1446" s="1577"/>
      <c r="O1446" s="1577"/>
      <c r="P1446" s="1577"/>
    </row>
    <row r="1447" spans="1:16">
      <c r="A1447" s="95"/>
      <c r="B1447" s="164" t="s">
        <v>5357</v>
      </c>
      <c r="C1447" s="923" t="s">
        <v>688</v>
      </c>
      <c r="D1447" s="527" t="s">
        <v>355</v>
      </c>
      <c r="E1447" s="251">
        <v>995</v>
      </c>
      <c r="F1447" s="251" t="s">
        <v>2056</v>
      </c>
      <c r="G1447" s="251">
        <v>995</v>
      </c>
      <c r="H1447" s="106"/>
      <c r="I1447" s="1577" t="s">
        <v>1470</v>
      </c>
      <c r="J1447" s="1577"/>
      <c r="K1447" s="1577"/>
      <c r="L1447" s="1577"/>
      <c r="M1447" s="1577"/>
      <c r="N1447" s="1577"/>
      <c r="O1447" s="1577"/>
      <c r="P1447" s="1577"/>
    </row>
    <row r="1448" spans="1:16">
      <c r="A1448" s="95"/>
      <c r="B1448" s="164" t="s">
        <v>4168</v>
      </c>
      <c r="C1448" s="913" t="s">
        <v>938</v>
      </c>
      <c r="D1448" s="873" t="s">
        <v>1509</v>
      </c>
      <c r="E1448" s="107">
        <v>1250</v>
      </c>
      <c r="F1448" s="123" t="s">
        <v>2056</v>
      </c>
      <c r="G1448" s="107">
        <v>1250</v>
      </c>
      <c r="H1448" s="251"/>
      <c r="I1448" s="1579" t="s">
        <v>1509</v>
      </c>
      <c r="J1448" s="1580" t="s">
        <v>939</v>
      </c>
      <c r="K1448" s="1580" t="s">
        <v>939</v>
      </c>
      <c r="L1448" s="1580" t="s">
        <v>939</v>
      </c>
      <c r="M1448" s="1580" t="s">
        <v>939</v>
      </c>
      <c r="N1448" s="1580" t="s">
        <v>939</v>
      </c>
      <c r="O1448" s="1580" t="s">
        <v>939</v>
      </c>
      <c r="P1448" s="1581" t="s">
        <v>939</v>
      </c>
    </row>
    <row r="1449" spans="1:16">
      <c r="A1449" s="95"/>
      <c r="B1449" s="164"/>
      <c r="C1449" s="1011"/>
      <c r="D1449" s="573" t="s">
        <v>3115</v>
      </c>
      <c r="E1449" s="574"/>
      <c r="F1449" s="576"/>
      <c r="G1449" s="574"/>
      <c r="H1449" s="575"/>
      <c r="I1449" s="577"/>
      <c r="J1449" s="578"/>
      <c r="K1449" s="578"/>
      <c r="L1449" s="578"/>
      <c r="M1449" s="578"/>
      <c r="N1449" s="579"/>
      <c r="O1449" s="579"/>
      <c r="P1449" s="579"/>
    </row>
    <row r="1450" spans="1:16">
      <c r="A1450" s="95"/>
      <c r="B1450" s="164" t="s">
        <v>5278</v>
      </c>
      <c r="C1450" s="927" t="s">
        <v>3023</v>
      </c>
      <c r="D1450" s="165" t="s">
        <v>3024</v>
      </c>
      <c r="E1450" s="111">
        <v>95</v>
      </c>
      <c r="F1450" s="123" t="s">
        <v>2056</v>
      </c>
      <c r="G1450" s="111">
        <v>95</v>
      </c>
      <c r="H1450" s="560"/>
      <c r="I1450" s="166" t="s">
        <v>3095</v>
      </c>
      <c r="J1450" s="886"/>
      <c r="K1450" s="886"/>
      <c r="L1450" s="886"/>
      <c r="M1450" s="886"/>
      <c r="N1450" s="886"/>
      <c r="O1450" s="886"/>
      <c r="P1450" s="886"/>
    </row>
    <row r="1451" spans="1:16">
      <c r="A1451" s="95"/>
      <c r="B1451" s="164" t="s">
        <v>5279</v>
      </c>
      <c r="C1451" s="927" t="s">
        <v>3025</v>
      </c>
      <c r="D1451" s="165" t="s">
        <v>3026</v>
      </c>
      <c r="E1451" s="111">
        <v>1250</v>
      </c>
      <c r="F1451" s="123" t="s">
        <v>2056</v>
      </c>
      <c r="G1451" s="111">
        <v>1250</v>
      </c>
      <c r="H1451" s="560"/>
      <c r="I1451" s="525" t="s">
        <v>3096</v>
      </c>
      <c r="J1451" s="886"/>
      <c r="K1451" s="886"/>
      <c r="L1451" s="886"/>
      <c r="M1451" s="886"/>
      <c r="N1451" s="886"/>
      <c r="O1451" s="886"/>
      <c r="P1451" s="886"/>
    </row>
    <row r="1452" spans="1:16">
      <c r="A1452" s="95"/>
      <c r="B1452" s="164" t="s">
        <v>5280</v>
      </c>
      <c r="C1452" s="923" t="s">
        <v>3027</v>
      </c>
      <c r="D1452" s="141" t="s">
        <v>3028</v>
      </c>
      <c r="E1452" s="142">
        <v>2000</v>
      </c>
      <c r="F1452" s="123" t="s">
        <v>2056</v>
      </c>
      <c r="G1452" s="142">
        <v>2000</v>
      </c>
      <c r="H1452" s="560"/>
      <c r="I1452" s="525" t="s">
        <v>3097</v>
      </c>
      <c r="J1452" s="886"/>
      <c r="K1452" s="886"/>
      <c r="L1452" s="886"/>
      <c r="M1452" s="886"/>
      <c r="N1452" s="886"/>
      <c r="O1452" s="886"/>
      <c r="P1452" s="886"/>
    </row>
    <row r="1453" spans="1:16">
      <c r="A1453" s="95"/>
      <c r="B1453" s="164" t="s">
        <v>5281</v>
      </c>
      <c r="C1453" s="927" t="s">
        <v>3029</v>
      </c>
      <c r="D1453" s="138" t="s">
        <v>3030</v>
      </c>
      <c r="E1453" s="110">
        <v>4375</v>
      </c>
      <c r="F1453" s="123" t="s">
        <v>2056</v>
      </c>
      <c r="G1453" s="110">
        <v>4375</v>
      </c>
      <c r="H1453" s="560"/>
      <c r="I1453" s="525" t="s">
        <v>3098</v>
      </c>
      <c r="J1453" s="886"/>
      <c r="K1453" s="886"/>
      <c r="L1453" s="886"/>
      <c r="M1453" s="886"/>
      <c r="N1453" s="886"/>
      <c r="O1453" s="886"/>
      <c r="P1453" s="886"/>
    </row>
    <row r="1454" spans="1:16">
      <c r="A1454" s="95"/>
      <c r="B1454" s="164" t="s">
        <v>5282</v>
      </c>
      <c r="C1454" s="927" t="s">
        <v>3031</v>
      </c>
      <c r="D1454" s="165" t="s">
        <v>3032</v>
      </c>
      <c r="E1454" s="111">
        <v>7245</v>
      </c>
      <c r="F1454" s="123" t="s">
        <v>2056</v>
      </c>
      <c r="G1454" s="111">
        <v>7245</v>
      </c>
      <c r="H1454" s="560"/>
      <c r="I1454" s="525" t="s">
        <v>3099</v>
      </c>
      <c r="J1454" s="886"/>
      <c r="K1454" s="886"/>
      <c r="L1454" s="886"/>
      <c r="M1454" s="886"/>
      <c r="N1454" s="886"/>
      <c r="O1454" s="886"/>
      <c r="P1454" s="886"/>
    </row>
    <row r="1455" spans="1:16">
      <c r="A1455" s="95"/>
      <c r="B1455" s="164" t="s">
        <v>5283</v>
      </c>
      <c r="C1455" s="927" t="s">
        <v>3033</v>
      </c>
      <c r="D1455" s="286" t="s">
        <v>3034</v>
      </c>
      <c r="E1455" s="111">
        <v>11995</v>
      </c>
      <c r="F1455" s="123" t="s">
        <v>2056</v>
      </c>
      <c r="G1455" s="111">
        <v>11995</v>
      </c>
      <c r="H1455" s="560"/>
      <c r="I1455" s="525" t="s">
        <v>3100</v>
      </c>
      <c r="J1455" s="886"/>
      <c r="K1455" s="886"/>
      <c r="L1455" s="886"/>
      <c r="M1455" s="886"/>
      <c r="N1455" s="886"/>
      <c r="O1455" s="886"/>
      <c r="P1455" s="886"/>
    </row>
    <row r="1456" spans="1:16">
      <c r="A1456" s="95"/>
      <c r="B1456" s="164" t="s">
        <v>5284</v>
      </c>
      <c r="C1456" s="948" t="s">
        <v>3035</v>
      </c>
      <c r="D1456" s="165" t="s">
        <v>3036</v>
      </c>
      <c r="E1456" s="111">
        <v>25575</v>
      </c>
      <c r="F1456" s="123" t="s">
        <v>2056</v>
      </c>
      <c r="G1456" s="111">
        <v>25575</v>
      </c>
      <c r="H1456" s="560"/>
      <c r="I1456" s="580" t="s">
        <v>3101</v>
      </c>
      <c r="J1456" s="886"/>
      <c r="K1456" s="886"/>
      <c r="L1456" s="886"/>
      <c r="M1456" s="886"/>
      <c r="N1456" s="886"/>
      <c r="O1456" s="886"/>
      <c r="P1456" s="886"/>
    </row>
    <row r="1457" spans="1:16">
      <c r="A1457" s="95"/>
      <c r="B1457" s="164" t="s">
        <v>5285</v>
      </c>
      <c r="C1457" s="948" t="s">
        <v>3037</v>
      </c>
      <c r="D1457" s="165" t="s">
        <v>3038</v>
      </c>
      <c r="E1457" s="111">
        <v>35995</v>
      </c>
      <c r="F1457" s="123" t="s">
        <v>2056</v>
      </c>
      <c r="G1457" s="111">
        <v>35995</v>
      </c>
      <c r="H1457" s="560"/>
      <c r="I1457" s="580" t="s">
        <v>3102</v>
      </c>
      <c r="J1457" s="886"/>
      <c r="K1457" s="886"/>
      <c r="L1457" s="886"/>
      <c r="M1457" s="886"/>
      <c r="N1457" s="886"/>
      <c r="O1457" s="886"/>
      <c r="P1457" s="886"/>
    </row>
    <row r="1458" spans="1:16">
      <c r="A1458" s="95"/>
      <c r="B1458" s="164" t="s">
        <v>5286</v>
      </c>
      <c r="C1458" s="948" t="s">
        <v>3039</v>
      </c>
      <c r="D1458" s="165" t="s">
        <v>3040</v>
      </c>
      <c r="E1458" s="111">
        <v>50995</v>
      </c>
      <c r="F1458" s="123" t="s">
        <v>2056</v>
      </c>
      <c r="G1458" s="111">
        <v>50995</v>
      </c>
      <c r="H1458" s="560"/>
      <c r="I1458" s="525" t="s">
        <v>3103</v>
      </c>
      <c r="J1458" s="886"/>
      <c r="K1458" s="886"/>
      <c r="L1458" s="886"/>
      <c r="M1458" s="886"/>
      <c r="N1458" s="886"/>
      <c r="O1458" s="886"/>
      <c r="P1458" s="886"/>
    </row>
    <row r="1459" spans="1:16">
      <c r="A1459" s="95"/>
      <c r="B1459" s="164" t="s">
        <v>5287</v>
      </c>
      <c r="C1459" s="948" t="s">
        <v>3041</v>
      </c>
      <c r="D1459" s="165" t="s">
        <v>3042</v>
      </c>
      <c r="E1459" s="111">
        <v>89595</v>
      </c>
      <c r="F1459" s="123" t="s">
        <v>2056</v>
      </c>
      <c r="G1459" s="111">
        <v>89595</v>
      </c>
      <c r="H1459" s="560"/>
      <c r="I1459" s="525" t="s">
        <v>3104</v>
      </c>
      <c r="J1459" s="886"/>
      <c r="K1459" s="886"/>
      <c r="L1459" s="886"/>
      <c r="M1459" s="886"/>
      <c r="N1459" s="886"/>
      <c r="O1459" s="886"/>
      <c r="P1459" s="886"/>
    </row>
    <row r="1460" spans="1:16">
      <c r="A1460" s="95"/>
      <c r="B1460" s="164" t="s">
        <v>5288</v>
      </c>
      <c r="C1460" s="923" t="s">
        <v>3043</v>
      </c>
      <c r="D1460" s="270" t="s">
        <v>3044</v>
      </c>
      <c r="E1460" s="142">
        <v>103345</v>
      </c>
      <c r="F1460" s="123" t="s">
        <v>2056</v>
      </c>
      <c r="G1460" s="142">
        <v>103345</v>
      </c>
      <c r="H1460" s="560"/>
      <c r="I1460" s="525" t="s">
        <v>3105</v>
      </c>
      <c r="J1460" s="886"/>
      <c r="K1460" s="886"/>
      <c r="L1460" s="886"/>
      <c r="M1460" s="886"/>
      <c r="N1460" s="886"/>
      <c r="O1460" s="886"/>
      <c r="P1460" s="886"/>
    </row>
    <row r="1461" spans="1:16">
      <c r="A1461" s="95"/>
      <c r="B1461" s="164" t="s">
        <v>5353</v>
      </c>
      <c r="C1461" s="923" t="s">
        <v>3045</v>
      </c>
      <c r="D1461" s="270" t="s">
        <v>3046</v>
      </c>
      <c r="E1461" s="142">
        <v>145000</v>
      </c>
      <c r="F1461" s="123" t="s">
        <v>2056</v>
      </c>
      <c r="G1461" s="142">
        <v>145000</v>
      </c>
      <c r="H1461" s="560"/>
      <c r="I1461" s="525" t="s">
        <v>3106</v>
      </c>
      <c r="J1461" s="886"/>
      <c r="K1461" s="886"/>
      <c r="L1461" s="886"/>
      <c r="M1461" s="886"/>
      <c r="N1461" s="886"/>
      <c r="O1461" s="886"/>
      <c r="P1461" s="886"/>
    </row>
    <row r="1462" spans="1:16">
      <c r="A1462" s="95"/>
      <c r="B1462" s="164" t="s">
        <v>5354</v>
      </c>
      <c r="C1462" s="923" t="s">
        <v>3047</v>
      </c>
      <c r="D1462" s="270" t="s">
        <v>3048</v>
      </c>
      <c r="E1462" s="142">
        <v>180000</v>
      </c>
      <c r="F1462" s="123" t="s">
        <v>2056</v>
      </c>
      <c r="G1462" s="142">
        <v>180000</v>
      </c>
      <c r="H1462" s="560"/>
      <c r="I1462" s="525" t="s">
        <v>3107</v>
      </c>
      <c r="J1462" s="886"/>
      <c r="K1462" s="886"/>
      <c r="L1462" s="886"/>
      <c r="M1462" s="886"/>
      <c r="N1462" s="886"/>
      <c r="O1462" s="886"/>
      <c r="P1462" s="886"/>
    </row>
    <row r="1463" spans="1:16">
      <c r="A1463" s="95"/>
      <c r="B1463" s="164" t="s">
        <v>5355</v>
      </c>
      <c r="C1463" s="923" t="s">
        <v>3049</v>
      </c>
      <c r="D1463" s="270" t="s">
        <v>3050</v>
      </c>
      <c r="E1463" s="110">
        <v>250000</v>
      </c>
      <c r="F1463" s="123" t="s">
        <v>2056</v>
      </c>
      <c r="G1463" s="110">
        <v>250000</v>
      </c>
      <c r="H1463" s="560"/>
      <c r="I1463" s="525" t="s">
        <v>3108</v>
      </c>
      <c r="J1463" s="886"/>
      <c r="K1463" s="886"/>
      <c r="L1463" s="886"/>
      <c r="M1463" s="886"/>
      <c r="N1463" s="886"/>
      <c r="O1463" s="886"/>
      <c r="P1463" s="886"/>
    </row>
    <row r="1464" spans="1:16">
      <c r="A1464" s="95"/>
      <c r="B1464" s="164" t="s">
        <v>5356</v>
      </c>
      <c r="C1464" s="923" t="s">
        <v>3051</v>
      </c>
      <c r="D1464" s="270" t="s">
        <v>3052</v>
      </c>
      <c r="E1464" s="142">
        <v>300000</v>
      </c>
      <c r="F1464" s="123" t="s">
        <v>2056</v>
      </c>
      <c r="G1464" s="142">
        <v>300000</v>
      </c>
      <c r="H1464" s="560"/>
      <c r="I1464" s="525" t="s">
        <v>3109</v>
      </c>
      <c r="J1464" s="886"/>
      <c r="K1464" s="886"/>
      <c r="L1464" s="886"/>
      <c r="M1464" s="886"/>
      <c r="N1464" s="886"/>
      <c r="O1464" s="886"/>
      <c r="P1464" s="886"/>
    </row>
    <row r="1465" spans="1:16">
      <c r="A1465" s="95"/>
      <c r="B1465" s="164"/>
      <c r="C1465" s="1011"/>
      <c r="D1465" s="573" t="s">
        <v>3370</v>
      </c>
      <c r="E1465" s="574"/>
      <c r="F1465" s="576"/>
      <c r="G1465" s="574"/>
      <c r="H1465" s="575"/>
      <c r="I1465" s="577"/>
      <c r="J1465" s="578"/>
      <c r="K1465" s="578"/>
      <c r="L1465" s="578"/>
      <c r="M1465" s="578"/>
      <c r="N1465" s="579"/>
      <c r="O1465" s="579"/>
      <c r="P1465" s="579"/>
    </row>
    <row r="1466" spans="1:16">
      <c r="A1466" s="95"/>
      <c r="B1466" s="164" t="s">
        <v>4733</v>
      </c>
      <c r="C1466" s="934" t="s">
        <v>3265</v>
      </c>
      <c r="D1466" s="141" t="s">
        <v>3266</v>
      </c>
      <c r="E1466" s="111">
        <v>750</v>
      </c>
      <c r="F1466" s="123" t="s">
        <v>2056</v>
      </c>
      <c r="G1466" s="111">
        <v>750</v>
      </c>
      <c r="H1466" s="560"/>
      <c r="I1466" s="525" t="s">
        <v>3314</v>
      </c>
      <c r="J1466" s="886"/>
      <c r="K1466" s="886"/>
      <c r="L1466" s="886"/>
      <c r="M1466" s="886"/>
      <c r="N1466" s="886"/>
      <c r="O1466" s="886"/>
      <c r="P1466" s="886"/>
    </row>
    <row r="1467" spans="1:16">
      <c r="A1467" s="95"/>
      <c r="B1467" s="164" t="s">
        <v>4734</v>
      </c>
      <c r="C1467" s="934" t="s">
        <v>3267</v>
      </c>
      <c r="D1467" s="141" t="s">
        <v>3268</v>
      </c>
      <c r="E1467" s="581">
        <v>1200</v>
      </c>
      <c r="F1467" s="123" t="s">
        <v>2056</v>
      </c>
      <c r="G1467" s="581">
        <v>1200</v>
      </c>
      <c r="H1467" s="560"/>
      <c r="I1467" s="525" t="s">
        <v>3314</v>
      </c>
      <c r="J1467" s="886"/>
      <c r="K1467" s="886"/>
      <c r="L1467" s="886"/>
      <c r="M1467" s="886"/>
      <c r="N1467" s="886"/>
      <c r="O1467" s="886"/>
      <c r="P1467" s="886"/>
    </row>
    <row r="1468" spans="1:16">
      <c r="A1468" s="95"/>
      <c r="B1468" s="164" t="s">
        <v>4735</v>
      </c>
      <c r="C1468" s="934" t="s">
        <v>3269</v>
      </c>
      <c r="D1468" s="141" t="s">
        <v>3270</v>
      </c>
      <c r="E1468" s="520">
        <v>2625</v>
      </c>
      <c r="F1468" s="123" t="s">
        <v>2056</v>
      </c>
      <c r="G1468" s="520">
        <v>2625</v>
      </c>
      <c r="H1468" s="560"/>
      <c r="I1468" s="525" t="s">
        <v>3314</v>
      </c>
      <c r="J1468" s="886"/>
      <c r="K1468" s="886"/>
      <c r="L1468" s="886"/>
      <c r="M1468" s="886"/>
      <c r="N1468" s="886"/>
      <c r="O1468" s="886"/>
      <c r="P1468" s="886"/>
    </row>
    <row r="1469" spans="1:16">
      <c r="A1469" s="95"/>
      <c r="B1469" s="164" t="s">
        <v>4736</v>
      </c>
      <c r="C1469" s="934" t="s">
        <v>3271</v>
      </c>
      <c r="D1469" s="141" t="s">
        <v>3272</v>
      </c>
      <c r="E1469" s="111">
        <v>4347</v>
      </c>
      <c r="F1469" s="123" t="s">
        <v>2056</v>
      </c>
      <c r="G1469" s="111">
        <v>4347</v>
      </c>
      <c r="H1469" s="560"/>
      <c r="I1469" s="525" t="s">
        <v>3314</v>
      </c>
      <c r="J1469" s="886"/>
      <c r="K1469" s="886"/>
      <c r="L1469" s="886"/>
      <c r="M1469" s="886"/>
      <c r="N1469" s="886"/>
      <c r="O1469" s="886"/>
      <c r="P1469" s="886"/>
    </row>
    <row r="1470" spans="1:16">
      <c r="A1470" s="95"/>
      <c r="B1470" s="164" t="s">
        <v>4737</v>
      </c>
      <c r="C1470" s="934" t="s">
        <v>3273</v>
      </c>
      <c r="D1470" s="141" t="s">
        <v>3274</v>
      </c>
      <c r="E1470" s="111">
        <v>7197</v>
      </c>
      <c r="F1470" s="123" t="s">
        <v>2056</v>
      </c>
      <c r="G1470" s="111">
        <v>7197</v>
      </c>
      <c r="H1470" s="560"/>
      <c r="I1470" s="525" t="s">
        <v>3314</v>
      </c>
      <c r="J1470" s="886"/>
      <c r="K1470" s="886"/>
      <c r="L1470" s="886"/>
      <c r="M1470" s="886"/>
      <c r="N1470" s="886"/>
      <c r="O1470" s="886"/>
      <c r="P1470" s="886"/>
    </row>
    <row r="1471" spans="1:16">
      <c r="A1471" s="95"/>
      <c r="B1471" s="164" t="s">
        <v>4738</v>
      </c>
      <c r="C1471" s="934" t="s">
        <v>3275</v>
      </c>
      <c r="D1471" s="141" t="s">
        <v>3276</v>
      </c>
      <c r="E1471" s="111">
        <v>15345</v>
      </c>
      <c r="F1471" s="123" t="s">
        <v>2056</v>
      </c>
      <c r="G1471" s="111">
        <v>15345</v>
      </c>
      <c r="H1471" s="560"/>
      <c r="I1471" s="525" t="s">
        <v>3314</v>
      </c>
      <c r="J1471" s="886"/>
      <c r="K1471" s="886"/>
      <c r="L1471" s="886"/>
      <c r="M1471" s="886"/>
      <c r="N1471" s="886"/>
      <c r="O1471" s="886"/>
      <c r="P1471" s="886"/>
    </row>
    <row r="1472" spans="1:16">
      <c r="A1472" s="95"/>
      <c r="B1472" s="164" t="s">
        <v>4739</v>
      </c>
      <c r="C1472" s="934" t="s">
        <v>3277</v>
      </c>
      <c r="D1472" s="141" t="s">
        <v>3278</v>
      </c>
      <c r="E1472" s="111">
        <v>21597</v>
      </c>
      <c r="F1472" s="123" t="s">
        <v>2056</v>
      </c>
      <c r="G1472" s="111">
        <v>21597</v>
      </c>
      <c r="H1472" s="560"/>
      <c r="I1472" s="525" t="s">
        <v>3314</v>
      </c>
      <c r="J1472" s="886"/>
      <c r="K1472" s="886"/>
      <c r="L1472" s="886"/>
      <c r="M1472" s="886"/>
      <c r="N1472" s="886"/>
      <c r="O1472" s="886"/>
      <c r="P1472" s="886"/>
    </row>
    <row r="1473" spans="1:16">
      <c r="A1473" s="95"/>
      <c r="B1473" s="164" t="s">
        <v>4740</v>
      </c>
      <c r="C1473" s="934" t="s">
        <v>3279</v>
      </c>
      <c r="D1473" s="141" t="s">
        <v>3280</v>
      </c>
      <c r="E1473" s="111">
        <v>30597</v>
      </c>
      <c r="F1473" s="123" t="s">
        <v>2056</v>
      </c>
      <c r="G1473" s="111">
        <v>30597</v>
      </c>
      <c r="H1473" s="560"/>
      <c r="I1473" s="525" t="s">
        <v>3314</v>
      </c>
      <c r="J1473" s="886"/>
      <c r="K1473" s="886"/>
      <c r="L1473" s="886"/>
      <c r="M1473" s="886"/>
      <c r="N1473" s="886"/>
      <c r="O1473" s="886"/>
      <c r="P1473" s="886"/>
    </row>
    <row r="1474" spans="1:16">
      <c r="A1474" s="95"/>
      <c r="B1474" s="164" t="s">
        <v>4741</v>
      </c>
      <c r="C1474" s="934" t="s">
        <v>3281</v>
      </c>
      <c r="D1474" s="141" t="s">
        <v>3282</v>
      </c>
      <c r="E1474" s="111">
        <v>53757</v>
      </c>
      <c r="F1474" s="123" t="s">
        <v>2056</v>
      </c>
      <c r="G1474" s="111">
        <v>53757</v>
      </c>
      <c r="H1474" s="560"/>
      <c r="I1474" s="525" t="s">
        <v>3314</v>
      </c>
      <c r="J1474" s="886"/>
      <c r="K1474" s="886"/>
      <c r="L1474" s="886"/>
      <c r="M1474" s="886"/>
      <c r="N1474" s="886"/>
      <c r="O1474" s="886"/>
      <c r="P1474" s="886"/>
    </row>
    <row r="1475" spans="1:16">
      <c r="A1475" s="95"/>
      <c r="B1475" s="164" t="s">
        <v>4742</v>
      </c>
      <c r="C1475" s="934" t="s">
        <v>3283</v>
      </c>
      <c r="D1475" s="141" t="s">
        <v>3284</v>
      </c>
      <c r="E1475" s="581">
        <v>62007</v>
      </c>
      <c r="F1475" s="123" t="s">
        <v>2056</v>
      </c>
      <c r="G1475" s="581">
        <v>62007</v>
      </c>
      <c r="H1475" s="560"/>
      <c r="I1475" s="525" t="s">
        <v>3314</v>
      </c>
      <c r="J1475" s="886"/>
      <c r="K1475" s="886"/>
      <c r="L1475" s="886"/>
      <c r="M1475" s="886"/>
      <c r="N1475" s="886"/>
      <c r="O1475" s="886"/>
      <c r="P1475" s="886"/>
    </row>
    <row r="1476" spans="1:16">
      <c r="A1476" s="95"/>
      <c r="B1476" s="164" t="s">
        <v>4743</v>
      </c>
      <c r="C1476" s="934" t="s">
        <v>3285</v>
      </c>
      <c r="D1476" s="141" t="s">
        <v>3286</v>
      </c>
      <c r="E1476" s="581">
        <v>87000</v>
      </c>
      <c r="F1476" s="123" t="s">
        <v>2056</v>
      </c>
      <c r="G1476" s="581">
        <v>87000</v>
      </c>
      <c r="H1476" s="560"/>
      <c r="I1476" s="525" t="s">
        <v>3314</v>
      </c>
      <c r="J1476" s="886"/>
      <c r="K1476" s="886"/>
      <c r="L1476" s="886"/>
      <c r="M1476" s="886"/>
      <c r="N1476" s="886"/>
      <c r="O1476" s="886"/>
      <c r="P1476" s="886"/>
    </row>
    <row r="1477" spans="1:16">
      <c r="A1477" s="95"/>
      <c r="B1477" s="164" t="s">
        <v>4744</v>
      </c>
      <c r="C1477" s="934" t="s">
        <v>3287</v>
      </c>
      <c r="D1477" s="141" t="s">
        <v>3288</v>
      </c>
      <c r="E1477" s="581">
        <v>108000</v>
      </c>
      <c r="F1477" s="123" t="s">
        <v>2056</v>
      </c>
      <c r="G1477" s="581">
        <v>108000</v>
      </c>
      <c r="H1477" s="560"/>
      <c r="I1477" s="525" t="s">
        <v>3314</v>
      </c>
      <c r="J1477" s="886"/>
      <c r="K1477" s="886"/>
      <c r="L1477" s="886"/>
      <c r="M1477" s="886"/>
      <c r="N1477" s="886"/>
      <c r="O1477" s="886"/>
      <c r="P1477" s="886"/>
    </row>
    <row r="1478" spans="1:16">
      <c r="A1478" s="95"/>
      <c r="B1478" s="164" t="s">
        <v>4745</v>
      </c>
      <c r="C1478" s="934" t="s">
        <v>3289</v>
      </c>
      <c r="D1478" s="141" t="s">
        <v>3290</v>
      </c>
      <c r="E1478" s="520">
        <v>150000</v>
      </c>
      <c r="F1478" s="123" t="s">
        <v>2056</v>
      </c>
      <c r="G1478" s="520">
        <v>150000</v>
      </c>
      <c r="H1478" s="560"/>
      <c r="I1478" s="525" t="s">
        <v>3314</v>
      </c>
      <c r="J1478" s="886"/>
      <c r="K1478" s="886"/>
      <c r="L1478" s="886"/>
      <c r="M1478" s="886"/>
      <c r="N1478" s="886"/>
      <c r="O1478" s="886"/>
      <c r="P1478" s="886"/>
    </row>
    <row r="1479" spans="1:16">
      <c r="A1479" s="95"/>
      <c r="B1479" s="164" t="s">
        <v>4746</v>
      </c>
      <c r="C1479" s="934" t="s">
        <v>3291</v>
      </c>
      <c r="D1479" s="141" t="s">
        <v>3292</v>
      </c>
      <c r="E1479" s="581">
        <v>180000</v>
      </c>
      <c r="F1479" s="123" t="s">
        <v>2056</v>
      </c>
      <c r="G1479" s="581">
        <v>180000</v>
      </c>
      <c r="H1479" s="560"/>
      <c r="I1479" s="525" t="s">
        <v>3314</v>
      </c>
      <c r="J1479" s="886"/>
      <c r="K1479" s="886"/>
      <c r="L1479" s="886"/>
      <c r="M1479" s="886"/>
      <c r="N1479" s="886"/>
      <c r="O1479" s="886"/>
      <c r="P1479" s="886"/>
    </row>
    <row r="1480" spans="1:16" s="888" customFormat="1" ht="15.75" thickBot="1">
      <c r="A1480" s="95"/>
      <c r="B1480" s="164"/>
      <c r="C1480" s="490" t="s">
        <v>1046</v>
      </c>
      <c r="D1480" s="559"/>
      <c r="E1480" s="560"/>
      <c r="F1480" s="560"/>
      <c r="G1480" s="560"/>
      <c r="H1480" s="74"/>
      <c r="I1480" s="817"/>
      <c r="J1480" s="817"/>
      <c r="K1480" s="817"/>
      <c r="L1480" s="817"/>
      <c r="M1480" s="817"/>
      <c r="N1480" s="817"/>
      <c r="O1480" s="817"/>
      <c r="P1480" s="817"/>
    </row>
    <row r="1481" spans="1:16" s="888" customFormat="1" ht="15.75" thickBot="1">
      <c r="A1481" s="95"/>
      <c r="B1481" s="164"/>
      <c r="C1481" s="1012"/>
      <c r="D1481" s="582" t="s">
        <v>2304</v>
      </c>
      <c r="E1481" s="562"/>
      <c r="F1481" s="562" t="s">
        <v>68</v>
      </c>
      <c r="G1481" s="562" t="s">
        <v>67</v>
      </c>
      <c r="H1481" s="302"/>
      <c r="I1481" s="484"/>
      <c r="J1481" s="484"/>
      <c r="K1481" s="484"/>
      <c r="L1481" s="484"/>
      <c r="M1481" s="484"/>
      <c r="N1481" s="484"/>
      <c r="O1481" s="484"/>
      <c r="P1481" s="485"/>
    </row>
    <row r="1482" spans="1:16" s="888" customFormat="1" ht="31.5" customHeight="1">
      <c r="A1482" s="95"/>
      <c r="B1482" s="164" t="s">
        <v>4879</v>
      </c>
      <c r="C1482" s="1013" t="s">
        <v>2152</v>
      </c>
      <c r="D1482" s="583" t="s">
        <v>2153</v>
      </c>
      <c r="E1482" s="584">
        <v>1750</v>
      </c>
      <c r="F1482" s="584" t="s">
        <v>533</v>
      </c>
      <c r="G1482" s="584">
        <v>1750</v>
      </c>
      <c r="H1482" s="585"/>
      <c r="I1482" s="1596" t="s">
        <v>2288</v>
      </c>
      <c r="J1482" s="1597"/>
      <c r="K1482" s="1597"/>
      <c r="L1482" s="1597"/>
      <c r="M1482" s="1597"/>
      <c r="N1482" s="1597"/>
      <c r="O1482" s="1597"/>
      <c r="P1482" s="1598"/>
    </row>
    <row r="1483" spans="1:16" s="888" customFormat="1">
      <c r="A1483" s="95"/>
      <c r="B1483" s="164" t="s">
        <v>5028</v>
      </c>
      <c r="C1483" s="927" t="s">
        <v>2154</v>
      </c>
      <c r="D1483" s="138" t="s">
        <v>2155</v>
      </c>
      <c r="E1483" s="110">
        <v>450</v>
      </c>
      <c r="F1483" s="254" t="s">
        <v>533</v>
      </c>
      <c r="G1483" s="254" t="s">
        <v>380</v>
      </c>
      <c r="H1483" s="106"/>
      <c r="I1483" s="586" t="s">
        <v>2289</v>
      </c>
      <c r="J1483" s="805"/>
      <c r="K1483" s="805"/>
      <c r="L1483" s="805"/>
      <c r="M1483" s="805"/>
      <c r="N1483" s="805"/>
      <c r="O1483" s="805"/>
      <c r="P1483" s="806"/>
    </row>
    <row r="1484" spans="1:16" s="888" customFormat="1" ht="15.75" customHeight="1">
      <c r="A1484" s="95"/>
      <c r="B1484" s="164" t="s">
        <v>5029</v>
      </c>
      <c r="C1484" s="927" t="s">
        <v>2156</v>
      </c>
      <c r="D1484" s="138" t="s">
        <v>2157</v>
      </c>
      <c r="E1484" s="110">
        <v>875</v>
      </c>
      <c r="F1484" s="254" t="s">
        <v>533</v>
      </c>
      <c r="G1484" s="254" t="s">
        <v>380</v>
      </c>
      <c r="H1484" s="106"/>
      <c r="I1484" s="586" t="s">
        <v>2290</v>
      </c>
      <c r="J1484" s="805"/>
      <c r="K1484" s="805"/>
      <c r="L1484" s="805"/>
      <c r="M1484" s="805"/>
      <c r="N1484" s="805"/>
      <c r="O1484" s="805"/>
      <c r="P1484" s="806"/>
    </row>
    <row r="1485" spans="1:16" s="888" customFormat="1" ht="15.75" customHeight="1">
      <c r="A1485" s="95"/>
      <c r="B1485" s="164" t="s">
        <v>5030</v>
      </c>
      <c r="C1485" s="927" t="s">
        <v>2158</v>
      </c>
      <c r="D1485" s="138" t="s">
        <v>2159</v>
      </c>
      <c r="E1485" s="110">
        <v>2500</v>
      </c>
      <c r="F1485" s="254" t="s">
        <v>533</v>
      </c>
      <c r="G1485" s="254" t="s">
        <v>380</v>
      </c>
      <c r="H1485" s="106"/>
      <c r="I1485" s="586" t="s">
        <v>2291</v>
      </c>
      <c r="J1485" s="805"/>
      <c r="K1485" s="805"/>
      <c r="L1485" s="805"/>
      <c r="M1485" s="805"/>
      <c r="N1485" s="805"/>
      <c r="O1485" s="805"/>
      <c r="P1485" s="806"/>
    </row>
    <row r="1486" spans="1:16" s="888" customFormat="1">
      <c r="A1486" s="95"/>
      <c r="B1486" s="164" t="s">
        <v>5031</v>
      </c>
      <c r="C1486" s="927" t="s">
        <v>2160</v>
      </c>
      <c r="D1486" s="138" t="s">
        <v>2161</v>
      </c>
      <c r="E1486" s="110">
        <v>885</v>
      </c>
      <c r="F1486" s="254" t="s">
        <v>533</v>
      </c>
      <c r="G1486" s="254" t="s">
        <v>380</v>
      </c>
      <c r="H1486" s="106"/>
      <c r="I1486" s="586" t="s">
        <v>2161</v>
      </c>
      <c r="J1486" s="587"/>
      <c r="K1486" s="587"/>
      <c r="L1486" s="587"/>
      <c r="M1486" s="587"/>
      <c r="N1486" s="587"/>
      <c r="O1486" s="587"/>
      <c r="P1486" s="476"/>
    </row>
    <row r="1487" spans="1:16" s="888" customFormat="1" ht="15.75" customHeight="1">
      <c r="A1487" s="95"/>
      <c r="B1487" s="164" t="s">
        <v>5032</v>
      </c>
      <c r="C1487" s="927" t="s">
        <v>2162</v>
      </c>
      <c r="D1487" s="588" t="s">
        <v>2163</v>
      </c>
      <c r="E1487" s="110">
        <v>1895</v>
      </c>
      <c r="F1487" s="254" t="s">
        <v>533</v>
      </c>
      <c r="G1487" s="254" t="s">
        <v>380</v>
      </c>
      <c r="H1487" s="106"/>
      <c r="I1487" s="589" t="s">
        <v>2163</v>
      </c>
      <c r="J1487" s="805"/>
      <c r="K1487" s="805"/>
      <c r="L1487" s="805"/>
      <c r="M1487" s="805"/>
      <c r="N1487" s="805"/>
      <c r="O1487" s="805"/>
      <c r="P1487" s="806"/>
    </row>
    <row r="1488" spans="1:16" s="888" customFormat="1">
      <c r="A1488" s="95"/>
      <c r="B1488" s="164" t="s">
        <v>5033</v>
      </c>
      <c r="C1488" s="927" t="s">
        <v>2164</v>
      </c>
      <c r="D1488" s="138" t="s">
        <v>2165</v>
      </c>
      <c r="E1488" s="110">
        <v>529</v>
      </c>
      <c r="F1488" s="254" t="s">
        <v>533</v>
      </c>
      <c r="G1488" s="251" t="s">
        <v>380</v>
      </c>
      <c r="H1488" s="106"/>
      <c r="I1488" s="586" t="s">
        <v>2292</v>
      </c>
      <c r="J1488" s="805"/>
      <c r="K1488" s="805"/>
      <c r="L1488" s="805"/>
      <c r="M1488" s="805"/>
      <c r="N1488" s="805"/>
      <c r="O1488" s="805"/>
      <c r="P1488" s="806"/>
    </row>
    <row r="1489" spans="1:16" s="888" customFormat="1">
      <c r="A1489" s="95"/>
      <c r="B1489" s="164" t="s">
        <v>5034</v>
      </c>
      <c r="C1489" s="927" t="s">
        <v>2166</v>
      </c>
      <c r="D1489" s="138" t="s">
        <v>2167</v>
      </c>
      <c r="E1489" s="110">
        <v>899</v>
      </c>
      <c r="F1489" s="254" t="s">
        <v>533</v>
      </c>
      <c r="G1489" s="251" t="s">
        <v>380</v>
      </c>
      <c r="H1489" s="106"/>
      <c r="I1489" s="586" t="s">
        <v>2293</v>
      </c>
      <c r="J1489" s="805"/>
      <c r="K1489" s="805"/>
      <c r="L1489" s="805"/>
      <c r="M1489" s="805"/>
      <c r="N1489" s="805"/>
      <c r="O1489" s="805"/>
      <c r="P1489" s="806"/>
    </row>
    <row r="1490" spans="1:16" s="888" customFormat="1">
      <c r="A1490" s="95"/>
      <c r="B1490" s="164" t="s">
        <v>5035</v>
      </c>
      <c r="C1490" s="927" t="s">
        <v>2168</v>
      </c>
      <c r="D1490" s="138" t="s">
        <v>2169</v>
      </c>
      <c r="E1490" s="110">
        <v>1269</v>
      </c>
      <c r="F1490" s="254" t="s">
        <v>533</v>
      </c>
      <c r="G1490" s="251" t="s">
        <v>380</v>
      </c>
      <c r="H1490" s="106"/>
      <c r="I1490" s="590" t="s">
        <v>2294</v>
      </c>
      <c r="J1490" s="815"/>
      <c r="K1490" s="815"/>
      <c r="L1490" s="815"/>
      <c r="M1490" s="815"/>
      <c r="N1490" s="815"/>
      <c r="O1490" s="815"/>
      <c r="P1490" s="816"/>
    </row>
    <row r="1491" spans="1:16" s="888" customFormat="1" ht="15.75" customHeight="1">
      <c r="A1491" s="95"/>
      <c r="B1491" s="164" t="s">
        <v>5036</v>
      </c>
      <c r="C1491" s="927" t="s">
        <v>2170</v>
      </c>
      <c r="D1491" s="138" t="s">
        <v>2171</v>
      </c>
      <c r="E1491" s="110">
        <v>390</v>
      </c>
      <c r="F1491" s="254" t="s">
        <v>533</v>
      </c>
      <c r="G1491" s="251" t="s">
        <v>380</v>
      </c>
      <c r="H1491" s="106"/>
      <c r="I1491" s="586" t="s">
        <v>2295</v>
      </c>
      <c r="J1491" s="805"/>
      <c r="K1491" s="805"/>
      <c r="L1491" s="805"/>
      <c r="M1491" s="805"/>
      <c r="N1491" s="805"/>
      <c r="O1491" s="805"/>
      <c r="P1491" s="806"/>
    </row>
    <row r="1492" spans="1:16" s="888" customFormat="1">
      <c r="A1492" s="95"/>
      <c r="B1492" s="164" t="s">
        <v>5037</v>
      </c>
      <c r="C1492" s="927" t="s">
        <v>2172</v>
      </c>
      <c r="D1492" s="138" t="s">
        <v>2173</v>
      </c>
      <c r="E1492" s="110">
        <v>663</v>
      </c>
      <c r="F1492" s="254" t="s">
        <v>533</v>
      </c>
      <c r="G1492" s="251" t="s">
        <v>380</v>
      </c>
      <c r="H1492" s="106"/>
      <c r="I1492" s="586" t="s">
        <v>2296</v>
      </c>
      <c r="J1492" s="805"/>
      <c r="K1492" s="805"/>
      <c r="L1492" s="805"/>
      <c r="M1492" s="805"/>
      <c r="N1492" s="805"/>
      <c r="O1492" s="805"/>
      <c r="P1492" s="806"/>
    </row>
    <row r="1493" spans="1:16" s="888" customFormat="1">
      <c r="A1493" s="95"/>
      <c r="B1493" s="164" t="s">
        <v>5038</v>
      </c>
      <c r="C1493" s="927" t="s">
        <v>2174</v>
      </c>
      <c r="D1493" s="138" t="s">
        <v>2175</v>
      </c>
      <c r="E1493" s="110">
        <v>936</v>
      </c>
      <c r="F1493" s="254" t="s">
        <v>533</v>
      </c>
      <c r="G1493" s="251" t="s">
        <v>380</v>
      </c>
      <c r="H1493" s="106"/>
      <c r="I1493" s="586" t="s">
        <v>2297</v>
      </c>
      <c r="J1493" s="815"/>
      <c r="K1493" s="815"/>
      <c r="L1493" s="815"/>
      <c r="M1493" s="815"/>
      <c r="N1493" s="815"/>
      <c r="O1493" s="815"/>
      <c r="P1493" s="816"/>
    </row>
    <row r="1494" spans="1:16" s="888" customFormat="1" ht="15.75" customHeight="1">
      <c r="A1494" s="95"/>
      <c r="B1494" s="164" t="s">
        <v>5039</v>
      </c>
      <c r="C1494" s="927" t="s">
        <v>2176</v>
      </c>
      <c r="D1494" s="138" t="s">
        <v>2177</v>
      </c>
      <c r="E1494" s="591">
        <v>1530</v>
      </c>
      <c r="F1494" s="254" t="s">
        <v>533</v>
      </c>
      <c r="G1494" s="251" t="s">
        <v>380</v>
      </c>
      <c r="H1494" s="106"/>
      <c r="I1494" s="586" t="s">
        <v>2298</v>
      </c>
      <c r="J1494" s="805"/>
      <c r="K1494" s="805"/>
      <c r="L1494" s="805"/>
      <c r="M1494" s="805"/>
      <c r="N1494" s="805"/>
      <c r="O1494" s="805"/>
      <c r="P1494" s="806"/>
    </row>
    <row r="1495" spans="1:16" s="888" customFormat="1">
      <c r="A1495" s="95"/>
      <c r="B1495" s="164" t="s">
        <v>5040</v>
      </c>
      <c r="C1495" s="927" t="s">
        <v>2178</v>
      </c>
      <c r="D1495" s="138" t="s">
        <v>2179</v>
      </c>
      <c r="E1495" s="110">
        <v>2660</v>
      </c>
      <c r="F1495" s="254" t="s">
        <v>533</v>
      </c>
      <c r="G1495" s="251" t="s">
        <v>380</v>
      </c>
      <c r="H1495" s="106"/>
      <c r="I1495" s="586" t="s">
        <v>2299</v>
      </c>
      <c r="J1495" s="805"/>
      <c r="K1495" s="805"/>
      <c r="L1495" s="805"/>
      <c r="M1495" s="805"/>
      <c r="N1495" s="805"/>
      <c r="O1495" s="805"/>
      <c r="P1495" s="806"/>
    </row>
    <row r="1496" spans="1:16" s="888" customFormat="1">
      <c r="A1496" s="95"/>
      <c r="B1496" s="164" t="s">
        <v>5041</v>
      </c>
      <c r="C1496" s="927" t="s">
        <v>2180</v>
      </c>
      <c r="D1496" s="138" t="s">
        <v>2181</v>
      </c>
      <c r="E1496" s="110">
        <v>3591</v>
      </c>
      <c r="F1496" s="254" t="s">
        <v>533</v>
      </c>
      <c r="G1496" s="251" t="s">
        <v>380</v>
      </c>
      <c r="H1496" s="106"/>
      <c r="I1496" s="586" t="s">
        <v>2300</v>
      </c>
      <c r="J1496" s="815"/>
      <c r="K1496" s="815"/>
      <c r="L1496" s="815"/>
      <c r="M1496" s="815"/>
      <c r="N1496" s="815"/>
      <c r="O1496" s="815"/>
      <c r="P1496" s="816"/>
    </row>
    <row r="1497" spans="1:16" s="888" customFormat="1" ht="15.75" customHeight="1">
      <c r="A1497" s="95"/>
      <c r="B1497" s="164" t="s">
        <v>5042</v>
      </c>
      <c r="C1497" s="927" t="s">
        <v>2182</v>
      </c>
      <c r="D1497" s="138" t="s">
        <v>2183</v>
      </c>
      <c r="E1497" s="110">
        <v>1131</v>
      </c>
      <c r="F1497" s="254" t="s">
        <v>533</v>
      </c>
      <c r="G1497" s="251" t="s">
        <v>380</v>
      </c>
      <c r="H1497" s="106"/>
      <c r="I1497" s="586" t="s">
        <v>2301</v>
      </c>
      <c r="J1497" s="805"/>
      <c r="K1497" s="805"/>
      <c r="L1497" s="805"/>
      <c r="M1497" s="805"/>
      <c r="N1497" s="805"/>
      <c r="O1497" s="805"/>
      <c r="P1497" s="806"/>
    </row>
    <row r="1498" spans="1:16" s="888" customFormat="1">
      <c r="A1498" s="95"/>
      <c r="B1498" s="164" t="s">
        <v>5043</v>
      </c>
      <c r="C1498" s="927" t="s">
        <v>2184</v>
      </c>
      <c r="D1498" s="138" t="s">
        <v>2185</v>
      </c>
      <c r="E1498" s="110">
        <v>1995</v>
      </c>
      <c r="F1498" s="254" t="s">
        <v>533</v>
      </c>
      <c r="G1498" s="251" t="s">
        <v>380</v>
      </c>
      <c r="H1498" s="592"/>
      <c r="I1498" s="586" t="s">
        <v>2302</v>
      </c>
      <c r="J1498" s="805"/>
      <c r="K1498" s="805"/>
      <c r="L1498" s="805"/>
      <c r="M1498" s="805"/>
      <c r="N1498" s="805"/>
      <c r="O1498" s="805"/>
      <c r="P1498" s="806"/>
    </row>
    <row r="1499" spans="1:16" s="888" customFormat="1">
      <c r="A1499" s="95"/>
      <c r="B1499" s="164" t="s">
        <v>5044</v>
      </c>
      <c r="C1499" s="927" t="s">
        <v>2186</v>
      </c>
      <c r="D1499" s="138" t="s">
        <v>2187</v>
      </c>
      <c r="E1499" s="110">
        <v>2594</v>
      </c>
      <c r="F1499" s="254" t="s">
        <v>533</v>
      </c>
      <c r="G1499" s="251" t="s">
        <v>380</v>
      </c>
      <c r="H1499" s="106"/>
      <c r="I1499" s="586" t="s">
        <v>2303</v>
      </c>
      <c r="J1499" s="815"/>
      <c r="K1499" s="815"/>
      <c r="L1499" s="815"/>
      <c r="M1499" s="815"/>
      <c r="N1499" s="815"/>
      <c r="O1499" s="815"/>
      <c r="P1499" s="816"/>
    </row>
    <row r="1500" spans="1:16" s="888" customFormat="1" ht="15.75" customHeight="1">
      <c r="A1500" s="95"/>
      <c r="B1500" s="164" t="s">
        <v>5045</v>
      </c>
      <c r="C1500" s="927" t="s">
        <v>2188</v>
      </c>
      <c r="D1500" s="138" t="s">
        <v>2189</v>
      </c>
      <c r="E1500" s="110">
        <v>800</v>
      </c>
      <c r="F1500" s="254" t="s">
        <v>533</v>
      </c>
      <c r="G1500" s="251" t="s">
        <v>380</v>
      </c>
      <c r="H1500" s="106"/>
      <c r="I1500" s="586" t="s">
        <v>2189</v>
      </c>
      <c r="J1500" s="805"/>
      <c r="K1500" s="805"/>
      <c r="L1500" s="805"/>
      <c r="M1500" s="805"/>
      <c r="N1500" s="805"/>
      <c r="O1500" s="805"/>
      <c r="P1500" s="806"/>
    </row>
    <row r="1501" spans="1:16" s="888" customFormat="1" ht="15.75" customHeight="1">
      <c r="A1501" s="95"/>
      <c r="B1501" s="164" t="s">
        <v>5046</v>
      </c>
      <c r="C1501" s="927" t="s">
        <v>2190</v>
      </c>
      <c r="D1501" s="138" t="s">
        <v>2191</v>
      </c>
      <c r="E1501" s="136">
        <v>1392</v>
      </c>
      <c r="F1501" s="254" t="s">
        <v>533</v>
      </c>
      <c r="G1501" s="251" t="s">
        <v>380</v>
      </c>
      <c r="H1501" s="106"/>
      <c r="I1501" s="586" t="s">
        <v>2191</v>
      </c>
      <c r="J1501" s="805"/>
      <c r="K1501" s="805"/>
      <c r="L1501" s="805"/>
      <c r="M1501" s="805"/>
      <c r="N1501" s="805"/>
      <c r="O1501" s="805"/>
      <c r="P1501" s="806"/>
    </row>
    <row r="1502" spans="1:16" s="888" customFormat="1" ht="15.75" customHeight="1">
      <c r="A1502" s="95"/>
      <c r="B1502" s="164" t="s">
        <v>5047</v>
      </c>
      <c r="C1502" s="927" t="s">
        <v>2192</v>
      </c>
      <c r="D1502" s="138" t="s">
        <v>2193</v>
      </c>
      <c r="E1502" s="136">
        <v>1752</v>
      </c>
      <c r="F1502" s="254" t="s">
        <v>533</v>
      </c>
      <c r="G1502" s="251" t="s">
        <v>380</v>
      </c>
      <c r="H1502" s="106"/>
      <c r="I1502" s="590" t="s">
        <v>2193</v>
      </c>
      <c r="J1502" s="805"/>
      <c r="K1502" s="805"/>
      <c r="L1502" s="805"/>
      <c r="M1502" s="805"/>
      <c r="N1502" s="805"/>
      <c r="O1502" s="805"/>
      <c r="P1502" s="806"/>
    </row>
    <row r="1503" spans="1:16" s="74" customFormat="1">
      <c r="A1503" s="95"/>
      <c r="B1503" s="164" t="s">
        <v>4799</v>
      </c>
      <c r="C1503" s="1014" t="s">
        <v>2042</v>
      </c>
      <c r="D1503" s="593" t="s">
        <v>2043</v>
      </c>
      <c r="E1503" s="594">
        <v>1995</v>
      </c>
      <c r="F1503" s="595" t="s">
        <v>533</v>
      </c>
      <c r="G1503" s="594" t="s">
        <v>380</v>
      </c>
      <c r="H1503" s="106"/>
      <c r="I1503" s="1604" t="s">
        <v>2044</v>
      </c>
      <c r="J1503" s="1605"/>
      <c r="K1503" s="1605"/>
      <c r="L1503" s="1605"/>
      <c r="M1503" s="1605"/>
      <c r="N1503" s="1605"/>
      <c r="O1503" s="1605"/>
      <c r="P1503" s="1606"/>
    </row>
    <row r="1504" spans="1:16" s="74" customFormat="1">
      <c r="A1504" s="95"/>
      <c r="B1504" s="164" t="s">
        <v>4797</v>
      </c>
      <c r="C1504" s="1007" t="s">
        <v>2045</v>
      </c>
      <c r="D1504" s="596" t="s">
        <v>2046</v>
      </c>
      <c r="E1504" s="251">
        <v>2995</v>
      </c>
      <c r="F1504" s="254" t="s">
        <v>533</v>
      </c>
      <c r="G1504" s="251" t="s">
        <v>380</v>
      </c>
      <c r="H1504" s="106"/>
      <c r="I1504" s="1603" t="s">
        <v>2047</v>
      </c>
      <c r="J1504" s="1575"/>
      <c r="K1504" s="1575"/>
      <c r="L1504" s="1575"/>
      <c r="M1504" s="1575"/>
      <c r="N1504" s="1575"/>
      <c r="O1504" s="1575"/>
      <c r="P1504" s="1576"/>
    </row>
    <row r="1505" spans="1:16" s="74" customFormat="1">
      <c r="A1505" s="95"/>
      <c r="B1505" s="164" t="s">
        <v>4798</v>
      </c>
      <c r="C1505" s="1007" t="s">
        <v>2048</v>
      </c>
      <c r="D1505" s="596" t="s">
        <v>2049</v>
      </c>
      <c r="E1505" s="251">
        <v>3495</v>
      </c>
      <c r="F1505" s="254" t="s">
        <v>533</v>
      </c>
      <c r="G1505" s="251" t="s">
        <v>380</v>
      </c>
      <c r="H1505" s="106"/>
      <c r="I1505" s="1603" t="s">
        <v>2050</v>
      </c>
      <c r="J1505" s="1575"/>
      <c r="K1505" s="1575"/>
      <c r="L1505" s="1575"/>
      <c r="M1505" s="1575"/>
      <c r="N1505" s="1575"/>
      <c r="O1505" s="1575"/>
      <c r="P1505" s="1576"/>
    </row>
    <row r="1506" spans="1:16" s="74" customFormat="1">
      <c r="A1506" s="95"/>
      <c r="B1506" s="164" t="s">
        <v>4167</v>
      </c>
      <c r="C1506" s="489" t="s">
        <v>936</v>
      </c>
      <c r="D1506" s="597" t="s">
        <v>2324</v>
      </c>
      <c r="E1506" s="107">
        <v>250</v>
      </c>
      <c r="F1506" s="210" t="s">
        <v>533</v>
      </c>
      <c r="G1506" s="107">
        <v>250</v>
      </c>
      <c r="H1506" s="251"/>
      <c r="I1506" s="1579" t="s">
        <v>1508</v>
      </c>
      <c r="J1506" s="1580" t="s">
        <v>937</v>
      </c>
      <c r="K1506" s="1580" t="s">
        <v>937</v>
      </c>
      <c r="L1506" s="1580" t="s">
        <v>937</v>
      </c>
      <c r="M1506" s="1580" t="s">
        <v>937</v>
      </c>
      <c r="N1506" s="1580" t="s">
        <v>937</v>
      </c>
      <c r="O1506" s="1580" t="s">
        <v>937</v>
      </c>
      <c r="P1506" s="1581" t="s">
        <v>937</v>
      </c>
    </row>
    <row r="1507" spans="1:16" s="888" customFormat="1" ht="15.75" thickBot="1">
      <c r="A1507" s="95"/>
      <c r="B1507" s="164"/>
      <c r="C1507" s="490" t="s">
        <v>1046</v>
      </c>
      <c r="D1507" s="559"/>
      <c r="E1507" s="560"/>
      <c r="F1507" s="560"/>
      <c r="G1507" s="560"/>
      <c r="H1507" s="74"/>
      <c r="I1507" s="817"/>
      <c r="J1507" s="817"/>
      <c r="K1507" s="817"/>
      <c r="L1507" s="817"/>
      <c r="M1507" s="817"/>
      <c r="N1507" s="817"/>
      <c r="O1507" s="817"/>
      <c r="P1507" s="817"/>
    </row>
    <row r="1508" spans="1:16" ht="15.75" thickBot="1">
      <c r="A1508" s="95"/>
      <c r="B1508" s="164"/>
      <c r="C1508" s="1015"/>
      <c r="D1508" s="598" t="s">
        <v>2579</v>
      </c>
      <c r="E1508" s="599"/>
      <c r="F1508" s="599" t="s">
        <v>68</v>
      </c>
      <c r="G1508" s="599" t="s">
        <v>67</v>
      </c>
      <c r="H1508" s="86"/>
      <c r="I1508" s="600"/>
      <c r="J1508" s="600"/>
      <c r="K1508" s="600"/>
      <c r="L1508" s="600"/>
      <c r="M1508" s="600"/>
      <c r="N1508" s="600"/>
      <c r="O1508" s="600"/>
      <c r="P1508" s="601"/>
    </row>
    <row r="1509" spans="1:16">
      <c r="A1509" s="95"/>
      <c r="B1509" s="164" t="s">
        <v>4800</v>
      </c>
      <c r="C1509" s="1016" t="s">
        <v>478</v>
      </c>
      <c r="D1509" s="602" t="s">
        <v>490</v>
      </c>
      <c r="E1509" s="603">
        <v>450</v>
      </c>
      <c r="F1509" s="603" t="s">
        <v>533</v>
      </c>
      <c r="G1509" s="603" t="s">
        <v>380</v>
      </c>
      <c r="H1509" s="196"/>
      <c r="I1509" s="1540" t="s">
        <v>1252</v>
      </c>
      <c r="J1509" s="1541"/>
      <c r="K1509" s="1541"/>
      <c r="L1509" s="1541"/>
      <c r="M1509" s="1541"/>
      <c r="N1509" s="1541"/>
      <c r="O1509" s="1541"/>
      <c r="P1509" s="1542"/>
    </row>
    <row r="1510" spans="1:16">
      <c r="A1510" s="95"/>
      <c r="B1510" s="164" t="s">
        <v>4801</v>
      </c>
      <c r="C1510" s="1001" t="s">
        <v>479</v>
      </c>
      <c r="D1510" s="527" t="s">
        <v>491</v>
      </c>
      <c r="E1510" s="254">
        <v>875</v>
      </c>
      <c r="F1510" s="254" t="s">
        <v>533</v>
      </c>
      <c r="G1510" s="254" t="s">
        <v>380</v>
      </c>
      <c r="H1510" s="106"/>
      <c r="I1510" s="1603" t="s">
        <v>1253</v>
      </c>
      <c r="J1510" s="1575"/>
      <c r="K1510" s="1575"/>
      <c r="L1510" s="1575"/>
      <c r="M1510" s="1575"/>
      <c r="N1510" s="1575"/>
      <c r="O1510" s="1575"/>
      <c r="P1510" s="1576"/>
    </row>
    <row r="1511" spans="1:16">
      <c r="A1511" s="95"/>
      <c r="B1511" s="164" t="s">
        <v>4802</v>
      </c>
      <c r="C1511" s="1001" t="s">
        <v>480</v>
      </c>
      <c r="D1511" s="527" t="s">
        <v>492</v>
      </c>
      <c r="E1511" s="254">
        <v>2500</v>
      </c>
      <c r="F1511" s="254" t="s">
        <v>533</v>
      </c>
      <c r="G1511" s="254" t="s">
        <v>380</v>
      </c>
      <c r="H1511" s="106"/>
      <c r="I1511" s="1603" t="s">
        <v>1254</v>
      </c>
      <c r="J1511" s="1575"/>
      <c r="K1511" s="1575"/>
      <c r="L1511" s="1575"/>
      <c r="M1511" s="1575"/>
      <c r="N1511" s="1575"/>
      <c r="O1511" s="1575"/>
      <c r="P1511" s="1576"/>
    </row>
    <row r="1512" spans="1:16">
      <c r="A1512" s="95"/>
      <c r="B1512" s="164" t="s">
        <v>5549</v>
      </c>
      <c r="C1512" s="1001" t="s">
        <v>812</v>
      </c>
      <c r="D1512" s="527" t="s">
        <v>1437</v>
      </c>
      <c r="E1512" s="254">
        <v>885</v>
      </c>
      <c r="F1512" s="254" t="s">
        <v>533</v>
      </c>
      <c r="G1512" s="254" t="s">
        <v>380</v>
      </c>
      <c r="H1512" s="106"/>
      <c r="I1512" s="1474" t="s">
        <v>1689</v>
      </c>
      <c r="J1512" s="1475"/>
      <c r="K1512" s="1475"/>
      <c r="L1512" s="1475"/>
      <c r="M1512" s="1475"/>
      <c r="N1512" s="1475"/>
      <c r="O1512" s="1475"/>
      <c r="P1512" s="1476"/>
    </row>
    <row r="1513" spans="1:16">
      <c r="A1513" s="95"/>
      <c r="B1513" s="164" t="s">
        <v>5550</v>
      </c>
      <c r="C1513" s="1001" t="s">
        <v>813</v>
      </c>
      <c r="D1513" s="527" t="s">
        <v>1438</v>
      </c>
      <c r="E1513" s="254">
        <v>1895</v>
      </c>
      <c r="F1513" s="254" t="s">
        <v>533</v>
      </c>
      <c r="G1513" s="254" t="s">
        <v>380</v>
      </c>
      <c r="H1513" s="106"/>
      <c r="I1513" s="1464" t="s">
        <v>1690</v>
      </c>
      <c r="J1513" s="1465"/>
      <c r="K1513" s="1465"/>
      <c r="L1513" s="1465"/>
      <c r="M1513" s="1465"/>
      <c r="N1513" s="1465"/>
      <c r="O1513" s="1465"/>
      <c r="P1513" s="1466"/>
    </row>
    <row r="1514" spans="1:16">
      <c r="A1514" s="95"/>
      <c r="B1514" s="164" t="s">
        <v>4803</v>
      </c>
      <c r="C1514" s="1001" t="s">
        <v>481</v>
      </c>
      <c r="D1514" s="527" t="s">
        <v>1691</v>
      </c>
      <c r="E1514" s="251">
        <v>529</v>
      </c>
      <c r="F1514" s="254" t="s">
        <v>533</v>
      </c>
      <c r="G1514" s="251" t="s">
        <v>380</v>
      </c>
      <c r="H1514" s="106"/>
      <c r="I1514" s="1578" t="s">
        <v>1494</v>
      </c>
      <c r="J1514" s="1532"/>
      <c r="K1514" s="1532"/>
      <c r="L1514" s="1532"/>
      <c r="M1514" s="1532"/>
      <c r="N1514" s="1532"/>
      <c r="O1514" s="1532"/>
      <c r="P1514" s="1533"/>
    </row>
    <row r="1515" spans="1:16">
      <c r="A1515" s="95"/>
      <c r="B1515" s="164" t="s">
        <v>4804</v>
      </c>
      <c r="C1515" s="1001" t="s">
        <v>482</v>
      </c>
      <c r="D1515" s="527" t="s">
        <v>1692</v>
      </c>
      <c r="E1515" s="251">
        <v>390</v>
      </c>
      <c r="F1515" s="254" t="s">
        <v>533</v>
      </c>
      <c r="G1515" s="251" t="s">
        <v>380</v>
      </c>
      <c r="H1515" s="106"/>
      <c r="I1515" s="1578" t="s">
        <v>1493</v>
      </c>
      <c r="J1515" s="1532"/>
      <c r="K1515" s="1532"/>
      <c r="L1515" s="1532"/>
      <c r="M1515" s="1532"/>
      <c r="N1515" s="1532"/>
      <c r="O1515" s="1532"/>
      <c r="P1515" s="1533"/>
    </row>
    <row r="1516" spans="1:16" s="74" customFormat="1">
      <c r="A1516" s="95"/>
      <c r="B1516" s="164" t="s">
        <v>4805</v>
      </c>
      <c r="C1516" s="1001" t="s">
        <v>483</v>
      </c>
      <c r="D1516" s="527" t="s">
        <v>1693</v>
      </c>
      <c r="E1516" s="251">
        <v>1530</v>
      </c>
      <c r="F1516" s="254" t="s">
        <v>533</v>
      </c>
      <c r="G1516" s="251" t="s">
        <v>380</v>
      </c>
      <c r="H1516" s="106"/>
      <c r="I1516" s="1578" t="s">
        <v>1494</v>
      </c>
      <c r="J1516" s="1532"/>
      <c r="K1516" s="1532"/>
      <c r="L1516" s="1532"/>
      <c r="M1516" s="1532"/>
      <c r="N1516" s="1532"/>
      <c r="O1516" s="1532"/>
      <c r="P1516" s="1533"/>
    </row>
    <row r="1517" spans="1:16" s="74" customFormat="1">
      <c r="A1517" s="95"/>
      <c r="B1517" s="164" t="s">
        <v>4806</v>
      </c>
      <c r="C1517" s="1001" t="s">
        <v>484</v>
      </c>
      <c r="D1517" s="527" t="s">
        <v>1694</v>
      </c>
      <c r="E1517" s="251">
        <v>1131</v>
      </c>
      <c r="F1517" s="254" t="s">
        <v>533</v>
      </c>
      <c r="G1517" s="251" t="s">
        <v>380</v>
      </c>
      <c r="H1517" s="106"/>
      <c r="I1517" s="1578" t="s">
        <v>1493</v>
      </c>
      <c r="J1517" s="1532"/>
      <c r="K1517" s="1532"/>
      <c r="L1517" s="1532"/>
      <c r="M1517" s="1532"/>
      <c r="N1517" s="1532"/>
      <c r="O1517" s="1532"/>
      <c r="P1517" s="1533"/>
    </row>
    <row r="1518" spans="1:16" s="74" customFormat="1">
      <c r="A1518" s="95"/>
      <c r="B1518" s="164" t="s">
        <v>4807</v>
      </c>
      <c r="C1518" s="1001" t="s">
        <v>485</v>
      </c>
      <c r="D1518" s="527" t="s">
        <v>1180</v>
      </c>
      <c r="E1518" s="251">
        <v>800</v>
      </c>
      <c r="F1518" s="254" t="s">
        <v>533</v>
      </c>
      <c r="G1518" s="251" t="s">
        <v>380</v>
      </c>
      <c r="H1518" s="106"/>
      <c r="I1518" s="1603" t="s">
        <v>1423</v>
      </c>
      <c r="J1518" s="1575"/>
      <c r="K1518" s="1575"/>
      <c r="L1518" s="1575"/>
      <c r="M1518" s="1575"/>
      <c r="N1518" s="1575"/>
      <c r="O1518" s="1575"/>
      <c r="P1518" s="1576"/>
    </row>
    <row r="1519" spans="1:16" s="888" customFormat="1">
      <c r="A1519" s="95"/>
      <c r="B1519" s="164" t="s">
        <v>4808</v>
      </c>
      <c r="C1519" s="1001" t="s">
        <v>486</v>
      </c>
      <c r="D1519" s="527" t="s">
        <v>1804</v>
      </c>
      <c r="E1519" s="251">
        <v>1392</v>
      </c>
      <c r="F1519" s="254" t="s">
        <v>533</v>
      </c>
      <c r="G1519" s="251" t="s">
        <v>380</v>
      </c>
      <c r="H1519" s="106"/>
      <c r="I1519" s="1603" t="s">
        <v>616</v>
      </c>
      <c r="J1519" s="1575"/>
      <c r="K1519" s="1575"/>
      <c r="L1519" s="1575"/>
      <c r="M1519" s="1575"/>
      <c r="N1519" s="1575"/>
      <c r="O1519" s="1575"/>
      <c r="P1519" s="1576"/>
    </row>
    <row r="1520" spans="1:16" s="74" customFormat="1">
      <c r="A1520" s="95"/>
      <c r="B1520" s="164" t="s">
        <v>4809</v>
      </c>
      <c r="C1520" s="1001" t="s">
        <v>487</v>
      </c>
      <c r="D1520" s="527" t="s">
        <v>1805</v>
      </c>
      <c r="E1520" s="251">
        <v>1752</v>
      </c>
      <c r="F1520" s="254" t="s">
        <v>533</v>
      </c>
      <c r="G1520" s="251" t="s">
        <v>380</v>
      </c>
      <c r="H1520" s="106"/>
      <c r="I1520" s="1603" t="s">
        <v>617</v>
      </c>
      <c r="J1520" s="1575"/>
      <c r="K1520" s="1575"/>
      <c r="L1520" s="1575"/>
      <c r="M1520" s="1575"/>
      <c r="N1520" s="1575"/>
      <c r="O1520" s="1575"/>
      <c r="P1520" s="1576"/>
    </row>
    <row r="1521" spans="1:16" s="74" customFormat="1">
      <c r="A1521" s="95"/>
      <c r="B1521" s="164" t="s">
        <v>4796</v>
      </c>
      <c r="C1521" s="1007" t="s">
        <v>2039</v>
      </c>
      <c r="D1521" s="596" t="s">
        <v>2040</v>
      </c>
      <c r="E1521" s="251">
        <v>495</v>
      </c>
      <c r="F1521" s="254" t="s">
        <v>533</v>
      </c>
      <c r="G1521" s="251" t="s">
        <v>380</v>
      </c>
      <c r="H1521" s="106"/>
      <c r="I1521" s="1603" t="s">
        <v>2041</v>
      </c>
      <c r="J1521" s="1575"/>
      <c r="K1521" s="1575"/>
      <c r="L1521" s="1575"/>
      <c r="M1521" s="1575"/>
      <c r="N1521" s="1575"/>
      <c r="O1521" s="1575"/>
      <c r="P1521" s="1576"/>
    </row>
    <row r="1522" spans="1:16" s="74" customFormat="1">
      <c r="A1522" s="95"/>
      <c r="B1522" s="164" t="s">
        <v>4799</v>
      </c>
      <c r="C1522" s="1014" t="s">
        <v>2042</v>
      </c>
      <c r="D1522" s="593" t="s">
        <v>2043</v>
      </c>
      <c r="E1522" s="594">
        <v>1995</v>
      </c>
      <c r="F1522" s="595" t="s">
        <v>533</v>
      </c>
      <c r="G1522" s="594" t="s">
        <v>380</v>
      </c>
      <c r="H1522" s="106"/>
      <c r="I1522" s="1604" t="s">
        <v>2044</v>
      </c>
      <c r="J1522" s="1605"/>
      <c r="K1522" s="1605"/>
      <c r="L1522" s="1605"/>
      <c r="M1522" s="1605"/>
      <c r="N1522" s="1605"/>
      <c r="O1522" s="1605"/>
      <c r="P1522" s="1606"/>
    </row>
    <row r="1523" spans="1:16" s="74" customFormat="1">
      <c r="A1523" s="95"/>
      <c r="B1523" s="164" t="s">
        <v>4797</v>
      </c>
      <c r="C1523" s="1007" t="s">
        <v>2045</v>
      </c>
      <c r="D1523" s="596" t="s">
        <v>2046</v>
      </c>
      <c r="E1523" s="251">
        <v>2995</v>
      </c>
      <c r="F1523" s="254" t="s">
        <v>533</v>
      </c>
      <c r="G1523" s="251" t="s">
        <v>380</v>
      </c>
      <c r="H1523" s="106"/>
      <c r="I1523" s="1603" t="s">
        <v>2047</v>
      </c>
      <c r="J1523" s="1575"/>
      <c r="K1523" s="1575"/>
      <c r="L1523" s="1575"/>
      <c r="M1523" s="1575"/>
      <c r="N1523" s="1575"/>
      <c r="O1523" s="1575"/>
      <c r="P1523" s="1576"/>
    </row>
    <row r="1524" spans="1:16" s="74" customFormat="1">
      <c r="A1524" s="95"/>
      <c r="B1524" s="164" t="s">
        <v>4798</v>
      </c>
      <c r="C1524" s="1007" t="s">
        <v>2048</v>
      </c>
      <c r="D1524" s="596" t="s">
        <v>2049</v>
      </c>
      <c r="E1524" s="251">
        <v>3495</v>
      </c>
      <c r="F1524" s="254" t="s">
        <v>533</v>
      </c>
      <c r="G1524" s="251" t="s">
        <v>380</v>
      </c>
      <c r="H1524" s="106"/>
      <c r="I1524" s="1603" t="s">
        <v>2050</v>
      </c>
      <c r="J1524" s="1575"/>
      <c r="K1524" s="1575"/>
      <c r="L1524" s="1575"/>
      <c r="M1524" s="1575"/>
      <c r="N1524" s="1575"/>
      <c r="O1524" s="1575"/>
      <c r="P1524" s="1576"/>
    </row>
    <row r="1525" spans="1:16" s="74" customFormat="1">
      <c r="A1525" s="95"/>
      <c r="B1525" s="164" t="s">
        <v>4167</v>
      </c>
      <c r="C1525" s="489" t="s">
        <v>936</v>
      </c>
      <c r="D1525" s="597" t="s">
        <v>2324</v>
      </c>
      <c r="E1525" s="107">
        <v>250</v>
      </c>
      <c r="F1525" s="210" t="s">
        <v>533</v>
      </c>
      <c r="G1525" s="107">
        <v>250</v>
      </c>
      <c r="H1525" s="251"/>
      <c r="I1525" s="1579" t="s">
        <v>1508</v>
      </c>
      <c r="J1525" s="1580" t="s">
        <v>937</v>
      </c>
      <c r="K1525" s="1580" t="s">
        <v>937</v>
      </c>
      <c r="L1525" s="1580" t="s">
        <v>937</v>
      </c>
      <c r="M1525" s="1580" t="s">
        <v>937</v>
      </c>
      <c r="N1525" s="1580" t="s">
        <v>937</v>
      </c>
      <c r="O1525" s="1580" t="s">
        <v>937</v>
      </c>
      <c r="P1525" s="1581" t="s">
        <v>937</v>
      </c>
    </row>
    <row r="1526" spans="1:16" s="74" customFormat="1" ht="15.75" thickBot="1">
      <c r="A1526" s="95"/>
      <c r="B1526" s="164"/>
      <c r="C1526" s="490" t="s">
        <v>1046</v>
      </c>
      <c r="D1526" s="256"/>
      <c r="E1526" s="246"/>
      <c r="F1526" s="353"/>
      <c r="G1526" s="246"/>
      <c r="H1526" s="560"/>
      <c r="I1526" s="257"/>
      <c r="J1526" s="257"/>
      <c r="K1526" s="257"/>
      <c r="L1526" s="257"/>
      <c r="M1526" s="257"/>
      <c r="N1526" s="257"/>
      <c r="O1526" s="257"/>
      <c r="P1526" s="257"/>
    </row>
    <row r="1527" spans="1:16" s="74" customFormat="1" ht="15.75" thickBot="1">
      <c r="A1527" s="95"/>
      <c r="B1527" s="164"/>
      <c r="C1527" s="1012"/>
      <c r="D1527" s="582" t="s">
        <v>2306</v>
      </c>
      <c r="E1527" s="562"/>
      <c r="F1527" s="562" t="s">
        <v>68</v>
      </c>
      <c r="G1527" s="562" t="s">
        <v>67</v>
      </c>
      <c r="H1527" s="302"/>
      <c r="I1527" s="484"/>
      <c r="J1527" s="484"/>
      <c r="K1527" s="484"/>
      <c r="L1527" s="484"/>
      <c r="M1527" s="484"/>
      <c r="N1527" s="484"/>
      <c r="O1527" s="484"/>
      <c r="P1527" s="485"/>
    </row>
    <row r="1528" spans="1:16" s="74" customFormat="1" ht="31.5" customHeight="1">
      <c r="A1528" s="95"/>
      <c r="B1528" s="164" t="s">
        <v>4878</v>
      </c>
      <c r="C1528" s="1017" t="s">
        <v>2194</v>
      </c>
      <c r="D1528" s="604" t="s">
        <v>2195</v>
      </c>
      <c r="E1528" s="584">
        <v>1095</v>
      </c>
      <c r="F1528" s="584" t="s">
        <v>533</v>
      </c>
      <c r="G1528" s="584">
        <v>1095</v>
      </c>
      <c r="H1528" s="585"/>
      <c r="I1528" s="1596" t="s">
        <v>2195</v>
      </c>
      <c r="J1528" s="1597"/>
      <c r="K1528" s="1597"/>
      <c r="L1528" s="1597"/>
      <c r="M1528" s="1597"/>
      <c r="N1528" s="1597"/>
      <c r="O1528" s="1597"/>
      <c r="P1528" s="1598"/>
    </row>
    <row r="1529" spans="1:16" s="74" customFormat="1">
      <c r="A1529" s="95"/>
      <c r="B1529" s="164" t="s">
        <v>5048</v>
      </c>
      <c r="C1529" s="927" t="s">
        <v>2196</v>
      </c>
      <c r="D1529" s="138" t="s">
        <v>2197</v>
      </c>
      <c r="E1529" s="136">
        <v>215</v>
      </c>
      <c r="F1529" s="107" t="s">
        <v>533</v>
      </c>
      <c r="G1529" s="107" t="s">
        <v>380</v>
      </c>
      <c r="H1529" s="106"/>
      <c r="I1529" s="605" t="s">
        <v>2197</v>
      </c>
      <c r="J1529" s="606"/>
      <c r="K1529" s="606"/>
      <c r="L1529" s="606"/>
      <c r="M1529" s="606"/>
      <c r="N1529" s="606"/>
      <c r="O1529" s="606"/>
      <c r="P1529" s="607"/>
    </row>
    <row r="1530" spans="1:16" s="74" customFormat="1">
      <c r="A1530" s="95"/>
      <c r="B1530" s="164" t="s">
        <v>5049</v>
      </c>
      <c r="C1530" s="927" t="s">
        <v>2198</v>
      </c>
      <c r="D1530" s="138" t="s">
        <v>2199</v>
      </c>
      <c r="E1530" s="136">
        <v>345</v>
      </c>
      <c r="F1530" s="107" t="s">
        <v>533</v>
      </c>
      <c r="G1530" s="107" t="s">
        <v>380</v>
      </c>
      <c r="H1530" s="106"/>
      <c r="I1530" s="605" t="s">
        <v>2199</v>
      </c>
      <c r="J1530" s="606"/>
      <c r="K1530" s="606"/>
      <c r="L1530" s="606"/>
      <c r="M1530" s="606"/>
      <c r="N1530" s="606"/>
      <c r="O1530" s="606"/>
      <c r="P1530" s="607"/>
    </row>
    <row r="1531" spans="1:16" s="74" customFormat="1">
      <c r="A1531" s="95"/>
      <c r="B1531" s="164" t="s">
        <v>5050</v>
      </c>
      <c r="C1531" s="927" t="s">
        <v>2200</v>
      </c>
      <c r="D1531" s="138" t="s">
        <v>2201</v>
      </c>
      <c r="E1531" s="136">
        <v>240</v>
      </c>
      <c r="F1531" s="107" t="s">
        <v>533</v>
      </c>
      <c r="G1531" s="107" t="s">
        <v>380</v>
      </c>
      <c r="H1531" s="106"/>
      <c r="I1531" s="605" t="s">
        <v>2201</v>
      </c>
      <c r="J1531" s="606"/>
      <c r="K1531" s="606"/>
      <c r="L1531" s="606"/>
      <c r="M1531" s="606"/>
      <c r="N1531" s="606"/>
      <c r="O1531" s="606"/>
      <c r="P1531" s="607"/>
    </row>
    <row r="1532" spans="1:16" s="74" customFormat="1">
      <c r="A1532" s="95"/>
      <c r="B1532" s="164" t="s">
        <v>5051</v>
      </c>
      <c r="C1532" s="927" t="s">
        <v>2202</v>
      </c>
      <c r="D1532" s="138" t="s">
        <v>2203</v>
      </c>
      <c r="E1532" s="136">
        <v>256</v>
      </c>
      <c r="F1532" s="107" t="s">
        <v>533</v>
      </c>
      <c r="G1532" s="107" t="s">
        <v>380</v>
      </c>
      <c r="H1532" s="106"/>
      <c r="I1532" s="605" t="s">
        <v>2307</v>
      </c>
      <c r="J1532" s="606"/>
      <c r="K1532" s="606"/>
      <c r="L1532" s="606"/>
      <c r="M1532" s="606"/>
      <c r="N1532" s="606"/>
      <c r="O1532" s="606"/>
      <c r="P1532" s="607"/>
    </row>
    <row r="1533" spans="1:16" s="74" customFormat="1">
      <c r="A1533" s="95"/>
      <c r="B1533" s="164" t="s">
        <v>5052</v>
      </c>
      <c r="C1533" s="927" t="s">
        <v>2204</v>
      </c>
      <c r="D1533" s="138" t="s">
        <v>2205</v>
      </c>
      <c r="E1533" s="136">
        <v>435</v>
      </c>
      <c r="F1533" s="107" t="s">
        <v>533</v>
      </c>
      <c r="G1533" s="107" t="s">
        <v>380</v>
      </c>
      <c r="H1533" s="106"/>
      <c r="I1533" s="605" t="s">
        <v>2308</v>
      </c>
      <c r="J1533" s="606"/>
      <c r="K1533" s="606"/>
      <c r="L1533" s="606"/>
      <c r="M1533" s="606"/>
      <c r="N1533" s="606"/>
      <c r="O1533" s="606"/>
      <c r="P1533" s="607"/>
    </row>
    <row r="1534" spans="1:16" s="74" customFormat="1">
      <c r="A1534" s="95"/>
      <c r="B1534" s="164" t="s">
        <v>5053</v>
      </c>
      <c r="C1534" s="927" t="s">
        <v>2206</v>
      </c>
      <c r="D1534" s="138" t="s">
        <v>2207</v>
      </c>
      <c r="E1534" s="136">
        <v>658</v>
      </c>
      <c r="F1534" s="107" t="s">
        <v>533</v>
      </c>
      <c r="G1534" s="107" t="s">
        <v>380</v>
      </c>
      <c r="H1534" s="106"/>
      <c r="I1534" s="605" t="s">
        <v>2309</v>
      </c>
      <c r="J1534" s="606"/>
      <c r="K1534" s="606"/>
      <c r="L1534" s="606"/>
      <c r="M1534" s="606"/>
      <c r="N1534" s="606"/>
      <c r="O1534" s="606"/>
      <c r="P1534" s="607"/>
    </row>
    <row r="1535" spans="1:16" s="74" customFormat="1">
      <c r="A1535" s="95"/>
      <c r="B1535" s="164" t="s">
        <v>5054</v>
      </c>
      <c r="C1535" s="927" t="s">
        <v>2208</v>
      </c>
      <c r="D1535" s="138" t="s">
        <v>2209</v>
      </c>
      <c r="E1535" s="136">
        <v>190</v>
      </c>
      <c r="F1535" s="107" t="s">
        <v>533</v>
      </c>
      <c r="G1535" s="107" t="s">
        <v>380</v>
      </c>
      <c r="H1535" s="106"/>
      <c r="I1535" s="605" t="s">
        <v>2310</v>
      </c>
      <c r="J1535" s="606"/>
      <c r="K1535" s="606"/>
      <c r="L1535" s="606"/>
      <c r="M1535" s="606"/>
      <c r="N1535" s="606"/>
      <c r="O1535" s="606"/>
      <c r="P1535" s="607"/>
    </row>
    <row r="1536" spans="1:16" s="74" customFormat="1">
      <c r="A1536" s="95"/>
      <c r="B1536" s="164" t="s">
        <v>5055</v>
      </c>
      <c r="C1536" s="927" t="s">
        <v>2210</v>
      </c>
      <c r="D1536" s="138" t="s">
        <v>2211</v>
      </c>
      <c r="E1536" s="136">
        <v>323</v>
      </c>
      <c r="F1536" s="107" t="s">
        <v>533</v>
      </c>
      <c r="G1536" s="107" t="s">
        <v>380</v>
      </c>
      <c r="H1536" s="106"/>
      <c r="I1536" s="605" t="s">
        <v>2311</v>
      </c>
      <c r="J1536" s="606"/>
      <c r="K1536" s="606"/>
      <c r="L1536" s="606"/>
      <c r="M1536" s="606"/>
      <c r="N1536" s="606"/>
      <c r="O1536" s="606"/>
      <c r="P1536" s="607"/>
    </row>
    <row r="1537" spans="1:16" s="74" customFormat="1">
      <c r="A1537" s="95"/>
      <c r="B1537" s="164" t="s">
        <v>5056</v>
      </c>
      <c r="C1537" s="927" t="s">
        <v>2212</v>
      </c>
      <c r="D1537" s="138" t="s">
        <v>2213</v>
      </c>
      <c r="E1537" s="136">
        <v>457</v>
      </c>
      <c r="F1537" s="107" t="s">
        <v>533</v>
      </c>
      <c r="G1537" s="107" t="s">
        <v>380</v>
      </c>
      <c r="H1537" s="106"/>
      <c r="I1537" s="605" t="s">
        <v>2312</v>
      </c>
      <c r="J1537" s="606"/>
      <c r="K1537" s="606"/>
      <c r="L1537" s="606"/>
      <c r="M1537" s="606"/>
      <c r="N1537" s="606"/>
      <c r="O1537" s="606"/>
      <c r="P1537" s="607"/>
    </row>
    <row r="1538" spans="1:16" s="74" customFormat="1">
      <c r="A1538" s="95"/>
      <c r="B1538" s="164" t="s">
        <v>5057</v>
      </c>
      <c r="C1538" s="927" t="s">
        <v>2214</v>
      </c>
      <c r="D1538" s="138" t="s">
        <v>2215</v>
      </c>
      <c r="E1538" s="136">
        <v>388</v>
      </c>
      <c r="F1538" s="107" t="s">
        <v>533</v>
      </c>
      <c r="G1538" s="107" t="s">
        <v>380</v>
      </c>
      <c r="H1538" s="106"/>
      <c r="I1538" s="605" t="s">
        <v>2313</v>
      </c>
      <c r="J1538" s="606"/>
      <c r="K1538" s="606"/>
      <c r="L1538" s="606"/>
      <c r="M1538" s="606"/>
      <c r="N1538" s="606"/>
      <c r="O1538" s="606"/>
      <c r="P1538" s="607"/>
    </row>
    <row r="1539" spans="1:16" s="74" customFormat="1">
      <c r="A1539" s="95"/>
      <c r="B1539" s="164" t="s">
        <v>5058</v>
      </c>
      <c r="C1539" s="927" t="s">
        <v>2216</v>
      </c>
      <c r="D1539" s="138" t="s">
        <v>2217</v>
      </c>
      <c r="E1539" s="136">
        <v>659</v>
      </c>
      <c r="F1539" s="107" t="s">
        <v>533</v>
      </c>
      <c r="G1539" s="107" t="s">
        <v>380</v>
      </c>
      <c r="H1539" s="106"/>
      <c r="I1539" s="605" t="s">
        <v>2314</v>
      </c>
      <c r="J1539" s="606"/>
      <c r="K1539" s="606"/>
      <c r="L1539" s="606"/>
      <c r="M1539" s="606"/>
      <c r="N1539" s="606"/>
      <c r="O1539" s="606"/>
      <c r="P1539" s="607"/>
    </row>
    <row r="1540" spans="1:16" s="74" customFormat="1">
      <c r="A1540" s="95"/>
      <c r="B1540" s="164" t="s">
        <v>5059</v>
      </c>
      <c r="C1540" s="927" t="s">
        <v>2218</v>
      </c>
      <c r="D1540" s="138" t="s">
        <v>2219</v>
      </c>
      <c r="E1540" s="136">
        <v>930</v>
      </c>
      <c r="F1540" s="107" t="s">
        <v>533</v>
      </c>
      <c r="G1540" s="107" t="s">
        <v>380</v>
      </c>
      <c r="H1540" s="106"/>
      <c r="I1540" s="605" t="s">
        <v>2315</v>
      </c>
      <c r="J1540" s="606"/>
      <c r="K1540" s="606"/>
      <c r="L1540" s="606"/>
      <c r="M1540" s="606"/>
      <c r="N1540" s="606"/>
      <c r="O1540" s="606"/>
      <c r="P1540" s="607"/>
    </row>
    <row r="1541" spans="1:16" s="74" customFormat="1">
      <c r="A1541" s="95"/>
      <c r="B1541" s="164" t="s">
        <v>5060</v>
      </c>
      <c r="C1541" s="927" t="s">
        <v>2220</v>
      </c>
      <c r="D1541" s="138" t="s">
        <v>2221</v>
      </c>
      <c r="E1541" s="136">
        <v>286</v>
      </c>
      <c r="F1541" s="107" t="s">
        <v>533</v>
      </c>
      <c r="G1541" s="107" t="s">
        <v>380</v>
      </c>
      <c r="H1541" s="106"/>
      <c r="I1541" s="605" t="s">
        <v>2316</v>
      </c>
      <c r="J1541" s="606"/>
      <c r="K1541" s="606"/>
      <c r="L1541" s="606"/>
      <c r="M1541" s="606"/>
      <c r="N1541" s="606"/>
      <c r="O1541" s="606"/>
      <c r="P1541" s="607"/>
    </row>
    <row r="1542" spans="1:16" s="74" customFormat="1">
      <c r="A1542" s="95"/>
      <c r="B1542" s="164" t="s">
        <v>5061</v>
      </c>
      <c r="C1542" s="927" t="s">
        <v>2222</v>
      </c>
      <c r="D1542" s="138" t="s">
        <v>2223</v>
      </c>
      <c r="E1542" s="136">
        <v>487</v>
      </c>
      <c r="F1542" s="107" t="s">
        <v>533</v>
      </c>
      <c r="G1542" s="107" t="s">
        <v>380</v>
      </c>
      <c r="H1542" s="106"/>
      <c r="I1542" s="605" t="s">
        <v>2317</v>
      </c>
      <c r="J1542" s="606"/>
      <c r="K1542" s="606"/>
      <c r="L1542" s="606"/>
      <c r="M1542" s="606"/>
      <c r="N1542" s="606"/>
      <c r="O1542" s="606"/>
      <c r="P1542" s="607"/>
    </row>
    <row r="1543" spans="1:16" s="74" customFormat="1">
      <c r="A1543" s="95"/>
      <c r="B1543" s="164" t="s">
        <v>5062</v>
      </c>
      <c r="C1543" s="927" t="s">
        <v>2224</v>
      </c>
      <c r="D1543" s="138" t="s">
        <v>2225</v>
      </c>
      <c r="E1543" s="136">
        <v>687</v>
      </c>
      <c r="F1543" s="107" t="s">
        <v>533</v>
      </c>
      <c r="G1543" s="107" t="s">
        <v>380</v>
      </c>
      <c r="H1543" s="106"/>
      <c r="I1543" s="605" t="s">
        <v>2318</v>
      </c>
      <c r="J1543" s="606"/>
      <c r="K1543" s="606"/>
      <c r="L1543" s="606"/>
      <c r="M1543" s="606"/>
      <c r="N1543" s="606"/>
      <c r="O1543" s="606"/>
      <c r="P1543" s="607"/>
    </row>
    <row r="1544" spans="1:16" s="74" customFormat="1">
      <c r="A1544" s="95"/>
      <c r="B1544" s="164" t="s">
        <v>5063</v>
      </c>
      <c r="C1544" s="927" t="s">
        <v>2226</v>
      </c>
      <c r="D1544" s="138" t="s">
        <v>2227</v>
      </c>
      <c r="E1544" s="136">
        <v>835</v>
      </c>
      <c r="F1544" s="107" t="s">
        <v>533</v>
      </c>
      <c r="G1544" s="107" t="s">
        <v>380</v>
      </c>
      <c r="H1544" s="106"/>
      <c r="I1544" s="605" t="s">
        <v>2227</v>
      </c>
      <c r="J1544" s="606"/>
      <c r="K1544" s="606"/>
      <c r="L1544" s="606"/>
      <c r="M1544" s="606"/>
      <c r="N1544" s="606"/>
      <c r="O1544" s="606"/>
      <c r="P1544" s="607"/>
    </row>
    <row r="1545" spans="1:16" s="74" customFormat="1">
      <c r="A1545" s="95"/>
      <c r="B1545" s="164" t="s">
        <v>5064</v>
      </c>
      <c r="C1545" s="927" t="s">
        <v>2228</v>
      </c>
      <c r="D1545" s="138" t="s">
        <v>2229</v>
      </c>
      <c r="E1545" s="136">
        <v>1051</v>
      </c>
      <c r="F1545" s="107" t="s">
        <v>533</v>
      </c>
      <c r="G1545" s="107" t="s">
        <v>380</v>
      </c>
      <c r="H1545" s="106"/>
      <c r="I1545" s="605" t="s">
        <v>2229</v>
      </c>
      <c r="J1545" s="606"/>
      <c r="K1545" s="606"/>
      <c r="L1545" s="606"/>
      <c r="M1545" s="606"/>
      <c r="N1545" s="606"/>
      <c r="O1545" s="606"/>
      <c r="P1545" s="607"/>
    </row>
    <row r="1546" spans="1:16" s="74" customFormat="1">
      <c r="A1546" s="95"/>
      <c r="B1546" s="164" t="s">
        <v>5065</v>
      </c>
      <c r="C1546" s="927" t="s">
        <v>2230</v>
      </c>
      <c r="D1546" s="138" t="s">
        <v>2231</v>
      </c>
      <c r="E1546" s="136">
        <v>1359.6666666666699</v>
      </c>
      <c r="F1546" s="107" t="s">
        <v>533</v>
      </c>
      <c r="G1546" s="107" t="s">
        <v>380</v>
      </c>
      <c r="H1546" s="106"/>
      <c r="I1546" s="605" t="s">
        <v>2231</v>
      </c>
      <c r="J1546" s="606"/>
      <c r="K1546" s="606"/>
      <c r="L1546" s="606"/>
      <c r="M1546" s="606"/>
      <c r="N1546" s="606"/>
      <c r="O1546" s="606"/>
      <c r="P1546" s="607"/>
    </row>
    <row r="1547" spans="1:16" s="74" customFormat="1">
      <c r="A1547" s="95"/>
      <c r="B1547" s="164" t="s">
        <v>4796</v>
      </c>
      <c r="C1547" s="1007" t="s">
        <v>2039</v>
      </c>
      <c r="D1547" s="596" t="s">
        <v>2040</v>
      </c>
      <c r="E1547" s="251">
        <v>495</v>
      </c>
      <c r="F1547" s="254" t="s">
        <v>533</v>
      </c>
      <c r="G1547" s="251" t="s">
        <v>380</v>
      </c>
      <c r="H1547" s="106"/>
      <c r="I1547" s="1603" t="s">
        <v>2041</v>
      </c>
      <c r="J1547" s="1575"/>
      <c r="K1547" s="1575"/>
      <c r="L1547" s="1575"/>
      <c r="M1547" s="1575"/>
      <c r="N1547" s="1575"/>
      <c r="O1547" s="1575"/>
      <c r="P1547" s="1576"/>
    </row>
    <row r="1548" spans="1:16" s="74" customFormat="1">
      <c r="A1548" s="95"/>
      <c r="B1548" s="164" t="s">
        <v>4799</v>
      </c>
      <c r="C1548" s="1014" t="s">
        <v>2042</v>
      </c>
      <c r="D1548" s="593" t="s">
        <v>2043</v>
      </c>
      <c r="E1548" s="594">
        <v>1995</v>
      </c>
      <c r="F1548" s="595" t="s">
        <v>533</v>
      </c>
      <c r="G1548" s="594" t="s">
        <v>380</v>
      </c>
      <c r="H1548" s="106"/>
      <c r="I1548" s="1604" t="s">
        <v>2044</v>
      </c>
      <c r="J1548" s="1605"/>
      <c r="K1548" s="1605"/>
      <c r="L1548" s="1605"/>
      <c r="M1548" s="1605"/>
      <c r="N1548" s="1605"/>
      <c r="O1548" s="1605"/>
      <c r="P1548" s="1606"/>
    </row>
    <row r="1549" spans="1:16" s="74" customFormat="1">
      <c r="A1549" s="95"/>
      <c r="B1549" s="164" t="s">
        <v>4797</v>
      </c>
      <c r="C1549" s="1007" t="s">
        <v>2045</v>
      </c>
      <c r="D1549" s="596" t="s">
        <v>2046</v>
      </c>
      <c r="E1549" s="251">
        <v>2995</v>
      </c>
      <c r="F1549" s="254" t="s">
        <v>533</v>
      </c>
      <c r="G1549" s="251" t="s">
        <v>380</v>
      </c>
      <c r="H1549" s="106"/>
      <c r="I1549" s="1603" t="s">
        <v>2047</v>
      </c>
      <c r="J1549" s="1575"/>
      <c r="K1549" s="1575"/>
      <c r="L1549" s="1575"/>
      <c r="M1549" s="1575"/>
      <c r="N1549" s="1575"/>
      <c r="O1549" s="1575"/>
      <c r="P1549" s="1576"/>
    </row>
    <row r="1550" spans="1:16" s="74" customFormat="1">
      <c r="A1550" s="95"/>
      <c r="B1550" s="164" t="s">
        <v>4798</v>
      </c>
      <c r="C1550" s="1007" t="s">
        <v>2048</v>
      </c>
      <c r="D1550" s="596" t="s">
        <v>2049</v>
      </c>
      <c r="E1550" s="251">
        <v>3495</v>
      </c>
      <c r="F1550" s="254" t="s">
        <v>533</v>
      </c>
      <c r="G1550" s="251" t="s">
        <v>380</v>
      </c>
      <c r="H1550" s="106"/>
      <c r="I1550" s="1603" t="s">
        <v>2050</v>
      </c>
      <c r="J1550" s="1575"/>
      <c r="K1550" s="1575"/>
      <c r="L1550" s="1575"/>
      <c r="M1550" s="1575"/>
      <c r="N1550" s="1575"/>
      <c r="O1550" s="1575"/>
      <c r="P1550" s="1576"/>
    </row>
    <row r="1551" spans="1:16" s="74" customFormat="1">
      <c r="A1551" s="95"/>
      <c r="B1551" s="164" t="s">
        <v>4166</v>
      </c>
      <c r="C1551" s="489" t="s">
        <v>934</v>
      </c>
      <c r="D1551" s="597" t="s">
        <v>2323</v>
      </c>
      <c r="E1551" s="107">
        <v>125</v>
      </c>
      <c r="F1551" s="210" t="s">
        <v>533</v>
      </c>
      <c r="G1551" s="107">
        <v>125</v>
      </c>
      <c r="H1551" s="251"/>
      <c r="I1551" s="1579" t="s">
        <v>1507</v>
      </c>
      <c r="J1551" s="1580" t="s">
        <v>935</v>
      </c>
      <c r="K1551" s="1580" t="s">
        <v>935</v>
      </c>
      <c r="L1551" s="1580" t="s">
        <v>935</v>
      </c>
      <c r="M1551" s="1580" t="s">
        <v>935</v>
      </c>
      <c r="N1551" s="1580" t="s">
        <v>935</v>
      </c>
      <c r="O1551" s="1580" t="s">
        <v>935</v>
      </c>
      <c r="P1551" s="1581" t="s">
        <v>935</v>
      </c>
    </row>
    <row r="1552" spans="1:16" s="74" customFormat="1" ht="15.75" thickBot="1">
      <c r="A1552" s="95"/>
      <c r="B1552" s="164"/>
      <c r="C1552" s="490" t="s">
        <v>1046</v>
      </c>
      <c r="D1552" s="300"/>
      <c r="E1552" s="246"/>
      <c r="F1552" s="246" t="s">
        <v>68</v>
      </c>
      <c r="G1552" s="246" t="s">
        <v>67</v>
      </c>
      <c r="H1552" s="267"/>
      <c r="I1552" s="248"/>
    </row>
    <row r="1553" spans="1:16" s="74" customFormat="1" ht="15.75" thickBot="1">
      <c r="A1553" s="95"/>
      <c r="B1553" s="164"/>
      <c r="C1553" s="1015"/>
      <c r="D1553" s="598" t="s">
        <v>2722</v>
      </c>
      <c r="E1553" s="599"/>
      <c r="F1553" s="599" t="s">
        <v>68</v>
      </c>
      <c r="G1553" s="599" t="s">
        <v>67</v>
      </c>
      <c r="H1553" s="86"/>
      <c r="I1553" s="600"/>
      <c r="J1553" s="600"/>
      <c r="K1553" s="600"/>
      <c r="L1553" s="600"/>
      <c r="M1553" s="600"/>
      <c r="N1553" s="600"/>
      <c r="O1553" s="600"/>
      <c r="P1553" s="601"/>
    </row>
    <row r="1554" spans="1:16" s="74" customFormat="1">
      <c r="A1554" s="95"/>
      <c r="B1554" s="164" t="s">
        <v>4810</v>
      </c>
      <c r="C1554" s="1018" t="s">
        <v>208</v>
      </c>
      <c r="D1554" s="608" t="s">
        <v>1695</v>
      </c>
      <c r="E1554" s="186">
        <v>215</v>
      </c>
      <c r="F1554" s="186" t="s">
        <v>533</v>
      </c>
      <c r="G1554" s="186" t="s">
        <v>380</v>
      </c>
      <c r="H1554" s="196"/>
      <c r="I1554" s="1629" t="s">
        <v>1696</v>
      </c>
      <c r="J1554" s="1541"/>
      <c r="K1554" s="1541"/>
      <c r="L1554" s="1541"/>
      <c r="M1554" s="1541"/>
      <c r="N1554" s="1541"/>
      <c r="O1554" s="1541"/>
      <c r="P1554" s="1542"/>
    </row>
    <row r="1555" spans="1:16" s="74" customFormat="1">
      <c r="A1555" s="95"/>
      <c r="B1555" s="164" t="s">
        <v>4811</v>
      </c>
      <c r="C1555" s="1019" t="s">
        <v>209</v>
      </c>
      <c r="D1555" s="609" t="s">
        <v>1697</v>
      </c>
      <c r="E1555" s="107">
        <v>345</v>
      </c>
      <c r="F1555" s="107" t="s">
        <v>533</v>
      </c>
      <c r="G1555" s="107" t="s">
        <v>380</v>
      </c>
      <c r="H1555" s="106"/>
      <c r="I1555" s="1574" t="s">
        <v>1698</v>
      </c>
      <c r="J1555" s="1575"/>
      <c r="K1555" s="1575"/>
      <c r="L1555" s="1575"/>
      <c r="M1555" s="1575"/>
      <c r="N1555" s="1575"/>
      <c r="O1555" s="1575"/>
      <c r="P1555" s="1576"/>
    </row>
    <row r="1556" spans="1:16" s="74" customFormat="1">
      <c r="A1556" s="95"/>
      <c r="B1556" s="164" t="s">
        <v>5548</v>
      </c>
      <c r="C1556" s="1019" t="s">
        <v>811</v>
      </c>
      <c r="D1556" s="609" t="s">
        <v>1436</v>
      </c>
      <c r="E1556" s="107">
        <v>240</v>
      </c>
      <c r="F1556" s="107" t="s">
        <v>533</v>
      </c>
      <c r="G1556" s="107" t="s">
        <v>380</v>
      </c>
      <c r="H1556" s="106"/>
      <c r="I1556" s="610" t="s">
        <v>1699</v>
      </c>
      <c r="J1556" s="587"/>
      <c r="K1556" s="587"/>
      <c r="L1556" s="587"/>
      <c r="M1556" s="587"/>
      <c r="N1556" s="587"/>
      <c r="O1556" s="587"/>
      <c r="P1556" s="476"/>
    </row>
    <row r="1557" spans="1:16" s="74" customFormat="1">
      <c r="A1557" s="95"/>
      <c r="B1557" s="164" t="s">
        <v>5457</v>
      </c>
      <c r="C1557" s="1019" t="s">
        <v>210</v>
      </c>
      <c r="D1557" s="609" t="s">
        <v>1700</v>
      </c>
      <c r="E1557" s="107">
        <v>256</v>
      </c>
      <c r="F1557" s="107" t="s">
        <v>533</v>
      </c>
      <c r="G1557" s="107" t="s">
        <v>380</v>
      </c>
      <c r="H1557" s="106"/>
      <c r="I1557" s="1574" t="s">
        <v>1487</v>
      </c>
      <c r="J1557" s="1575"/>
      <c r="K1557" s="1575"/>
      <c r="L1557" s="1575"/>
      <c r="M1557" s="1575"/>
      <c r="N1557" s="1575"/>
      <c r="O1557" s="1575"/>
      <c r="P1557" s="1576"/>
    </row>
    <row r="1558" spans="1:16" s="74" customFormat="1">
      <c r="A1558" s="95"/>
      <c r="B1558" s="164" t="s">
        <v>5458</v>
      </c>
      <c r="C1558" s="1019" t="s">
        <v>211</v>
      </c>
      <c r="D1558" s="609" t="s">
        <v>1701</v>
      </c>
      <c r="E1558" s="107">
        <v>190</v>
      </c>
      <c r="F1558" s="107" t="s">
        <v>533</v>
      </c>
      <c r="G1558" s="107" t="s">
        <v>380</v>
      </c>
      <c r="H1558" s="106"/>
      <c r="I1558" s="1574" t="s">
        <v>1488</v>
      </c>
      <c r="J1558" s="1575"/>
      <c r="K1558" s="1575"/>
      <c r="L1558" s="1575"/>
      <c r="M1558" s="1575"/>
      <c r="N1558" s="1575"/>
      <c r="O1558" s="1575"/>
      <c r="P1558" s="1576"/>
    </row>
    <row r="1559" spans="1:16" s="74" customFormat="1">
      <c r="A1559" s="95"/>
      <c r="B1559" s="164" t="s">
        <v>4812</v>
      </c>
      <c r="C1559" s="1019" t="s">
        <v>212</v>
      </c>
      <c r="D1559" s="609" t="s">
        <v>1702</v>
      </c>
      <c r="E1559" s="107">
        <v>388</v>
      </c>
      <c r="F1559" s="107" t="s">
        <v>533</v>
      </c>
      <c r="G1559" s="107" t="s">
        <v>380</v>
      </c>
      <c r="H1559" s="106"/>
      <c r="I1559" s="1574" t="s">
        <v>1486</v>
      </c>
      <c r="J1559" s="1575"/>
      <c r="K1559" s="1575"/>
      <c r="L1559" s="1575"/>
      <c r="M1559" s="1575"/>
      <c r="N1559" s="1575"/>
      <c r="O1559" s="1575"/>
      <c r="P1559" s="1576"/>
    </row>
    <row r="1560" spans="1:16" s="95" customFormat="1">
      <c r="B1560" s="164" t="s">
        <v>4813</v>
      </c>
      <c r="C1560" s="1019" t="s">
        <v>213</v>
      </c>
      <c r="D1560" s="609" t="s">
        <v>1703</v>
      </c>
      <c r="E1560" s="107">
        <v>286</v>
      </c>
      <c r="F1560" s="107" t="s">
        <v>533</v>
      </c>
      <c r="G1560" s="107" t="s">
        <v>380</v>
      </c>
      <c r="H1560" s="106"/>
      <c r="I1560" s="1574" t="s">
        <v>1489</v>
      </c>
      <c r="J1560" s="1575"/>
      <c r="K1560" s="1575"/>
      <c r="L1560" s="1575"/>
      <c r="M1560" s="1575"/>
      <c r="N1560" s="1575"/>
      <c r="O1560" s="1575"/>
      <c r="P1560" s="1576"/>
    </row>
    <row r="1561" spans="1:16" s="74" customFormat="1">
      <c r="A1561" s="95"/>
      <c r="B1561" s="164" t="s">
        <v>5459</v>
      </c>
      <c r="C1561" s="1019" t="s">
        <v>214</v>
      </c>
      <c r="D1561" s="609" t="s">
        <v>1181</v>
      </c>
      <c r="E1561" s="107">
        <v>480</v>
      </c>
      <c r="F1561" s="107" t="s">
        <v>533</v>
      </c>
      <c r="G1561" s="107" t="s">
        <v>380</v>
      </c>
      <c r="H1561" s="106"/>
      <c r="I1561" s="1574" t="s">
        <v>217</v>
      </c>
      <c r="J1561" s="1575"/>
      <c r="K1561" s="1575"/>
      <c r="L1561" s="1575"/>
      <c r="M1561" s="1575"/>
      <c r="N1561" s="1575"/>
      <c r="O1561" s="1575"/>
      <c r="P1561" s="1576"/>
    </row>
    <row r="1562" spans="1:16" s="74" customFormat="1">
      <c r="A1562" s="95"/>
      <c r="B1562" s="164" t="s">
        <v>5460</v>
      </c>
      <c r="C1562" s="1019" t="s">
        <v>215</v>
      </c>
      <c r="D1562" s="609" t="s">
        <v>1105</v>
      </c>
      <c r="E1562" s="107">
        <v>835</v>
      </c>
      <c r="F1562" s="107" t="s">
        <v>533</v>
      </c>
      <c r="G1562" s="107" t="s">
        <v>380</v>
      </c>
      <c r="H1562" s="106"/>
      <c r="I1562" s="1574" t="s">
        <v>218</v>
      </c>
      <c r="J1562" s="1575"/>
      <c r="K1562" s="1575"/>
      <c r="L1562" s="1575"/>
      <c r="M1562" s="1575"/>
      <c r="N1562" s="1575"/>
      <c r="O1562" s="1575"/>
      <c r="P1562" s="1576"/>
    </row>
    <row r="1563" spans="1:16" s="888" customFormat="1">
      <c r="A1563" s="95"/>
      <c r="B1563" s="164" t="s">
        <v>5461</v>
      </c>
      <c r="C1563" s="1019" t="s">
        <v>216</v>
      </c>
      <c r="D1563" s="609" t="s">
        <v>1122</v>
      </c>
      <c r="E1563" s="107">
        <v>1051</v>
      </c>
      <c r="F1563" s="107" t="s">
        <v>533</v>
      </c>
      <c r="G1563" s="107" t="s">
        <v>380</v>
      </c>
      <c r="H1563" s="106"/>
      <c r="I1563" s="1574" t="s">
        <v>219</v>
      </c>
      <c r="J1563" s="1575"/>
      <c r="K1563" s="1575"/>
      <c r="L1563" s="1575"/>
      <c r="M1563" s="1575"/>
      <c r="N1563" s="1575"/>
      <c r="O1563" s="1575"/>
      <c r="P1563" s="1576"/>
    </row>
    <row r="1564" spans="1:16" s="74" customFormat="1">
      <c r="A1564" s="95"/>
      <c r="B1564" s="164" t="s">
        <v>4796</v>
      </c>
      <c r="C1564" s="1019" t="s">
        <v>2039</v>
      </c>
      <c r="D1564" s="609" t="s">
        <v>2040</v>
      </c>
      <c r="E1564" s="107">
        <v>495</v>
      </c>
      <c r="F1564" s="107" t="s">
        <v>533</v>
      </c>
      <c r="G1564" s="107" t="s">
        <v>380</v>
      </c>
      <c r="H1564" s="106"/>
      <c r="I1564" s="1574" t="s">
        <v>2041</v>
      </c>
      <c r="J1564" s="1575"/>
      <c r="K1564" s="1575"/>
      <c r="L1564" s="1575"/>
      <c r="M1564" s="1575"/>
      <c r="N1564" s="1575"/>
      <c r="O1564" s="1575"/>
      <c r="P1564" s="1576"/>
    </row>
    <row r="1565" spans="1:16" s="74" customFormat="1">
      <c r="A1565" s="95"/>
      <c r="B1565" s="164" t="s">
        <v>4799</v>
      </c>
      <c r="C1565" s="1020" t="s">
        <v>2042</v>
      </c>
      <c r="D1565" s="611" t="s">
        <v>2043</v>
      </c>
      <c r="E1565" s="612">
        <v>1995</v>
      </c>
      <c r="F1565" s="613" t="s">
        <v>533</v>
      </c>
      <c r="G1565" s="612" t="s">
        <v>380</v>
      </c>
      <c r="H1565" s="106"/>
      <c r="I1565" s="1571" t="s">
        <v>2044</v>
      </c>
      <c r="J1565" s="1572"/>
      <c r="K1565" s="1572"/>
      <c r="L1565" s="1572"/>
      <c r="M1565" s="1572"/>
      <c r="N1565" s="1572"/>
      <c r="O1565" s="1572"/>
      <c r="P1565" s="1573"/>
    </row>
    <row r="1566" spans="1:16" s="74" customFormat="1">
      <c r="A1566" s="95"/>
      <c r="B1566" s="164" t="s">
        <v>4797</v>
      </c>
      <c r="C1566" s="1019" t="s">
        <v>2045</v>
      </c>
      <c r="D1566" s="609" t="s">
        <v>2046</v>
      </c>
      <c r="E1566" s="107">
        <v>2995</v>
      </c>
      <c r="F1566" s="107" t="s">
        <v>533</v>
      </c>
      <c r="G1566" s="107" t="s">
        <v>380</v>
      </c>
      <c r="H1566" s="106"/>
      <c r="I1566" s="1574" t="s">
        <v>2047</v>
      </c>
      <c r="J1566" s="1575"/>
      <c r="K1566" s="1575"/>
      <c r="L1566" s="1575"/>
      <c r="M1566" s="1575"/>
      <c r="N1566" s="1575"/>
      <c r="O1566" s="1575"/>
      <c r="P1566" s="1576"/>
    </row>
    <row r="1567" spans="1:16" s="74" customFormat="1">
      <c r="A1567" s="95"/>
      <c r="B1567" s="164" t="s">
        <v>4166</v>
      </c>
      <c r="C1567" s="489" t="s">
        <v>934</v>
      </c>
      <c r="D1567" s="614" t="s">
        <v>2323</v>
      </c>
      <c r="E1567" s="107">
        <v>125</v>
      </c>
      <c r="F1567" s="210" t="s">
        <v>533</v>
      </c>
      <c r="G1567" s="107">
        <v>125</v>
      </c>
      <c r="H1567" s="251"/>
      <c r="I1567" s="1579" t="s">
        <v>1507</v>
      </c>
      <c r="J1567" s="1580" t="s">
        <v>935</v>
      </c>
      <c r="K1567" s="1580" t="s">
        <v>935</v>
      </c>
      <c r="L1567" s="1580" t="s">
        <v>935</v>
      </c>
      <c r="M1567" s="1580" t="s">
        <v>935</v>
      </c>
      <c r="N1567" s="1580" t="s">
        <v>935</v>
      </c>
      <c r="O1567" s="1580" t="s">
        <v>935</v>
      </c>
      <c r="P1567" s="1581" t="s">
        <v>935</v>
      </c>
    </row>
    <row r="1568" spans="1:16" s="74" customFormat="1" ht="15.75" thickBot="1">
      <c r="A1568" s="95"/>
      <c r="B1568" s="164"/>
      <c r="C1568" s="490" t="s">
        <v>1046</v>
      </c>
      <c r="D1568" s="615"/>
      <c r="E1568" s="246"/>
      <c r="F1568" s="246" t="s">
        <v>68</v>
      </c>
      <c r="G1568" s="246" t="s">
        <v>67</v>
      </c>
      <c r="H1568" s="267"/>
      <c r="I1568" s="71"/>
    </row>
    <row r="1569" spans="1:16" s="74" customFormat="1" ht="15.75" thickBot="1">
      <c r="A1569" s="95"/>
      <c r="B1569" s="164"/>
      <c r="C1569" s="957"/>
      <c r="D1569" s="616" t="s">
        <v>771</v>
      </c>
      <c r="E1569" s="283"/>
      <c r="F1569" s="283"/>
      <c r="G1569" s="283"/>
      <c r="H1569" s="284"/>
      <c r="I1569" s="76"/>
      <c r="J1569" s="302"/>
      <c r="K1569" s="302"/>
      <c r="L1569" s="302"/>
      <c r="M1569" s="302"/>
      <c r="N1569" s="302"/>
      <c r="O1569" s="302"/>
      <c r="P1569" s="303"/>
    </row>
    <row r="1570" spans="1:16" s="74" customFormat="1">
      <c r="A1570" s="95"/>
      <c r="B1570" s="164" t="s">
        <v>5399</v>
      </c>
      <c r="C1570" s="1021" t="s">
        <v>746</v>
      </c>
      <c r="D1570" s="617" t="s">
        <v>747</v>
      </c>
      <c r="E1570" s="403">
        <v>495</v>
      </c>
      <c r="F1570" s="584" t="s">
        <v>533</v>
      </c>
      <c r="G1570" s="403">
        <v>495</v>
      </c>
      <c r="H1570" s="618"/>
      <c r="I1570" s="1589" t="s">
        <v>1495</v>
      </c>
      <c r="J1570" s="1589"/>
      <c r="K1570" s="1589"/>
      <c r="L1570" s="1589"/>
      <c r="M1570" s="1589"/>
      <c r="N1570" s="1589"/>
      <c r="O1570" s="1589"/>
      <c r="P1570" s="1589"/>
    </row>
    <row r="1571" spans="1:16" s="74" customFormat="1">
      <c r="A1571" s="95"/>
      <c r="B1571" s="164" t="s">
        <v>5551</v>
      </c>
      <c r="C1571" s="927" t="s">
        <v>748</v>
      </c>
      <c r="D1571" s="486" t="s">
        <v>749</v>
      </c>
      <c r="E1571" s="107">
        <v>215</v>
      </c>
      <c r="F1571" s="107" t="s">
        <v>533</v>
      </c>
      <c r="G1571" s="107" t="s">
        <v>380</v>
      </c>
      <c r="H1571" s="206"/>
      <c r="I1571" s="1464" t="s">
        <v>749</v>
      </c>
      <c r="J1571" s="1465"/>
      <c r="K1571" s="1465"/>
      <c r="L1571" s="1465"/>
      <c r="M1571" s="1465"/>
      <c r="N1571" s="1465"/>
      <c r="O1571" s="1465"/>
      <c r="P1571" s="1466"/>
    </row>
    <row r="1572" spans="1:16" s="74" customFormat="1">
      <c r="A1572" s="95"/>
      <c r="B1572" s="164" t="s">
        <v>5552</v>
      </c>
      <c r="C1572" s="927" t="s">
        <v>750</v>
      </c>
      <c r="D1572" s="486" t="s">
        <v>751</v>
      </c>
      <c r="E1572" s="107">
        <v>450</v>
      </c>
      <c r="F1572" s="107" t="s">
        <v>533</v>
      </c>
      <c r="G1572" s="107" t="s">
        <v>380</v>
      </c>
      <c r="H1572" s="206"/>
      <c r="I1572" s="1464" t="s">
        <v>751</v>
      </c>
      <c r="J1572" s="1465"/>
      <c r="K1572" s="1465"/>
      <c r="L1572" s="1465"/>
      <c r="M1572" s="1465"/>
      <c r="N1572" s="1465"/>
      <c r="O1572" s="1465"/>
      <c r="P1572" s="1466"/>
    </row>
    <row r="1573" spans="1:16" s="74" customFormat="1">
      <c r="A1573" s="95"/>
      <c r="B1573" s="164" t="s">
        <v>5553</v>
      </c>
      <c r="C1573" s="927" t="s">
        <v>752</v>
      </c>
      <c r="D1573" s="486" t="s">
        <v>753</v>
      </c>
      <c r="E1573" s="107">
        <v>875</v>
      </c>
      <c r="F1573" s="107" t="s">
        <v>533</v>
      </c>
      <c r="G1573" s="107" t="s">
        <v>380</v>
      </c>
      <c r="H1573" s="206"/>
      <c r="I1573" s="1464" t="s">
        <v>753</v>
      </c>
      <c r="J1573" s="1465"/>
      <c r="K1573" s="1465"/>
      <c r="L1573" s="1465"/>
      <c r="M1573" s="1465"/>
      <c r="N1573" s="1465"/>
      <c r="O1573" s="1465"/>
      <c r="P1573" s="1466"/>
    </row>
    <row r="1574" spans="1:16" s="74" customFormat="1">
      <c r="A1574" s="95"/>
      <c r="B1574" s="164" t="s">
        <v>5547</v>
      </c>
      <c r="C1574" s="927" t="s">
        <v>810</v>
      </c>
      <c r="D1574" s="486" t="s">
        <v>1435</v>
      </c>
      <c r="E1574" s="107">
        <v>240</v>
      </c>
      <c r="F1574" s="107" t="s">
        <v>533</v>
      </c>
      <c r="G1574" s="107" t="s">
        <v>380</v>
      </c>
      <c r="H1574" s="206"/>
      <c r="I1574" s="1464" t="s">
        <v>1704</v>
      </c>
      <c r="J1574" s="1465"/>
      <c r="K1574" s="1465"/>
      <c r="L1574" s="1465"/>
      <c r="M1574" s="1465"/>
      <c r="N1574" s="1465"/>
      <c r="O1574" s="1465"/>
      <c r="P1574" s="1466"/>
    </row>
    <row r="1575" spans="1:16" s="74" customFormat="1">
      <c r="A1575" s="95"/>
      <c r="B1575" s="164" t="s">
        <v>4796</v>
      </c>
      <c r="C1575" s="927" t="s">
        <v>2039</v>
      </c>
      <c r="D1575" s="486" t="s">
        <v>2040</v>
      </c>
      <c r="E1575" s="107">
        <v>495</v>
      </c>
      <c r="F1575" s="107" t="s">
        <v>533</v>
      </c>
      <c r="G1575" s="107" t="s">
        <v>380</v>
      </c>
      <c r="H1575" s="206"/>
      <c r="I1575" s="1464" t="s">
        <v>2041</v>
      </c>
      <c r="J1575" s="1465"/>
      <c r="K1575" s="1465"/>
      <c r="L1575" s="1465"/>
      <c r="M1575" s="1465"/>
      <c r="N1575" s="1465"/>
      <c r="O1575" s="1465"/>
      <c r="P1575" s="1466"/>
    </row>
    <row r="1576" spans="1:16" s="74" customFormat="1">
      <c r="A1576" s="95"/>
      <c r="B1576" s="164" t="s">
        <v>4799</v>
      </c>
      <c r="C1576" s="1022" t="s">
        <v>2042</v>
      </c>
      <c r="D1576" s="619" t="s">
        <v>2043</v>
      </c>
      <c r="E1576" s="620">
        <v>1995</v>
      </c>
      <c r="F1576" s="621" t="s">
        <v>533</v>
      </c>
      <c r="G1576" s="620" t="s">
        <v>380</v>
      </c>
      <c r="H1576" s="106"/>
      <c r="I1576" s="1590" t="s">
        <v>2044</v>
      </c>
      <c r="J1576" s="1591"/>
      <c r="K1576" s="1591"/>
      <c r="L1576" s="1591"/>
      <c r="M1576" s="1591"/>
      <c r="N1576" s="1591"/>
      <c r="O1576" s="1591"/>
      <c r="P1576" s="1592"/>
    </row>
    <row r="1577" spans="1:16" s="74" customFormat="1">
      <c r="A1577" s="95"/>
      <c r="B1577" s="164" t="s">
        <v>4797</v>
      </c>
      <c r="C1577" s="927" t="s">
        <v>2045</v>
      </c>
      <c r="D1577" s="486" t="s">
        <v>2046</v>
      </c>
      <c r="E1577" s="107">
        <v>2995</v>
      </c>
      <c r="F1577" s="107" t="s">
        <v>533</v>
      </c>
      <c r="G1577" s="107" t="s">
        <v>380</v>
      </c>
      <c r="H1577" s="206"/>
      <c r="I1577" s="1464" t="s">
        <v>2047</v>
      </c>
      <c r="J1577" s="1465"/>
      <c r="K1577" s="1465"/>
      <c r="L1577" s="1465"/>
      <c r="M1577" s="1465"/>
      <c r="N1577" s="1465"/>
      <c r="O1577" s="1465"/>
      <c r="P1577" s="1466"/>
    </row>
    <row r="1578" spans="1:16" s="74" customFormat="1">
      <c r="A1578" s="95"/>
      <c r="B1578" s="164" t="s">
        <v>4798</v>
      </c>
      <c r="C1578" s="927" t="s">
        <v>2048</v>
      </c>
      <c r="D1578" s="486" t="s">
        <v>2049</v>
      </c>
      <c r="E1578" s="107">
        <v>3495</v>
      </c>
      <c r="F1578" s="107" t="s">
        <v>533</v>
      </c>
      <c r="G1578" s="107" t="s">
        <v>380</v>
      </c>
      <c r="H1578" s="206"/>
      <c r="I1578" s="1464" t="s">
        <v>2050</v>
      </c>
      <c r="J1578" s="1465"/>
      <c r="K1578" s="1465"/>
      <c r="L1578" s="1465"/>
      <c r="M1578" s="1465"/>
      <c r="N1578" s="1465"/>
      <c r="O1578" s="1465"/>
      <c r="P1578" s="1466"/>
    </row>
    <row r="1579" spans="1:16" s="74" customFormat="1">
      <c r="A1579" s="95"/>
      <c r="B1579" s="164" t="s">
        <v>5554</v>
      </c>
      <c r="C1579" s="927" t="s">
        <v>754</v>
      </c>
      <c r="D1579" s="622" t="s">
        <v>1182</v>
      </c>
      <c r="E1579" s="107">
        <v>800</v>
      </c>
      <c r="F1579" s="107" t="s">
        <v>533</v>
      </c>
      <c r="G1579" s="107" t="s">
        <v>380</v>
      </c>
      <c r="H1579" s="206"/>
      <c r="I1579" s="1588" t="s">
        <v>1427</v>
      </c>
      <c r="J1579" s="1588"/>
      <c r="K1579" s="1588"/>
      <c r="L1579" s="1588"/>
      <c r="M1579" s="1588"/>
      <c r="N1579" s="1588"/>
      <c r="O1579" s="1588"/>
      <c r="P1579" s="1588"/>
    </row>
    <row r="1580" spans="1:16" s="74" customFormat="1">
      <c r="A1580" s="95"/>
      <c r="B1580" s="164" t="s">
        <v>5555</v>
      </c>
      <c r="C1580" s="927" t="s">
        <v>755</v>
      </c>
      <c r="D1580" s="622" t="s">
        <v>1106</v>
      </c>
      <c r="E1580" s="107">
        <v>1392</v>
      </c>
      <c r="F1580" s="107" t="s">
        <v>533</v>
      </c>
      <c r="G1580" s="107" t="s">
        <v>380</v>
      </c>
      <c r="H1580" s="206"/>
      <c r="I1580" s="1588" t="s">
        <v>772</v>
      </c>
      <c r="J1580" s="1588"/>
      <c r="K1580" s="1588"/>
      <c r="L1580" s="1588"/>
      <c r="M1580" s="1588"/>
      <c r="N1580" s="1588"/>
      <c r="O1580" s="1588"/>
      <c r="P1580" s="1588"/>
    </row>
    <row r="1581" spans="1:16" s="74" customFormat="1">
      <c r="A1581" s="95"/>
      <c r="B1581" s="164" t="s">
        <v>5556</v>
      </c>
      <c r="C1581" s="927" t="s">
        <v>756</v>
      </c>
      <c r="D1581" s="622" t="s">
        <v>1123</v>
      </c>
      <c r="E1581" s="107">
        <v>1752</v>
      </c>
      <c r="F1581" s="107" t="s">
        <v>533</v>
      </c>
      <c r="G1581" s="107" t="s">
        <v>380</v>
      </c>
      <c r="H1581" s="206"/>
      <c r="I1581" s="1588" t="s">
        <v>773</v>
      </c>
      <c r="J1581" s="1588"/>
      <c r="K1581" s="1588"/>
      <c r="L1581" s="1588"/>
      <c r="M1581" s="1588"/>
      <c r="N1581" s="1588"/>
      <c r="O1581" s="1588"/>
      <c r="P1581" s="1588"/>
    </row>
    <row r="1582" spans="1:16" s="74" customFormat="1">
      <c r="A1582" s="95"/>
      <c r="B1582" s="164" t="s">
        <v>5557</v>
      </c>
      <c r="C1582" s="927" t="s">
        <v>757</v>
      </c>
      <c r="D1582" s="622" t="s">
        <v>1705</v>
      </c>
      <c r="E1582" s="107">
        <v>190</v>
      </c>
      <c r="F1582" s="107" t="s">
        <v>533</v>
      </c>
      <c r="G1582" s="107" t="s">
        <v>380</v>
      </c>
      <c r="H1582" s="206"/>
      <c r="I1582" s="1499" t="s">
        <v>1706</v>
      </c>
      <c r="J1582" s="1512"/>
      <c r="K1582" s="1512"/>
      <c r="L1582" s="1512"/>
      <c r="M1582" s="1512"/>
      <c r="N1582" s="1512"/>
      <c r="O1582" s="1512"/>
      <c r="P1582" s="1513"/>
    </row>
    <row r="1583" spans="1:16" s="74" customFormat="1">
      <c r="A1583" s="95"/>
      <c r="B1583" s="164" t="s">
        <v>5558</v>
      </c>
      <c r="C1583" s="927" t="s">
        <v>758</v>
      </c>
      <c r="D1583" s="622" t="s">
        <v>1707</v>
      </c>
      <c r="E1583" s="107">
        <v>323</v>
      </c>
      <c r="F1583" s="107" t="s">
        <v>533</v>
      </c>
      <c r="G1583" s="107" t="s">
        <v>380</v>
      </c>
      <c r="H1583" s="206"/>
      <c r="I1583" s="1499" t="s">
        <v>1708</v>
      </c>
      <c r="J1583" s="1512"/>
      <c r="K1583" s="1512"/>
      <c r="L1583" s="1512"/>
      <c r="M1583" s="1512"/>
      <c r="N1583" s="1512"/>
      <c r="O1583" s="1512"/>
      <c r="P1583" s="1513"/>
    </row>
    <row r="1584" spans="1:16" s="74" customFormat="1">
      <c r="A1584" s="95"/>
      <c r="B1584" s="164" t="s">
        <v>5559</v>
      </c>
      <c r="C1584" s="927" t="s">
        <v>759</v>
      </c>
      <c r="D1584" s="622" t="s">
        <v>1709</v>
      </c>
      <c r="E1584" s="107">
        <v>457</v>
      </c>
      <c r="F1584" s="107" t="s">
        <v>533</v>
      </c>
      <c r="G1584" s="107" t="s">
        <v>380</v>
      </c>
      <c r="H1584" s="206"/>
      <c r="I1584" s="1499" t="s">
        <v>1710</v>
      </c>
      <c r="J1584" s="1512"/>
      <c r="K1584" s="1512"/>
      <c r="L1584" s="1512"/>
      <c r="M1584" s="1512"/>
      <c r="N1584" s="1512"/>
      <c r="O1584" s="1512"/>
      <c r="P1584" s="1513"/>
    </row>
    <row r="1585" spans="1:16" s="74" customFormat="1">
      <c r="A1585" s="95"/>
      <c r="B1585" s="164" t="s">
        <v>5560</v>
      </c>
      <c r="C1585" s="927" t="s">
        <v>760</v>
      </c>
      <c r="D1585" s="622" t="s">
        <v>1711</v>
      </c>
      <c r="E1585" s="107">
        <v>256</v>
      </c>
      <c r="F1585" s="107" t="s">
        <v>533</v>
      </c>
      <c r="G1585" s="107" t="s">
        <v>380</v>
      </c>
      <c r="H1585" s="206"/>
      <c r="I1585" s="1499" t="s">
        <v>1712</v>
      </c>
      <c r="J1585" s="1512"/>
      <c r="K1585" s="1512"/>
      <c r="L1585" s="1512"/>
      <c r="M1585" s="1512"/>
      <c r="N1585" s="1512"/>
      <c r="O1585" s="1512"/>
      <c r="P1585" s="1513"/>
    </row>
    <row r="1586" spans="1:16" s="74" customFormat="1">
      <c r="A1586" s="95"/>
      <c r="B1586" s="164" t="s">
        <v>5561</v>
      </c>
      <c r="C1586" s="927" t="s">
        <v>761</v>
      </c>
      <c r="D1586" s="622" t="s">
        <v>1713</v>
      </c>
      <c r="E1586" s="107">
        <v>435</v>
      </c>
      <c r="F1586" s="107" t="s">
        <v>533</v>
      </c>
      <c r="G1586" s="107" t="s">
        <v>380</v>
      </c>
      <c r="H1586" s="206"/>
      <c r="I1586" s="1499" t="s">
        <v>1714</v>
      </c>
      <c r="J1586" s="1512"/>
      <c r="K1586" s="1512"/>
      <c r="L1586" s="1512"/>
      <c r="M1586" s="1512"/>
      <c r="N1586" s="1512"/>
      <c r="O1586" s="1512"/>
      <c r="P1586" s="1513"/>
    </row>
    <row r="1587" spans="1:16" s="74" customFormat="1">
      <c r="A1587" s="95"/>
      <c r="B1587" s="164" t="s">
        <v>5562</v>
      </c>
      <c r="C1587" s="927" t="s">
        <v>762</v>
      </c>
      <c r="D1587" s="622" t="s">
        <v>1715</v>
      </c>
      <c r="E1587" s="107">
        <v>658</v>
      </c>
      <c r="F1587" s="107" t="s">
        <v>533</v>
      </c>
      <c r="G1587" s="107" t="s">
        <v>380</v>
      </c>
      <c r="H1587" s="206"/>
      <c r="I1587" s="1499" t="s">
        <v>1716</v>
      </c>
      <c r="J1587" s="1512"/>
      <c r="K1587" s="1512"/>
      <c r="L1587" s="1512"/>
      <c r="M1587" s="1512"/>
      <c r="N1587" s="1512"/>
      <c r="O1587" s="1512"/>
      <c r="P1587" s="1513"/>
    </row>
    <row r="1588" spans="1:16" s="74" customFormat="1">
      <c r="A1588" s="95"/>
      <c r="B1588" s="164" t="s">
        <v>5563</v>
      </c>
      <c r="C1588" s="927" t="s">
        <v>763</v>
      </c>
      <c r="D1588" s="622" t="s">
        <v>1717</v>
      </c>
      <c r="E1588" s="107">
        <v>286</v>
      </c>
      <c r="F1588" s="107" t="s">
        <v>533</v>
      </c>
      <c r="G1588" s="107" t="s">
        <v>380</v>
      </c>
      <c r="H1588" s="206"/>
      <c r="I1588" s="1499" t="s">
        <v>1718</v>
      </c>
      <c r="J1588" s="1512"/>
      <c r="K1588" s="1512"/>
      <c r="L1588" s="1512"/>
      <c r="M1588" s="1512"/>
      <c r="N1588" s="1512"/>
      <c r="O1588" s="1512"/>
      <c r="P1588" s="1513"/>
    </row>
    <row r="1589" spans="1:16" s="74" customFormat="1">
      <c r="A1589" s="95"/>
      <c r="B1589" s="164" t="s">
        <v>5564</v>
      </c>
      <c r="C1589" s="927" t="s">
        <v>764</v>
      </c>
      <c r="D1589" s="622" t="s">
        <v>1719</v>
      </c>
      <c r="E1589" s="107">
        <v>487</v>
      </c>
      <c r="F1589" s="107" t="s">
        <v>533</v>
      </c>
      <c r="G1589" s="107" t="s">
        <v>380</v>
      </c>
      <c r="H1589" s="206"/>
      <c r="I1589" s="1499" t="s">
        <v>1720</v>
      </c>
      <c r="J1589" s="1512"/>
      <c r="K1589" s="1512"/>
      <c r="L1589" s="1512"/>
      <c r="M1589" s="1512"/>
      <c r="N1589" s="1512"/>
      <c r="O1589" s="1512"/>
      <c r="P1589" s="1513"/>
    </row>
    <row r="1590" spans="1:16" s="74" customFormat="1">
      <c r="A1590" s="95"/>
      <c r="B1590" s="164" t="s">
        <v>5565</v>
      </c>
      <c r="C1590" s="927" t="s">
        <v>765</v>
      </c>
      <c r="D1590" s="622" t="s">
        <v>1721</v>
      </c>
      <c r="E1590" s="107">
        <v>687</v>
      </c>
      <c r="F1590" s="107" t="s">
        <v>533</v>
      </c>
      <c r="G1590" s="107" t="s">
        <v>380</v>
      </c>
      <c r="H1590" s="206"/>
      <c r="I1590" s="1499" t="s">
        <v>1722</v>
      </c>
      <c r="J1590" s="1512"/>
      <c r="K1590" s="1512"/>
      <c r="L1590" s="1512"/>
      <c r="M1590" s="1512"/>
      <c r="N1590" s="1512"/>
      <c r="O1590" s="1512"/>
      <c r="P1590" s="1513"/>
    </row>
    <row r="1591" spans="1:16" s="74" customFormat="1">
      <c r="A1591" s="95"/>
      <c r="B1591" s="164" t="s">
        <v>5566</v>
      </c>
      <c r="C1591" s="927" t="s">
        <v>766</v>
      </c>
      <c r="D1591" s="622" t="s">
        <v>1723</v>
      </c>
      <c r="E1591" s="107">
        <v>388</v>
      </c>
      <c r="F1591" s="107" t="s">
        <v>533</v>
      </c>
      <c r="G1591" s="107" t="s">
        <v>380</v>
      </c>
      <c r="H1591" s="206"/>
      <c r="I1591" s="1499" t="s">
        <v>1724</v>
      </c>
      <c r="J1591" s="1512"/>
      <c r="K1591" s="1512"/>
      <c r="L1591" s="1512"/>
      <c r="M1591" s="1512"/>
      <c r="N1591" s="1512"/>
      <c r="O1591" s="1512"/>
      <c r="P1591" s="1513"/>
    </row>
    <row r="1592" spans="1:16" s="74" customFormat="1">
      <c r="A1592" s="95"/>
      <c r="B1592" s="164" t="s">
        <v>5567</v>
      </c>
      <c r="C1592" s="927" t="s">
        <v>767</v>
      </c>
      <c r="D1592" s="622" t="s">
        <v>1725</v>
      </c>
      <c r="E1592" s="107">
        <v>659</v>
      </c>
      <c r="F1592" s="107" t="s">
        <v>533</v>
      </c>
      <c r="G1592" s="107" t="s">
        <v>380</v>
      </c>
      <c r="H1592" s="206"/>
      <c r="I1592" s="1499" t="s">
        <v>1726</v>
      </c>
      <c r="J1592" s="1512"/>
      <c r="K1592" s="1512"/>
      <c r="L1592" s="1512"/>
      <c r="M1592" s="1512"/>
      <c r="N1592" s="1512"/>
      <c r="O1592" s="1512"/>
      <c r="P1592" s="1513"/>
    </row>
    <row r="1593" spans="1:16" s="74" customFormat="1">
      <c r="A1593" s="95"/>
      <c r="B1593" s="164" t="s">
        <v>5568</v>
      </c>
      <c r="C1593" s="927" t="s">
        <v>768</v>
      </c>
      <c r="D1593" s="622" t="s">
        <v>1727</v>
      </c>
      <c r="E1593" s="107">
        <v>930</v>
      </c>
      <c r="F1593" s="107" t="s">
        <v>533</v>
      </c>
      <c r="G1593" s="107" t="s">
        <v>380</v>
      </c>
      <c r="H1593" s="206"/>
      <c r="I1593" s="1499" t="s">
        <v>1728</v>
      </c>
      <c r="J1593" s="1512"/>
      <c r="K1593" s="1512"/>
      <c r="L1593" s="1512"/>
      <c r="M1593" s="1512"/>
      <c r="N1593" s="1512"/>
      <c r="O1593" s="1512"/>
      <c r="P1593" s="1513"/>
    </row>
    <row r="1594" spans="1:16" s="74" customFormat="1">
      <c r="A1594" s="95"/>
      <c r="B1594" s="164"/>
      <c r="C1594" s="1023"/>
      <c r="D1594" s="873" t="s">
        <v>1507</v>
      </c>
      <c r="E1594" s="107">
        <v>125</v>
      </c>
      <c r="F1594" s="210" t="s">
        <v>533</v>
      </c>
      <c r="G1594" s="107">
        <v>125</v>
      </c>
      <c r="H1594" s="251"/>
      <c r="I1594" s="1579" t="s">
        <v>1507</v>
      </c>
      <c r="J1594" s="1580" t="s">
        <v>935</v>
      </c>
      <c r="K1594" s="1580" t="s">
        <v>935</v>
      </c>
      <c r="L1594" s="1580" t="s">
        <v>935</v>
      </c>
      <c r="M1594" s="1580" t="s">
        <v>935</v>
      </c>
      <c r="N1594" s="1580" t="s">
        <v>935</v>
      </c>
      <c r="O1594" s="1580" t="s">
        <v>935</v>
      </c>
      <c r="P1594" s="1581" t="s">
        <v>935</v>
      </c>
    </row>
    <row r="1595" spans="1:16" s="74" customFormat="1" ht="15.75" thickBot="1">
      <c r="A1595" s="95"/>
      <c r="B1595" s="164"/>
      <c r="C1595" s="490" t="s">
        <v>1046</v>
      </c>
      <c r="D1595" s="300"/>
      <c r="E1595" s="246"/>
      <c r="F1595" s="246"/>
      <c r="G1595" s="246"/>
      <c r="H1595" s="267"/>
      <c r="I1595" s="248"/>
    </row>
    <row r="1596" spans="1:16" s="74" customFormat="1">
      <c r="A1596" s="95"/>
      <c r="B1596" s="164"/>
      <c r="C1596" s="431"/>
      <c r="D1596" s="89" t="s">
        <v>10</v>
      </c>
      <c r="E1596" s="885"/>
      <c r="F1596" s="93" t="s">
        <v>68</v>
      </c>
      <c r="G1596" s="93" t="s">
        <v>67</v>
      </c>
      <c r="H1596" s="91"/>
      <c r="I1596" s="95"/>
      <c r="J1596" s="93"/>
      <c r="K1596" s="93"/>
      <c r="L1596" s="93"/>
      <c r="M1596" s="93"/>
      <c r="N1596" s="93"/>
      <c r="O1596" s="93"/>
      <c r="P1596" s="94"/>
    </row>
    <row r="1597" spans="1:16" s="74" customFormat="1">
      <c r="A1597" s="95"/>
      <c r="B1597" s="164"/>
      <c r="C1597" s="908"/>
      <c r="D1597" s="82" t="s">
        <v>3771</v>
      </c>
      <c r="E1597" s="82"/>
      <c r="F1597" s="95" t="s">
        <v>68</v>
      </c>
      <c r="G1597" s="95" t="s">
        <v>67</v>
      </c>
      <c r="H1597" s="92"/>
      <c r="I1597" s="392" t="s">
        <v>1058</v>
      </c>
      <c r="J1597" s="95"/>
      <c r="K1597" s="95"/>
      <c r="L1597" s="95"/>
      <c r="M1597" s="95"/>
      <c r="N1597" s="95"/>
      <c r="O1597" s="95"/>
      <c r="P1597" s="215"/>
    </row>
    <row r="1598" spans="1:16" s="74" customFormat="1">
      <c r="A1598" s="95"/>
      <c r="B1598" s="164"/>
      <c r="C1598" s="227" t="s">
        <v>549</v>
      </c>
      <c r="D1598" s="227"/>
      <c r="E1598" s="228"/>
      <c r="F1598" s="228" t="s">
        <v>68</v>
      </c>
      <c r="G1598" s="228" t="s">
        <v>67</v>
      </c>
      <c r="H1598" s="230"/>
      <c r="I1598" s="418"/>
      <c r="J1598" s="236"/>
      <c r="K1598" s="236"/>
      <c r="L1598" s="236"/>
      <c r="M1598" s="236"/>
      <c r="N1598" s="236"/>
      <c r="O1598" s="236"/>
      <c r="P1598" s="236"/>
    </row>
    <row r="1599" spans="1:16" s="74" customFormat="1">
      <c r="A1599" s="21"/>
      <c r="B1599" s="164" t="s">
        <v>4073</v>
      </c>
      <c r="C1599" s="932" t="s">
        <v>3706</v>
      </c>
      <c r="D1599" s="165" t="s">
        <v>3707</v>
      </c>
      <c r="E1599" s="110">
        <v>95</v>
      </c>
      <c r="F1599" s="107" t="s">
        <v>533</v>
      </c>
      <c r="G1599" s="107" t="s">
        <v>380</v>
      </c>
      <c r="H1599" s="206"/>
      <c r="I1599" s="874"/>
      <c r="J1599" s="106"/>
      <c r="K1599" s="106"/>
      <c r="L1599" s="106"/>
      <c r="M1599" s="106"/>
      <c r="N1599" s="106"/>
      <c r="O1599" s="106"/>
      <c r="P1599" s="106"/>
    </row>
    <row r="1600" spans="1:16" s="74" customFormat="1">
      <c r="A1600" s="21"/>
      <c r="B1600" s="164" t="s">
        <v>4074</v>
      </c>
      <c r="C1600" s="932" t="s">
        <v>3708</v>
      </c>
      <c r="D1600" s="165" t="s">
        <v>3709</v>
      </c>
      <c r="E1600" s="110">
        <v>162</v>
      </c>
      <c r="F1600" s="107" t="s">
        <v>533</v>
      </c>
      <c r="G1600" s="107" t="s">
        <v>380</v>
      </c>
      <c r="H1600" s="206"/>
      <c r="I1600" s="874"/>
      <c r="J1600" s="106"/>
      <c r="K1600" s="106"/>
      <c r="L1600" s="106"/>
      <c r="M1600" s="106"/>
      <c r="N1600" s="106"/>
      <c r="O1600" s="106"/>
      <c r="P1600" s="106"/>
    </row>
    <row r="1601" spans="1:16" s="74" customFormat="1">
      <c r="A1601" s="21"/>
      <c r="B1601" s="164" t="s">
        <v>4075</v>
      </c>
      <c r="C1601" s="932" t="s">
        <v>3710</v>
      </c>
      <c r="D1601" s="165" t="s">
        <v>3711</v>
      </c>
      <c r="E1601" s="110">
        <v>228</v>
      </c>
      <c r="F1601" s="107" t="s">
        <v>533</v>
      </c>
      <c r="G1601" s="107" t="s">
        <v>380</v>
      </c>
      <c r="H1601" s="206"/>
      <c r="I1601" s="874"/>
      <c r="J1601" s="106"/>
      <c r="K1601" s="106"/>
      <c r="L1601" s="106"/>
      <c r="M1601" s="106"/>
      <c r="N1601" s="106"/>
      <c r="O1601" s="106"/>
      <c r="P1601" s="106"/>
    </row>
    <row r="1602" spans="1:16" s="74" customFormat="1">
      <c r="A1602" s="21"/>
      <c r="B1602" s="164" t="s">
        <v>4047</v>
      </c>
      <c r="C1602" s="932" t="s">
        <v>3712</v>
      </c>
      <c r="D1602" s="165" t="s">
        <v>3713</v>
      </c>
      <c r="E1602" s="136">
        <v>212.5</v>
      </c>
      <c r="F1602" s="107" t="s">
        <v>533</v>
      </c>
      <c r="G1602" s="107" t="s">
        <v>380</v>
      </c>
      <c r="H1602" s="206"/>
      <c r="I1602" s="874"/>
      <c r="J1602" s="106"/>
      <c r="K1602" s="106"/>
      <c r="L1602" s="106"/>
      <c r="M1602" s="106"/>
      <c r="N1602" s="106"/>
      <c r="O1602" s="106"/>
      <c r="P1602" s="106"/>
    </row>
    <row r="1603" spans="1:16" s="74" customFormat="1">
      <c r="A1603" s="21"/>
      <c r="B1603" s="164" t="s">
        <v>4048</v>
      </c>
      <c r="C1603" s="932" t="s">
        <v>3714</v>
      </c>
      <c r="D1603" s="165" t="s">
        <v>3715</v>
      </c>
      <c r="E1603" s="136">
        <v>361.25</v>
      </c>
      <c r="F1603" s="107" t="s">
        <v>533</v>
      </c>
      <c r="G1603" s="107" t="s">
        <v>380</v>
      </c>
      <c r="H1603" s="206"/>
      <c r="I1603" s="874"/>
      <c r="J1603" s="106"/>
      <c r="K1603" s="106"/>
      <c r="L1603" s="106"/>
      <c r="M1603" s="106"/>
      <c r="N1603" s="106"/>
      <c r="O1603" s="106"/>
      <c r="P1603" s="106"/>
    </row>
    <row r="1604" spans="1:16" s="74" customFormat="1">
      <c r="A1604" s="21"/>
      <c r="B1604" s="164" t="s">
        <v>4049</v>
      </c>
      <c r="C1604" s="932" t="s">
        <v>3716</v>
      </c>
      <c r="D1604" s="165" t="s">
        <v>3717</v>
      </c>
      <c r="E1604" s="136">
        <v>510</v>
      </c>
      <c r="F1604" s="107" t="s">
        <v>533</v>
      </c>
      <c r="G1604" s="107" t="s">
        <v>380</v>
      </c>
      <c r="H1604" s="206"/>
      <c r="I1604" s="874"/>
      <c r="J1604" s="106"/>
      <c r="K1604" s="106"/>
      <c r="L1604" s="106"/>
      <c r="M1604" s="106"/>
      <c r="N1604" s="106"/>
      <c r="O1604" s="106"/>
      <c r="P1604" s="106"/>
    </row>
    <row r="1605" spans="1:16" s="74" customFormat="1">
      <c r="A1605" s="21"/>
      <c r="B1605" s="164" t="s">
        <v>4050</v>
      </c>
      <c r="C1605" s="932" t="s">
        <v>3718</v>
      </c>
      <c r="D1605" s="165" t="s">
        <v>3719</v>
      </c>
      <c r="E1605" s="136">
        <v>400</v>
      </c>
      <c r="F1605" s="107" t="s">
        <v>533</v>
      </c>
      <c r="G1605" s="107" t="s">
        <v>380</v>
      </c>
      <c r="H1605" s="206"/>
      <c r="I1605" s="874"/>
      <c r="J1605" s="106"/>
      <c r="K1605" s="106"/>
      <c r="L1605" s="106"/>
      <c r="M1605" s="106"/>
      <c r="N1605" s="106"/>
      <c r="O1605" s="106"/>
      <c r="P1605" s="106"/>
    </row>
    <row r="1606" spans="1:16" s="74" customFormat="1">
      <c r="A1606" s="21"/>
      <c r="B1606" s="164" t="s">
        <v>4051</v>
      </c>
      <c r="C1606" s="932" t="s">
        <v>3720</v>
      </c>
      <c r="D1606" s="165" t="s">
        <v>3721</v>
      </c>
      <c r="E1606" s="136">
        <v>680</v>
      </c>
      <c r="F1606" s="107" t="s">
        <v>533</v>
      </c>
      <c r="G1606" s="107" t="s">
        <v>380</v>
      </c>
      <c r="H1606" s="206"/>
      <c r="I1606" s="874"/>
      <c r="J1606" s="106"/>
      <c r="K1606" s="106"/>
      <c r="L1606" s="106"/>
      <c r="M1606" s="106"/>
      <c r="N1606" s="106"/>
      <c r="O1606" s="106"/>
      <c r="P1606" s="106"/>
    </row>
    <row r="1607" spans="1:16" s="74" customFormat="1">
      <c r="A1607" s="21"/>
      <c r="B1607" s="164" t="s">
        <v>4052</v>
      </c>
      <c r="C1607" s="932" t="s">
        <v>3722</v>
      </c>
      <c r="D1607" s="165" t="s">
        <v>3723</v>
      </c>
      <c r="E1607" s="136">
        <v>960</v>
      </c>
      <c r="F1607" s="107" t="s">
        <v>533</v>
      </c>
      <c r="G1607" s="107" t="s">
        <v>380</v>
      </c>
      <c r="H1607" s="206"/>
      <c r="I1607" s="874"/>
      <c r="J1607" s="106"/>
      <c r="K1607" s="106"/>
      <c r="L1607" s="106"/>
      <c r="M1607" s="106"/>
      <c r="N1607" s="106"/>
      <c r="O1607" s="106"/>
      <c r="P1607" s="106"/>
    </row>
    <row r="1608" spans="1:16" s="74" customFormat="1">
      <c r="A1608" s="21"/>
      <c r="B1608" s="164" t="s">
        <v>4053</v>
      </c>
      <c r="C1608" s="932" t="s">
        <v>3724</v>
      </c>
      <c r="D1608" s="165" t="s">
        <v>3725</v>
      </c>
      <c r="E1608" s="136">
        <v>750</v>
      </c>
      <c r="F1608" s="107" t="s">
        <v>533</v>
      </c>
      <c r="G1608" s="107" t="s">
        <v>380</v>
      </c>
      <c r="H1608" s="206"/>
      <c r="I1608" s="874"/>
      <c r="J1608" s="106"/>
      <c r="K1608" s="106"/>
      <c r="L1608" s="106"/>
      <c r="M1608" s="106"/>
      <c r="N1608" s="106"/>
      <c r="O1608" s="106"/>
      <c r="P1608" s="106"/>
    </row>
    <row r="1609" spans="1:16" s="74" customFormat="1">
      <c r="A1609" s="21"/>
      <c r="B1609" s="164" t="s">
        <v>4054</v>
      </c>
      <c r="C1609" s="932" t="s">
        <v>3726</v>
      </c>
      <c r="D1609" s="165" t="s">
        <v>3727</v>
      </c>
      <c r="E1609" s="136">
        <v>1275</v>
      </c>
      <c r="F1609" s="107" t="s">
        <v>533</v>
      </c>
      <c r="G1609" s="107" t="s">
        <v>380</v>
      </c>
      <c r="H1609" s="206"/>
      <c r="I1609" s="874"/>
      <c r="J1609" s="106"/>
      <c r="K1609" s="106"/>
      <c r="L1609" s="106"/>
      <c r="M1609" s="106"/>
      <c r="N1609" s="106"/>
      <c r="O1609" s="106"/>
      <c r="P1609" s="106"/>
    </row>
    <row r="1610" spans="1:16" s="74" customFormat="1">
      <c r="A1610" s="21"/>
      <c r="B1610" s="164" t="s">
        <v>4055</v>
      </c>
      <c r="C1610" s="932" t="s">
        <v>3728</v>
      </c>
      <c r="D1610" s="165" t="s">
        <v>3729</v>
      </c>
      <c r="E1610" s="136">
        <v>1800</v>
      </c>
      <c r="F1610" s="107" t="s">
        <v>533</v>
      </c>
      <c r="G1610" s="107" t="s">
        <v>380</v>
      </c>
      <c r="H1610" s="206"/>
      <c r="I1610" s="874"/>
      <c r="J1610" s="106"/>
      <c r="K1610" s="106"/>
      <c r="L1610" s="106"/>
      <c r="M1610" s="106"/>
      <c r="N1610" s="106"/>
      <c r="O1610" s="106"/>
      <c r="P1610" s="106"/>
    </row>
    <row r="1611" spans="1:16" s="74" customFormat="1">
      <c r="A1611" s="21"/>
      <c r="B1611" s="164" t="s">
        <v>4076</v>
      </c>
      <c r="C1611" s="932" t="s">
        <v>3730</v>
      </c>
      <c r="D1611" s="165" t="s">
        <v>3731</v>
      </c>
      <c r="E1611" s="136">
        <v>1625</v>
      </c>
      <c r="F1611" s="107" t="s">
        <v>533</v>
      </c>
      <c r="G1611" s="107" t="s">
        <v>380</v>
      </c>
      <c r="H1611" s="206"/>
      <c r="I1611" s="874"/>
      <c r="J1611" s="106"/>
      <c r="K1611" s="106"/>
      <c r="L1611" s="106"/>
      <c r="M1611" s="106"/>
      <c r="N1611" s="106"/>
      <c r="O1611" s="106"/>
      <c r="P1611" s="106"/>
    </row>
    <row r="1612" spans="1:16" s="74" customFormat="1">
      <c r="A1612" s="21"/>
      <c r="B1612" s="164" t="s">
        <v>4056</v>
      </c>
      <c r="C1612" s="932" t="s">
        <v>3732</v>
      </c>
      <c r="D1612" s="165" t="s">
        <v>3733</v>
      </c>
      <c r="E1612" s="136">
        <v>2762.5</v>
      </c>
      <c r="F1612" s="107" t="s">
        <v>533</v>
      </c>
      <c r="G1612" s="107" t="s">
        <v>380</v>
      </c>
      <c r="H1612" s="206"/>
      <c r="I1612" s="874"/>
      <c r="J1612" s="106"/>
      <c r="K1612" s="106"/>
      <c r="L1612" s="106"/>
      <c r="M1612" s="106"/>
      <c r="N1612" s="106"/>
      <c r="O1612" s="106"/>
      <c r="P1612" s="106"/>
    </row>
    <row r="1613" spans="1:16" s="74" customFormat="1">
      <c r="A1613" s="21"/>
      <c r="B1613" s="164" t="s">
        <v>4057</v>
      </c>
      <c r="C1613" s="932" t="s">
        <v>3734</v>
      </c>
      <c r="D1613" s="165" t="s">
        <v>3735</v>
      </c>
      <c r="E1613" s="136">
        <v>3900</v>
      </c>
      <c r="F1613" s="107" t="s">
        <v>533</v>
      </c>
      <c r="G1613" s="107" t="s">
        <v>380</v>
      </c>
      <c r="H1613" s="206"/>
      <c r="I1613" s="874"/>
      <c r="J1613" s="106"/>
      <c r="K1613" s="106"/>
      <c r="L1613" s="106"/>
      <c r="M1613" s="106"/>
      <c r="N1613" s="106"/>
      <c r="O1613" s="106"/>
      <c r="P1613" s="106"/>
    </row>
    <row r="1614" spans="1:16" s="74" customFormat="1">
      <c r="A1614" s="21"/>
      <c r="B1614" s="164" t="s">
        <v>4058</v>
      </c>
      <c r="C1614" s="932" t="s">
        <v>3736</v>
      </c>
      <c r="D1614" s="165" t="s">
        <v>3737</v>
      </c>
      <c r="E1614" s="136">
        <v>3000</v>
      </c>
      <c r="F1614" s="107" t="s">
        <v>533</v>
      </c>
      <c r="G1614" s="107" t="s">
        <v>380</v>
      </c>
      <c r="H1614" s="206"/>
      <c r="I1614" s="874"/>
      <c r="J1614" s="106"/>
      <c r="K1614" s="106"/>
      <c r="L1614" s="106"/>
      <c r="M1614" s="106"/>
      <c r="N1614" s="106"/>
      <c r="O1614" s="106"/>
      <c r="P1614" s="106"/>
    </row>
    <row r="1615" spans="1:16" s="74" customFormat="1">
      <c r="A1615" s="21"/>
      <c r="B1615" s="164" t="s">
        <v>4059</v>
      </c>
      <c r="C1615" s="932" t="s">
        <v>3738</v>
      </c>
      <c r="D1615" s="165" t="s">
        <v>3739</v>
      </c>
      <c r="E1615" s="136">
        <v>5100</v>
      </c>
      <c r="F1615" s="107" t="s">
        <v>533</v>
      </c>
      <c r="G1615" s="107" t="s">
        <v>380</v>
      </c>
      <c r="H1615" s="206"/>
      <c r="I1615" s="874"/>
      <c r="J1615" s="106"/>
      <c r="K1615" s="106"/>
      <c r="L1615" s="106"/>
      <c r="M1615" s="106"/>
      <c r="N1615" s="106"/>
      <c r="O1615" s="106"/>
      <c r="P1615" s="106"/>
    </row>
    <row r="1616" spans="1:16" s="74" customFormat="1">
      <c r="A1616" s="21"/>
      <c r="B1616" s="164" t="s">
        <v>4060</v>
      </c>
      <c r="C1616" s="932" t="s">
        <v>3740</v>
      </c>
      <c r="D1616" s="165" t="s">
        <v>3741</v>
      </c>
      <c r="E1616" s="136">
        <v>7200</v>
      </c>
      <c r="F1616" s="107" t="s">
        <v>533</v>
      </c>
      <c r="G1616" s="107" t="s">
        <v>380</v>
      </c>
      <c r="H1616" s="206"/>
      <c r="I1616" s="874"/>
      <c r="J1616" s="106"/>
      <c r="K1616" s="106"/>
      <c r="L1616" s="106"/>
      <c r="M1616" s="106"/>
      <c r="N1616" s="106"/>
      <c r="O1616" s="106"/>
      <c r="P1616" s="106"/>
    </row>
    <row r="1617" spans="1:16" s="74" customFormat="1">
      <c r="A1617" s="21"/>
      <c r="B1617" s="164" t="s">
        <v>4061</v>
      </c>
      <c r="C1617" s="932" t="s">
        <v>3742</v>
      </c>
      <c r="D1617" s="165" t="s">
        <v>3743</v>
      </c>
      <c r="E1617" s="136">
        <v>3750</v>
      </c>
      <c r="F1617" s="107" t="s">
        <v>533</v>
      </c>
      <c r="G1617" s="107" t="s">
        <v>380</v>
      </c>
      <c r="H1617" s="206"/>
      <c r="I1617" s="874"/>
      <c r="J1617" s="106"/>
      <c r="K1617" s="106"/>
      <c r="L1617" s="106"/>
      <c r="M1617" s="106"/>
      <c r="N1617" s="106"/>
      <c r="O1617" s="106"/>
      <c r="P1617" s="106"/>
    </row>
    <row r="1618" spans="1:16" s="74" customFormat="1">
      <c r="A1618" s="21"/>
      <c r="B1618" s="164" t="s">
        <v>4062</v>
      </c>
      <c r="C1618" s="932" t="s">
        <v>3744</v>
      </c>
      <c r="D1618" s="165" t="s">
        <v>3745</v>
      </c>
      <c r="E1618" s="136">
        <v>6375</v>
      </c>
      <c r="F1618" s="107" t="s">
        <v>533</v>
      </c>
      <c r="G1618" s="107" t="s">
        <v>380</v>
      </c>
      <c r="H1618" s="206"/>
      <c r="I1618" s="874"/>
      <c r="J1618" s="106"/>
      <c r="K1618" s="106"/>
      <c r="L1618" s="106"/>
      <c r="M1618" s="106"/>
      <c r="N1618" s="106"/>
      <c r="O1618" s="106"/>
      <c r="P1618" s="106"/>
    </row>
    <row r="1619" spans="1:16" s="74" customFormat="1">
      <c r="A1619" s="21"/>
      <c r="B1619" s="164" t="s">
        <v>4063</v>
      </c>
      <c r="C1619" s="932" t="s">
        <v>3746</v>
      </c>
      <c r="D1619" s="165" t="s">
        <v>3747</v>
      </c>
      <c r="E1619" s="136">
        <v>9000</v>
      </c>
      <c r="F1619" s="107" t="s">
        <v>533</v>
      </c>
      <c r="G1619" s="107" t="s">
        <v>380</v>
      </c>
      <c r="H1619" s="206"/>
      <c r="I1619" s="874"/>
      <c r="J1619" s="106"/>
      <c r="K1619" s="106"/>
      <c r="L1619" s="106"/>
      <c r="M1619" s="106"/>
      <c r="N1619" s="106"/>
      <c r="O1619" s="106"/>
      <c r="P1619" s="106"/>
    </row>
    <row r="1620" spans="1:16" s="74" customFormat="1">
      <c r="A1620" s="21"/>
      <c r="B1620" s="164" t="s">
        <v>4064</v>
      </c>
      <c r="C1620" s="932" t="s">
        <v>3748</v>
      </c>
      <c r="D1620" s="165" t="s">
        <v>3749</v>
      </c>
      <c r="E1620" s="136">
        <v>4000</v>
      </c>
      <c r="F1620" s="107" t="s">
        <v>533</v>
      </c>
      <c r="G1620" s="107" t="s">
        <v>380</v>
      </c>
      <c r="H1620" s="206"/>
      <c r="I1620" s="874"/>
      <c r="J1620" s="106"/>
      <c r="K1620" s="106"/>
      <c r="L1620" s="106"/>
      <c r="M1620" s="106"/>
      <c r="N1620" s="106"/>
      <c r="O1620" s="106"/>
      <c r="P1620" s="106"/>
    </row>
    <row r="1621" spans="1:16" s="74" customFormat="1">
      <c r="A1621" s="21"/>
      <c r="B1621" s="164" t="s">
        <v>4065</v>
      </c>
      <c r="C1621" s="932" t="s">
        <v>3750</v>
      </c>
      <c r="D1621" s="165" t="s">
        <v>3751</v>
      </c>
      <c r="E1621" s="136">
        <v>6800</v>
      </c>
      <c r="F1621" s="107" t="s">
        <v>533</v>
      </c>
      <c r="G1621" s="107" t="s">
        <v>380</v>
      </c>
      <c r="H1621" s="206"/>
      <c r="I1621" s="874"/>
      <c r="J1621" s="106"/>
      <c r="K1621" s="106"/>
      <c r="L1621" s="106"/>
      <c r="M1621" s="106"/>
      <c r="N1621" s="106"/>
      <c r="O1621" s="106"/>
      <c r="P1621" s="106"/>
    </row>
    <row r="1622" spans="1:16" s="74" customFormat="1">
      <c r="A1622" s="21"/>
      <c r="B1622" s="164" t="s">
        <v>4066</v>
      </c>
      <c r="C1622" s="932" t="s">
        <v>3752</v>
      </c>
      <c r="D1622" s="165" t="s">
        <v>3753</v>
      </c>
      <c r="E1622" s="136">
        <v>9600</v>
      </c>
      <c r="F1622" s="107" t="s">
        <v>533</v>
      </c>
      <c r="G1622" s="107" t="s">
        <v>380</v>
      </c>
      <c r="H1622" s="206"/>
      <c r="I1622" s="874"/>
      <c r="J1622" s="106"/>
      <c r="K1622" s="106"/>
      <c r="L1622" s="106"/>
      <c r="M1622" s="106"/>
      <c r="N1622" s="106"/>
      <c r="O1622" s="106"/>
      <c r="P1622" s="106"/>
    </row>
    <row r="1623" spans="1:16" s="74" customFormat="1">
      <c r="A1623" s="21"/>
      <c r="B1623" s="164" t="s">
        <v>4067</v>
      </c>
      <c r="C1623" s="932" t="s">
        <v>3754</v>
      </c>
      <c r="D1623" s="165" t="s">
        <v>3755</v>
      </c>
      <c r="E1623" s="136">
        <v>6000</v>
      </c>
      <c r="F1623" s="107" t="s">
        <v>533</v>
      </c>
      <c r="G1623" s="107" t="s">
        <v>380</v>
      </c>
      <c r="H1623" s="206"/>
      <c r="I1623" s="874"/>
      <c r="J1623" s="106"/>
      <c r="K1623" s="106"/>
      <c r="L1623" s="106"/>
      <c r="M1623" s="106"/>
      <c r="N1623" s="106"/>
      <c r="O1623" s="106"/>
      <c r="P1623" s="106"/>
    </row>
    <row r="1624" spans="1:16" s="74" customFormat="1">
      <c r="A1624" s="21"/>
      <c r="B1624" s="164" t="s">
        <v>4068</v>
      </c>
      <c r="C1624" s="932" t="s">
        <v>3756</v>
      </c>
      <c r="D1624" s="165" t="s">
        <v>3757</v>
      </c>
      <c r="E1624" s="136">
        <v>10200</v>
      </c>
      <c r="F1624" s="107" t="s">
        <v>533</v>
      </c>
      <c r="G1624" s="107" t="s">
        <v>380</v>
      </c>
      <c r="H1624" s="206"/>
      <c r="I1624" s="874"/>
      <c r="J1624" s="106"/>
      <c r="K1624" s="106"/>
      <c r="L1624" s="106"/>
      <c r="M1624" s="106"/>
      <c r="N1624" s="106"/>
      <c r="O1624" s="106"/>
      <c r="P1624" s="106"/>
    </row>
    <row r="1625" spans="1:16" s="74" customFormat="1">
      <c r="A1625" s="21"/>
      <c r="B1625" s="164" t="s">
        <v>4069</v>
      </c>
      <c r="C1625" s="932" t="s">
        <v>3758</v>
      </c>
      <c r="D1625" s="165" t="s">
        <v>3759</v>
      </c>
      <c r="E1625" s="136">
        <v>14400</v>
      </c>
      <c r="F1625" s="107" t="s">
        <v>533</v>
      </c>
      <c r="G1625" s="107" t="s">
        <v>380</v>
      </c>
      <c r="H1625" s="206"/>
      <c r="I1625" s="874"/>
      <c r="J1625" s="106"/>
      <c r="K1625" s="106"/>
      <c r="L1625" s="106"/>
      <c r="M1625" s="106"/>
      <c r="N1625" s="106"/>
      <c r="O1625" s="106"/>
      <c r="P1625" s="106"/>
    </row>
    <row r="1626" spans="1:16" s="74" customFormat="1">
      <c r="A1626" s="21"/>
      <c r="B1626" s="164" t="s">
        <v>4070</v>
      </c>
      <c r="C1626" s="932" t="s">
        <v>3760</v>
      </c>
      <c r="D1626" s="165" t="s">
        <v>3761</v>
      </c>
      <c r="E1626" s="136">
        <v>10000</v>
      </c>
      <c r="F1626" s="107" t="s">
        <v>533</v>
      </c>
      <c r="G1626" s="107" t="s">
        <v>380</v>
      </c>
      <c r="H1626" s="206"/>
      <c r="I1626" s="874"/>
      <c r="J1626" s="106"/>
      <c r="K1626" s="106"/>
      <c r="L1626" s="106"/>
      <c r="M1626" s="106"/>
      <c r="N1626" s="106"/>
      <c r="O1626" s="106"/>
      <c r="P1626" s="106"/>
    </row>
    <row r="1627" spans="1:16" s="74" customFormat="1">
      <c r="A1627" s="21"/>
      <c r="B1627" s="164" t="s">
        <v>4071</v>
      </c>
      <c r="C1627" s="932" t="s">
        <v>3762</v>
      </c>
      <c r="D1627" s="165" t="s">
        <v>3763</v>
      </c>
      <c r="E1627" s="136">
        <v>17000</v>
      </c>
      <c r="F1627" s="107" t="s">
        <v>533</v>
      </c>
      <c r="G1627" s="107" t="s">
        <v>380</v>
      </c>
      <c r="H1627" s="206"/>
      <c r="I1627" s="874"/>
      <c r="J1627" s="106"/>
      <c r="K1627" s="106"/>
      <c r="L1627" s="106"/>
      <c r="M1627" s="106"/>
      <c r="N1627" s="106"/>
      <c r="O1627" s="106"/>
      <c r="P1627" s="106"/>
    </row>
    <row r="1628" spans="1:16" s="74" customFormat="1">
      <c r="A1628" s="21"/>
      <c r="B1628" s="164" t="s">
        <v>4072</v>
      </c>
      <c r="C1628" s="932" t="s">
        <v>3764</v>
      </c>
      <c r="D1628" s="165" t="s">
        <v>3765</v>
      </c>
      <c r="E1628" s="136">
        <v>24000</v>
      </c>
      <c r="F1628" s="107" t="s">
        <v>533</v>
      </c>
      <c r="G1628" s="107" t="s">
        <v>380</v>
      </c>
      <c r="H1628" s="206"/>
      <c r="I1628" s="874"/>
      <c r="J1628" s="106"/>
      <c r="K1628" s="106"/>
      <c r="L1628" s="106"/>
      <c r="M1628" s="106"/>
      <c r="N1628" s="106"/>
      <c r="O1628" s="106"/>
      <c r="P1628" s="106"/>
    </row>
    <row r="1629" spans="1:16" s="74" customFormat="1">
      <c r="A1629" s="95"/>
      <c r="B1629" s="164" t="s">
        <v>5186</v>
      </c>
      <c r="C1629" s="494" t="s">
        <v>530</v>
      </c>
      <c r="D1629" s="207" t="s">
        <v>1183</v>
      </c>
      <c r="E1629" s="107">
        <v>145</v>
      </c>
      <c r="F1629" s="107" t="s">
        <v>533</v>
      </c>
      <c r="G1629" s="107" t="s">
        <v>380</v>
      </c>
      <c r="H1629" s="206"/>
      <c r="I1629" s="623" t="s">
        <v>642</v>
      </c>
      <c r="J1629" s="624"/>
      <c r="K1629" s="624"/>
      <c r="L1629" s="624"/>
      <c r="M1629" s="624"/>
      <c r="N1629" s="624"/>
      <c r="O1629" s="624"/>
      <c r="P1629" s="625"/>
    </row>
    <row r="1630" spans="1:16" s="74" customFormat="1">
      <c r="A1630" s="95"/>
      <c r="B1630" s="164" t="s">
        <v>5189</v>
      </c>
      <c r="C1630" s="494" t="s">
        <v>531</v>
      </c>
      <c r="D1630" s="207" t="s">
        <v>1100</v>
      </c>
      <c r="E1630" s="107">
        <v>260</v>
      </c>
      <c r="F1630" s="107" t="s">
        <v>533</v>
      </c>
      <c r="G1630" s="107" t="s">
        <v>380</v>
      </c>
      <c r="H1630" s="206"/>
      <c r="I1630" s="626"/>
      <c r="J1630" s="73"/>
      <c r="K1630" s="73"/>
      <c r="L1630" s="73"/>
      <c r="M1630" s="73"/>
      <c r="N1630" s="73"/>
      <c r="O1630" s="73"/>
      <c r="P1630" s="627"/>
    </row>
    <row r="1631" spans="1:16" s="74" customFormat="1">
      <c r="A1631" s="95"/>
      <c r="B1631" s="164" t="s">
        <v>5192</v>
      </c>
      <c r="C1631" s="494" t="s">
        <v>532</v>
      </c>
      <c r="D1631" s="207" t="s">
        <v>1114</v>
      </c>
      <c r="E1631" s="107">
        <v>345</v>
      </c>
      <c r="F1631" s="107" t="s">
        <v>533</v>
      </c>
      <c r="G1631" s="107" t="s">
        <v>380</v>
      </c>
      <c r="H1631" s="206"/>
      <c r="I1631" s="626"/>
      <c r="J1631" s="73"/>
      <c r="K1631" s="73"/>
      <c r="L1631" s="73"/>
      <c r="M1631" s="73"/>
      <c r="N1631" s="73"/>
      <c r="O1631" s="73"/>
      <c r="P1631" s="627"/>
    </row>
    <row r="1632" spans="1:16" s="74" customFormat="1">
      <c r="A1632" s="95"/>
      <c r="B1632" s="164" t="s">
        <v>5187</v>
      </c>
      <c r="C1632" s="494" t="s">
        <v>568</v>
      </c>
      <c r="D1632" s="207" t="s">
        <v>1184</v>
      </c>
      <c r="E1632" s="107">
        <v>250</v>
      </c>
      <c r="F1632" s="107" t="s">
        <v>533</v>
      </c>
      <c r="G1632" s="107" t="s">
        <v>380</v>
      </c>
      <c r="H1632" s="206"/>
      <c r="I1632" s="626"/>
      <c r="J1632" s="73"/>
      <c r="K1632" s="73"/>
      <c r="L1632" s="73"/>
      <c r="M1632" s="73"/>
      <c r="N1632" s="73"/>
      <c r="O1632" s="73"/>
      <c r="P1632" s="627"/>
    </row>
    <row r="1633" spans="1:16" s="74" customFormat="1">
      <c r="A1633" s="95"/>
      <c r="B1633" s="164" t="s">
        <v>5190</v>
      </c>
      <c r="C1633" s="494" t="s">
        <v>569</v>
      </c>
      <c r="D1633" s="207" t="s">
        <v>1101</v>
      </c>
      <c r="E1633" s="107">
        <v>440</v>
      </c>
      <c r="F1633" s="107" t="s">
        <v>533</v>
      </c>
      <c r="G1633" s="107" t="s">
        <v>380</v>
      </c>
      <c r="H1633" s="206"/>
      <c r="I1633" s="626"/>
      <c r="J1633" s="73"/>
      <c r="K1633" s="73"/>
      <c r="L1633" s="73"/>
      <c r="M1633" s="73"/>
      <c r="N1633" s="73"/>
      <c r="O1633" s="73"/>
      <c r="P1633" s="627"/>
    </row>
    <row r="1634" spans="1:16" s="74" customFormat="1">
      <c r="A1634" s="95"/>
      <c r="B1634" s="164" t="s">
        <v>5193</v>
      </c>
      <c r="C1634" s="494" t="s">
        <v>570</v>
      </c>
      <c r="D1634" s="207" t="s">
        <v>1115</v>
      </c>
      <c r="E1634" s="107">
        <v>570</v>
      </c>
      <c r="F1634" s="107" t="s">
        <v>533</v>
      </c>
      <c r="G1634" s="107" t="s">
        <v>380</v>
      </c>
      <c r="H1634" s="206"/>
      <c r="I1634" s="626"/>
      <c r="J1634" s="73"/>
      <c r="K1634" s="73"/>
      <c r="L1634" s="73"/>
      <c r="M1634" s="73"/>
      <c r="N1634" s="73"/>
      <c r="O1634" s="73"/>
      <c r="P1634" s="627"/>
    </row>
    <row r="1635" spans="1:16" s="74" customFormat="1">
      <c r="A1635" s="95"/>
      <c r="B1635" s="164" t="s">
        <v>5188</v>
      </c>
      <c r="C1635" s="494" t="s">
        <v>445</v>
      </c>
      <c r="D1635" s="207" t="s">
        <v>1158</v>
      </c>
      <c r="E1635" s="107">
        <v>525</v>
      </c>
      <c r="F1635" s="107" t="s">
        <v>533</v>
      </c>
      <c r="G1635" s="107" t="s">
        <v>380</v>
      </c>
      <c r="H1635" s="206"/>
      <c r="I1635" s="626"/>
      <c r="J1635" s="73"/>
      <c r="K1635" s="73"/>
      <c r="L1635" s="73"/>
      <c r="M1635" s="73"/>
      <c r="N1635" s="73"/>
      <c r="O1635" s="73"/>
      <c r="P1635" s="627"/>
    </row>
    <row r="1636" spans="1:16" s="74" customFormat="1">
      <c r="A1636" s="95"/>
      <c r="B1636" s="164" t="s">
        <v>5191</v>
      </c>
      <c r="C1636" s="494" t="s">
        <v>446</v>
      </c>
      <c r="D1636" s="207" t="s">
        <v>1102</v>
      </c>
      <c r="E1636" s="107">
        <v>900</v>
      </c>
      <c r="F1636" s="107" t="s">
        <v>533</v>
      </c>
      <c r="G1636" s="107" t="s">
        <v>380</v>
      </c>
      <c r="H1636" s="206"/>
      <c r="I1636" s="626"/>
      <c r="J1636" s="73"/>
      <c r="K1636" s="73"/>
      <c r="L1636" s="73"/>
      <c r="M1636" s="73"/>
      <c r="N1636" s="73"/>
      <c r="O1636" s="73"/>
      <c r="P1636" s="627"/>
    </row>
    <row r="1637" spans="1:16" s="74" customFormat="1">
      <c r="A1637" s="95"/>
      <c r="B1637" s="164" t="s">
        <v>5194</v>
      </c>
      <c r="C1637" s="494" t="s">
        <v>379</v>
      </c>
      <c r="D1637" s="207" t="s">
        <v>1116</v>
      </c>
      <c r="E1637" s="107">
        <v>1125</v>
      </c>
      <c r="F1637" s="107" t="s">
        <v>533</v>
      </c>
      <c r="G1637" s="107" t="s">
        <v>380</v>
      </c>
      <c r="H1637" s="206"/>
      <c r="I1637" s="628"/>
      <c r="J1637" s="629"/>
      <c r="K1637" s="629"/>
      <c r="L1637" s="629"/>
      <c r="M1637" s="629"/>
      <c r="N1637" s="629"/>
      <c r="O1637" s="629"/>
      <c r="P1637" s="630"/>
    </row>
    <row r="1638" spans="1:16" s="74" customFormat="1">
      <c r="A1638" s="95"/>
      <c r="B1638" s="164" t="s">
        <v>5001</v>
      </c>
      <c r="C1638" s="494" t="s">
        <v>540</v>
      </c>
      <c r="D1638" s="207" t="s">
        <v>1753</v>
      </c>
      <c r="E1638" s="107">
        <v>29995</v>
      </c>
      <c r="F1638" s="107" t="s">
        <v>533</v>
      </c>
      <c r="G1638" s="107" t="s">
        <v>380</v>
      </c>
      <c r="H1638" s="206"/>
      <c r="I1638" s="106"/>
      <c r="J1638" s="106"/>
      <c r="K1638" s="106"/>
      <c r="L1638" s="106"/>
      <c r="M1638" s="106"/>
      <c r="N1638" s="106"/>
      <c r="O1638" s="106"/>
      <c r="P1638" s="106"/>
    </row>
    <row r="1639" spans="1:16" s="74" customFormat="1">
      <c r="A1639" s="95"/>
      <c r="B1639" s="164" t="s">
        <v>5007</v>
      </c>
      <c r="C1639" s="494" t="s">
        <v>546</v>
      </c>
      <c r="D1639" s="207" t="s">
        <v>1754</v>
      </c>
      <c r="E1639" s="107">
        <v>50991</v>
      </c>
      <c r="F1639" s="107" t="s">
        <v>533</v>
      </c>
      <c r="G1639" s="107" t="s">
        <v>380</v>
      </c>
      <c r="H1639" s="206"/>
      <c r="I1639" s="874"/>
      <c r="J1639" s="106"/>
      <c r="K1639" s="106"/>
      <c r="L1639" s="106"/>
      <c r="M1639" s="106"/>
      <c r="N1639" s="106"/>
      <c r="O1639" s="106"/>
      <c r="P1639" s="106"/>
    </row>
    <row r="1640" spans="1:16" s="74" customFormat="1">
      <c r="A1640" s="95"/>
      <c r="B1640" s="164" t="s">
        <v>5015</v>
      </c>
      <c r="C1640" s="494" t="s">
        <v>111</v>
      </c>
      <c r="D1640" s="207" t="s">
        <v>1755</v>
      </c>
      <c r="E1640" s="107">
        <v>71988</v>
      </c>
      <c r="F1640" s="107" t="s">
        <v>533</v>
      </c>
      <c r="G1640" s="107" t="s">
        <v>380</v>
      </c>
      <c r="H1640" s="206"/>
      <c r="I1640" s="260"/>
      <c r="J1640" s="106"/>
      <c r="K1640" s="106"/>
      <c r="L1640" s="106"/>
      <c r="M1640" s="106"/>
      <c r="N1640" s="106"/>
      <c r="O1640" s="106"/>
      <c r="P1640" s="106"/>
    </row>
    <row r="1641" spans="1:16" s="74" customFormat="1">
      <c r="A1641" s="95"/>
      <c r="B1641" s="164" t="s">
        <v>5000</v>
      </c>
      <c r="C1641" s="494" t="s">
        <v>539</v>
      </c>
      <c r="D1641" s="207" t="s">
        <v>1756</v>
      </c>
      <c r="E1641" s="107">
        <v>15995</v>
      </c>
      <c r="F1641" s="107" t="s">
        <v>533</v>
      </c>
      <c r="G1641" s="107" t="s">
        <v>380</v>
      </c>
      <c r="H1641" s="206"/>
      <c r="I1641" s="874"/>
      <c r="J1641" s="106"/>
      <c r="K1641" s="106"/>
      <c r="L1641" s="106"/>
      <c r="M1641" s="106"/>
      <c r="N1641" s="106"/>
      <c r="O1641" s="106"/>
      <c r="P1641" s="106"/>
    </row>
    <row r="1642" spans="1:16" s="74" customFormat="1">
      <c r="A1642" s="95"/>
      <c r="B1642" s="164" t="s">
        <v>5006</v>
      </c>
      <c r="C1642" s="494" t="s">
        <v>545</v>
      </c>
      <c r="D1642" s="207" t="s">
        <v>1757</v>
      </c>
      <c r="E1642" s="107">
        <v>27191</v>
      </c>
      <c r="F1642" s="107" t="s">
        <v>533</v>
      </c>
      <c r="G1642" s="107" t="s">
        <v>380</v>
      </c>
      <c r="H1642" s="206"/>
      <c r="I1642" s="874"/>
      <c r="J1642" s="106"/>
      <c r="K1642" s="106"/>
      <c r="L1642" s="106"/>
      <c r="M1642" s="106"/>
      <c r="N1642" s="106"/>
      <c r="O1642" s="106"/>
      <c r="P1642" s="106"/>
    </row>
    <row r="1643" spans="1:16" s="74" customFormat="1">
      <c r="A1643" s="95"/>
      <c r="B1643" s="164" t="s">
        <v>5014</v>
      </c>
      <c r="C1643" s="494" t="s">
        <v>110</v>
      </c>
      <c r="D1643" s="207" t="s">
        <v>1758</v>
      </c>
      <c r="E1643" s="107">
        <v>38388</v>
      </c>
      <c r="F1643" s="107" t="s">
        <v>533</v>
      </c>
      <c r="G1643" s="107" t="s">
        <v>380</v>
      </c>
      <c r="H1643" s="206"/>
      <c r="I1643" s="874"/>
      <c r="J1643" s="106"/>
      <c r="K1643" s="106"/>
      <c r="L1643" s="106"/>
      <c r="M1643" s="106"/>
      <c r="N1643" s="106"/>
      <c r="O1643" s="106"/>
      <c r="P1643" s="106"/>
    </row>
    <row r="1644" spans="1:16" s="74" customFormat="1">
      <c r="A1644" s="95"/>
      <c r="B1644" s="164" t="s">
        <v>4999</v>
      </c>
      <c r="C1644" s="494" t="s">
        <v>538</v>
      </c>
      <c r="D1644" s="207" t="s">
        <v>1759</v>
      </c>
      <c r="E1644" s="107">
        <v>8495</v>
      </c>
      <c r="F1644" s="107" t="s">
        <v>533</v>
      </c>
      <c r="G1644" s="107" t="s">
        <v>380</v>
      </c>
      <c r="H1644" s="206"/>
      <c r="I1644" s="874"/>
      <c r="J1644" s="106"/>
      <c r="K1644" s="106"/>
      <c r="L1644" s="106"/>
      <c r="M1644" s="106"/>
      <c r="N1644" s="106"/>
      <c r="O1644" s="106"/>
      <c r="P1644" s="106"/>
    </row>
    <row r="1645" spans="1:16" s="74" customFormat="1">
      <c r="A1645" s="95"/>
      <c r="B1645" s="164" t="s">
        <v>5005</v>
      </c>
      <c r="C1645" s="494" t="s">
        <v>544</v>
      </c>
      <c r="D1645" s="207" t="s">
        <v>1760</v>
      </c>
      <c r="E1645" s="107">
        <v>14441</v>
      </c>
      <c r="F1645" s="107" t="s">
        <v>533</v>
      </c>
      <c r="G1645" s="107" t="s">
        <v>380</v>
      </c>
      <c r="H1645" s="206"/>
      <c r="I1645" s="874"/>
      <c r="J1645" s="106"/>
      <c r="K1645" s="106"/>
      <c r="L1645" s="106"/>
      <c r="M1645" s="106"/>
      <c r="N1645" s="106"/>
      <c r="O1645" s="106"/>
      <c r="P1645" s="106"/>
    </row>
    <row r="1646" spans="1:16" s="74" customFormat="1">
      <c r="A1646" s="95"/>
      <c r="B1646" s="164" t="s">
        <v>5013</v>
      </c>
      <c r="C1646" s="494" t="s">
        <v>109</v>
      </c>
      <c r="D1646" s="207" t="s">
        <v>1761</v>
      </c>
      <c r="E1646" s="107">
        <v>20388</v>
      </c>
      <c r="F1646" s="107" t="s">
        <v>533</v>
      </c>
      <c r="G1646" s="107" t="s">
        <v>380</v>
      </c>
      <c r="H1646" s="206"/>
      <c r="I1646" s="874"/>
      <c r="J1646" s="106"/>
      <c r="K1646" s="106"/>
      <c r="L1646" s="106"/>
      <c r="M1646" s="106"/>
      <c r="N1646" s="106"/>
      <c r="O1646" s="106"/>
      <c r="P1646" s="106"/>
    </row>
    <row r="1647" spans="1:16" s="74" customFormat="1">
      <c r="A1647" s="95"/>
      <c r="B1647" s="164" t="s">
        <v>4173</v>
      </c>
      <c r="C1647" s="912" t="s">
        <v>14</v>
      </c>
      <c r="D1647" s="874" t="s">
        <v>1762</v>
      </c>
      <c r="E1647" s="107">
        <v>3699</v>
      </c>
      <c r="F1647" s="107" t="s">
        <v>533</v>
      </c>
      <c r="G1647" s="107" t="s">
        <v>380</v>
      </c>
      <c r="H1647" s="206"/>
      <c r="I1647" s="874"/>
      <c r="J1647" s="106"/>
      <c r="K1647" s="106"/>
      <c r="L1647" s="106"/>
      <c r="M1647" s="106"/>
      <c r="N1647" s="106"/>
      <c r="O1647" s="106"/>
      <c r="P1647" s="106"/>
    </row>
    <row r="1648" spans="1:16" s="74" customFormat="1">
      <c r="A1648" s="95"/>
      <c r="B1648" s="164" t="s">
        <v>4175</v>
      </c>
      <c r="C1648" s="912" t="s">
        <v>12</v>
      </c>
      <c r="D1648" s="874" t="s">
        <v>1763</v>
      </c>
      <c r="E1648" s="110">
        <v>6280</v>
      </c>
      <c r="F1648" s="107" t="s">
        <v>533</v>
      </c>
      <c r="G1648" s="107" t="s">
        <v>380</v>
      </c>
      <c r="H1648" s="206"/>
      <c r="I1648" s="874"/>
      <c r="J1648" s="106"/>
      <c r="K1648" s="106"/>
      <c r="L1648" s="106"/>
      <c r="M1648" s="106"/>
      <c r="N1648" s="106"/>
      <c r="O1648" s="106"/>
      <c r="P1648" s="106"/>
    </row>
    <row r="1649" spans="1:16" s="74" customFormat="1">
      <c r="A1649" s="95"/>
      <c r="B1649" s="164" t="s">
        <v>5012</v>
      </c>
      <c r="C1649" s="494" t="s">
        <v>108</v>
      </c>
      <c r="D1649" s="207" t="s">
        <v>1764</v>
      </c>
      <c r="E1649" s="110">
        <v>8875</v>
      </c>
      <c r="F1649" s="107" t="s">
        <v>533</v>
      </c>
      <c r="G1649" s="107" t="s">
        <v>380</v>
      </c>
      <c r="H1649" s="206"/>
      <c r="I1649" s="874"/>
      <c r="J1649" s="106"/>
      <c r="K1649" s="106"/>
      <c r="L1649" s="106"/>
      <c r="M1649" s="106"/>
      <c r="N1649" s="106"/>
      <c r="O1649" s="106"/>
      <c r="P1649" s="106"/>
    </row>
    <row r="1650" spans="1:16" s="74" customFormat="1">
      <c r="A1650" s="95"/>
      <c r="B1650" s="164" t="s">
        <v>4172</v>
      </c>
      <c r="C1650" s="912" t="s">
        <v>15</v>
      </c>
      <c r="D1650" s="207" t="s">
        <v>1765</v>
      </c>
      <c r="E1650" s="107">
        <v>1935</v>
      </c>
      <c r="F1650" s="107" t="s">
        <v>533</v>
      </c>
      <c r="G1650" s="107" t="s">
        <v>380</v>
      </c>
      <c r="H1650" s="206"/>
      <c r="I1650" s="874"/>
      <c r="J1650" s="106"/>
      <c r="K1650" s="106"/>
      <c r="L1650" s="106"/>
      <c r="M1650" s="106"/>
      <c r="N1650" s="106"/>
      <c r="O1650" s="106"/>
      <c r="P1650" s="106"/>
    </row>
    <row r="1651" spans="1:16" s="74" customFormat="1">
      <c r="A1651" s="95"/>
      <c r="B1651" s="164" t="s">
        <v>4174</v>
      </c>
      <c r="C1651" s="912" t="s">
        <v>13</v>
      </c>
      <c r="D1651" s="207" t="s">
        <v>1766</v>
      </c>
      <c r="E1651" s="110">
        <v>3290</v>
      </c>
      <c r="F1651" s="107" t="s">
        <v>533</v>
      </c>
      <c r="G1651" s="107" t="s">
        <v>380</v>
      </c>
      <c r="H1651" s="206"/>
      <c r="I1651" s="265"/>
      <c r="J1651" s="106"/>
      <c r="K1651" s="106"/>
      <c r="L1651" s="106"/>
      <c r="M1651" s="106"/>
      <c r="N1651" s="106"/>
      <c r="O1651" s="106"/>
      <c r="P1651" s="106"/>
    </row>
    <row r="1652" spans="1:16" s="74" customFormat="1">
      <c r="A1652" s="95"/>
      <c r="B1652" s="164" t="s">
        <v>5011</v>
      </c>
      <c r="C1652" s="494" t="s">
        <v>107</v>
      </c>
      <c r="D1652" s="207" t="s">
        <v>1767</v>
      </c>
      <c r="E1652" s="110">
        <v>4645</v>
      </c>
      <c r="F1652" s="107" t="s">
        <v>533</v>
      </c>
      <c r="G1652" s="107" t="s">
        <v>380</v>
      </c>
      <c r="H1652" s="206"/>
      <c r="I1652" s="874"/>
      <c r="J1652" s="106"/>
      <c r="K1652" s="106"/>
      <c r="L1652" s="106"/>
      <c r="M1652" s="106"/>
      <c r="N1652" s="106"/>
      <c r="O1652" s="106"/>
      <c r="P1652" s="106"/>
    </row>
    <row r="1653" spans="1:16" s="74" customFormat="1">
      <c r="A1653" s="95"/>
      <c r="B1653" s="164" t="s">
        <v>4171</v>
      </c>
      <c r="C1653" s="912" t="s">
        <v>16</v>
      </c>
      <c r="D1653" s="207" t="s">
        <v>1768</v>
      </c>
      <c r="E1653" s="107">
        <v>980</v>
      </c>
      <c r="F1653" s="107" t="s">
        <v>533</v>
      </c>
      <c r="G1653" s="107" t="s">
        <v>380</v>
      </c>
      <c r="H1653" s="206"/>
      <c r="I1653" s="874"/>
      <c r="J1653" s="106"/>
      <c r="K1653" s="106"/>
      <c r="L1653" s="106"/>
      <c r="M1653" s="106"/>
      <c r="N1653" s="106"/>
      <c r="O1653" s="106"/>
      <c r="P1653" s="106"/>
    </row>
    <row r="1654" spans="1:16" s="74" customFormat="1">
      <c r="A1654" s="95"/>
      <c r="B1654" s="164" t="s">
        <v>5004</v>
      </c>
      <c r="C1654" s="494" t="s">
        <v>543</v>
      </c>
      <c r="D1654" s="207" t="s">
        <v>1769</v>
      </c>
      <c r="E1654" s="110">
        <v>1665</v>
      </c>
      <c r="F1654" s="107" t="s">
        <v>533</v>
      </c>
      <c r="G1654" s="107" t="s">
        <v>380</v>
      </c>
      <c r="H1654" s="206"/>
      <c r="I1654" s="874"/>
      <c r="J1654" s="106"/>
      <c r="K1654" s="106"/>
      <c r="L1654" s="106"/>
      <c r="M1654" s="106"/>
      <c r="N1654" s="106"/>
      <c r="O1654" s="106"/>
      <c r="P1654" s="106"/>
    </row>
    <row r="1655" spans="1:16" s="74" customFormat="1">
      <c r="A1655" s="95"/>
      <c r="B1655" s="164" t="s">
        <v>5010</v>
      </c>
      <c r="C1655" s="494" t="s">
        <v>106</v>
      </c>
      <c r="D1655" s="207" t="s">
        <v>1770</v>
      </c>
      <c r="E1655" s="110">
        <v>2350</v>
      </c>
      <c r="F1655" s="107" t="s">
        <v>533</v>
      </c>
      <c r="G1655" s="107" t="s">
        <v>380</v>
      </c>
      <c r="H1655" s="206"/>
      <c r="I1655" s="874"/>
      <c r="J1655" s="106"/>
      <c r="K1655" s="106"/>
      <c r="L1655" s="106"/>
      <c r="M1655" s="106"/>
      <c r="N1655" s="106"/>
      <c r="O1655" s="106"/>
      <c r="P1655" s="106"/>
    </row>
    <row r="1656" spans="1:16" s="74" customFormat="1">
      <c r="A1656" s="95"/>
      <c r="B1656" s="164" t="s">
        <v>4170</v>
      </c>
      <c r="C1656" s="912" t="s">
        <v>17</v>
      </c>
      <c r="D1656" s="207" t="s">
        <v>1771</v>
      </c>
      <c r="E1656" s="107">
        <v>397</v>
      </c>
      <c r="F1656" s="107" t="s">
        <v>533</v>
      </c>
      <c r="G1656" s="107" t="s">
        <v>380</v>
      </c>
      <c r="H1656" s="206"/>
      <c r="I1656" s="874"/>
      <c r="J1656" s="106"/>
      <c r="K1656" s="106"/>
      <c r="L1656" s="106"/>
      <c r="M1656" s="106"/>
      <c r="N1656" s="106"/>
      <c r="O1656" s="106"/>
      <c r="P1656" s="106"/>
    </row>
    <row r="1657" spans="1:16" s="74" customFormat="1">
      <c r="A1657" s="95"/>
      <c r="B1657" s="164" t="s">
        <v>5003</v>
      </c>
      <c r="C1657" s="494" t="s">
        <v>542</v>
      </c>
      <c r="D1657" s="207" t="s">
        <v>1772</v>
      </c>
      <c r="E1657" s="107">
        <v>675</v>
      </c>
      <c r="F1657" s="107" t="s">
        <v>533</v>
      </c>
      <c r="G1657" s="107" t="s">
        <v>380</v>
      </c>
      <c r="H1657" s="206"/>
      <c r="I1657" s="874"/>
      <c r="J1657" s="106"/>
      <c r="K1657" s="106"/>
      <c r="L1657" s="106"/>
      <c r="M1657" s="106"/>
      <c r="N1657" s="106"/>
      <c r="O1657" s="106"/>
      <c r="P1657" s="106"/>
    </row>
    <row r="1658" spans="1:16" s="74" customFormat="1">
      <c r="A1658" s="95"/>
      <c r="B1658" s="164" t="s">
        <v>5009</v>
      </c>
      <c r="C1658" s="494" t="s">
        <v>548</v>
      </c>
      <c r="D1658" s="207" t="s">
        <v>1773</v>
      </c>
      <c r="E1658" s="107">
        <v>952</v>
      </c>
      <c r="F1658" s="107" t="s">
        <v>533</v>
      </c>
      <c r="G1658" s="107" t="s">
        <v>380</v>
      </c>
      <c r="H1658" s="206"/>
      <c r="I1658" s="874"/>
      <c r="J1658" s="106"/>
      <c r="K1658" s="106"/>
      <c r="L1658" s="106"/>
      <c r="M1658" s="106"/>
      <c r="N1658" s="106"/>
      <c r="O1658" s="106"/>
      <c r="P1658" s="106"/>
    </row>
    <row r="1659" spans="1:16" s="74" customFormat="1">
      <c r="A1659" s="95"/>
      <c r="B1659" s="164" t="s">
        <v>4169</v>
      </c>
      <c r="C1659" s="912" t="s">
        <v>518</v>
      </c>
      <c r="D1659" s="207" t="s">
        <v>1774</v>
      </c>
      <c r="E1659" s="107">
        <v>199</v>
      </c>
      <c r="F1659" s="107" t="s">
        <v>533</v>
      </c>
      <c r="G1659" s="107" t="s">
        <v>380</v>
      </c>
      <c r="H1659" s="206"/>
      <c r="I1659" s="874"/>
      <c r="J1659" s="106"/>
      <c r="K1659" s="106"/>
      <c r="L1659" s="106"/>
      <c r="M1659" s="106"/>
      <c r="N1659" s="106"/>
      <c r="O1659" s="106"/>
      <c r="P1659" s="106"/>
    </row>
    <row r="1660" spans="1:16" s="74" customFormat="1">
      <c r="A1660" s="95"/>
      <c r="B1660" s="164" t="s">
        <v>5002</v>
      </c>
      <c r="C1660" s="494" t="s">
        <v>541</v>
      </c>
      <c r="D1660" s="207" t="s">
        <v>1775</v>
      </c>
      <c r="E1660" s="107">
        <v>338</v>
      </c>
      <c r="F1660" s="107" t="s">
        <v>533</v>
      </c>
      <c r="G1660" s="107" t="s">
        <v>380</v>
      </c>
      <c r="H1660" s="206"/>
      <c r="I1660" s="874"/>
      <c r="J1660" s="106"/>
      <c r="K1660" s="106"/>
      <c r="L1660" s="106"/>
      <c r="M1660" s="106"/>
      <c r="N1660" s="106"/>
      <c r="O1660" s="106"/>
      <c r="P1660" s="106"/>
    </row>
    <row r="1661" spans="1:16" s="74" customFormat="1">
      <c r="A1661" s="95"/>
      <c r="B1661" s="164" t="s">
        <v>5008</v>
      </c>
      <c r="C1661" s="494" t="s">
        <v>547</v>
      </c>
      <c r="D1661" s="207" t="s">
        <v>1776</v>
      </c>
      <c r="E1661" s="107">
        <v>477</v>
      </c>
      <c r="F1661" s="107" t="s">
        <v>533</v>
      </c>
      <c r="G1661" s="107" t="s">
        <v>380</v>
      </c>
      <c r="H1661" s="206"/>
      <c r="I1661" s="874"/>
      <c r="J1661" s="106"/>
      <c r="K1661" s="106"/>
      <c r="L1661" s="106"/>
      <c r="M1661" s="106"/>
      <c r="N1661" s="106"/>
      <c r="O1661" s="106"/>
      <c r="P1661" s="106"/>
    </row>
    <row r="1662" spans="1:16" s="74" customFormat="1">
      <c r="A1662" s="95"/>
      <c r="B1662" s="164" t="s">
        <v>4754</v>
      </c>
      <c r="C1662" s="923" t="s">
        <v>2594</v>
      </c>
      <c r="D1662" s="141" t="s">
        <v>2595</v>
      </c>
      <c r="E1662" s="142">
        <v>85</v>
      </c>
      <c r="F1662" s="107" t="s">
        <v>533</v>
      </c>
      <c r="G1662" s="107" t="s">
        <v>380</v>
      </c>
      <c r="H1662" s="206"/>
      <c r="I1662" s="628"/>
      <c r="J1662" s="629"/>
      <c r="K1662" s="629"/>
      <c r="L1662" s="629"/>
      <c r="M1662" s="629"/>
      <c r="N1662" s="629"/>
      <c r="O1662" s="629"/>
      <c r="P1662" s="630"/>
    </row>
    <row r="1663" spans="1:16" s="74" customFormat="1">
      <c r="A1663" s="95"/>
      <c r="B1663" s="164" t="s">
        <v>4755</v>
      </c>
      <c r="C1663" s="923" t="s">
        <v>2596</v>
      </c>
      <c r="D1663" s="141" t="s">
        <v>2597</v>
      </c>
      <c r="E1663" s="142">
        <v>165</v>
      </c>
      <c r="F1663" s="107" t="s">
        <v>533</v>
      </c>
      <c r="G1663" s="107" t="s">
        <v>380</v>
      </c>
      <c r="H1663" s="206"/>
      <c r="I1663" s="628"/>
      <c r="J1663" s="629"/>
      <c r="K1663" s="629"/>
      <c r="L1663" s="629"/>
      <c r="M1663" s="629"/>
      <c r="N1663" s="629"/>
      <c r="O1663" s="629"/>
      <c r="P1663" s="630"/>
    </row>
    <row r="1664" spans="1:16" s="74" customFormat="1">
      <c r="A1664" s="95"/>
      <c r="B1664" s="164" t="s">
        <v>4756</v>
      </c>
      <c r="C1664" s="923" t="s">
        <v>2598</v>
      </c>
      <c r="D1664" s="141" t="s">
        <v>2599</v>
      </c>
      <c r="E1664" s="142">
        <v>405</v>
      </c>
      <c r="F1664" s="107" t="s">
        <v>533</v>
      </c>
      <c r="G1664" s="107" t="s">
        <v>380</v>
      </c>
      <c r="H1664" s="206"/>
      <c r="I1664" s="628"/>
      <c r="J1664" s="629"/>
      <c r="K1664" s="629"/>
      <c r="L1664" s="629"/>
      <c r="M1664" s="629"/>
      <c r="N1664" s="629"/>
      <c r="O1664" s="629"/>
      <c r="P1664" s="630"/>
    </row>
    <row r="1665" spans="1:16" s="74" customFormat="1">
      <c r="A1665" s="95"/>
      <c r="B1665" s="164" t="s">
        <v>4757</v>
      </c>
      <c r="C1665" s="923" t="s">
        <v>2600</v>
      </c>
      <c r="D1665" s="141" t="s">
        <v>2601</v>
      </c>
      <c r="E1665" s="142">
        <v>815</v>
      </c>
      <c r="F1665" s="107" t="s">
        <v>533</v>
      </c>
      <c r="G1665" s="107" t="s">
        <v>380</v>
      </c>
      <c r="H1665" s="206"/>
      <c r="I1665" s="628"/>
      <c r="J1665" s="629"/>
      <c r="K1665" s="629"/>
      <c r="L1665" s="629"/>
      <c r="M1665" s="629"/>
      <c r="N1665" s="629"/>
      <c r="O1665" s="629"/>
      <c r="P1665" s="630"/>
    </row>
    <row r="1666" spans="1:16" s="74" customFormat="1">
      <c r="A1666" s="95"/>
      <c r="B1666" s="164" t="s">
        <v>4758</v>
      </c>
      <c r="C1666" s="923" t="s">
        <v>2602</v>
      </c>
      <c r="D1666" s="141" t="s">
        <v>2603</v>
      </c>
      <c r="E1666" s="142">
        <v>1495</v>
      </c>
      <c r="F1666" s="107" t="s">
        <v>533</v>
      </c>
      <c r="G1666" s="107" t="s">
        <v>380</v>
      </c>
      <c r="H1666" s="206"/>
      <c r="I1666" s="628"/>
      <c r="J1666" s="629"/>
      <c r="K1666" s="629"/>
      <c r="L1666" s="629"/>
      <c r="M1666" s="629"/>
      <c r="N1666" s="629"/>
      <c r="O1666" s="629"/>
      <c r="P1666" s="630"/>
    </row>
    <row r="1667" spans="1:16" s="74" customFormat="1">
      <c r="A1667" s="95"/>
      <c r="B1667" s="164" t="s">
        <v>4759</v>
      </c>
      <c r="C1667" s="923" t="s">
        <v>2604</v>
      </c>
      <c r="D1667" s="141" t="s">
        <v>2605</v>
      </c>
      <c r="E1667" s="142">
        <v>3495</v>
      </c>
      <c r="F1667" s="107" t="s">
        <v>533</v>
      </c>
      <c r="G1667" s="107" t="s">
        <v>380</v>
      </c>
      <c r="H1667" s="206"/>
      <c r="I1667" s="628"/>
      <c r="J1667" s="629"/>
      <c r="K1667" s="629"/>
      <c r="L1667" s="629"/>
      <c r="M1667" s="629"/>
      <c r="N1667" s="629"/>
      <c r="O1667" s="629"/>
      <c r="P1667" s="630"/>
    </row>
    <row r="1668" spans="1:16" s="74" customFormat="1">
      <c r="A1668" s="95"/>
      <c r="B1668" s="164" t="s">
        <v>4760</v>
      </c>
      <c r="C1668" s="923" t="s">
        <v>2606</v>
      </c>
      <c r="D1668" s="141" t="s">
        <v>2607</v>
      </c>
      <c r="E1668" s="142">
        <v>6495</v>
      </c>
      <c r="F1668" s="107" t="s">
        <v>533</v>
      </c>
      <c r="G1668" s="107" t="s">
        <v>380</v>
      </c>
      <c r="H1668" s="206"/>
      <c r="I1668" s="628"/>
      <c r="J1668" s="629"/>
      <c r="K1668" s="629"/>
      <c r="L1668" s="629"/>
      <c r="M1668" s="629"/>
      <c r="N1668" s="629"/>
      <c r="O1668" s="629"/>
      <c r="P1668" s="630"/>
    </row>
    <row r="1669" spans="1:16" s="74" customFormat="1">
      <c r="A1669" s="95"/>
      <c r="B1669" s="164" t="s">
        <v>4761</v>
      </c>
      <c r="C1669" s="923" t="s">
        <v>2608</v>
      </c>
      <c r="D1669" s="141" t="s">
        <v>2609</v>
      </c>
      <c r="E1669" s="142">
        <v>11995</v>
      </c>
      <c r="F1669" s="107" t="s">
        <v>533</v>
      </c>
      <c r="G1669" s="107" t="s">
        <v>380</v>
      </c>
      <c r="H1669" s="206"/>
      <c r="I1669" s="628"/>
      <c r="J1669" s="629"/>
      <c r="K1669" s="629"/>
      <c r="L1669" s="629"/>
      <c r="M1669" s="629"/>
      <c r="N1669" s="629"/>
      <c r="O1669" s="629"/>
      <c r="P1669" s="630"/>
    </row>
    <row r="1670" spans="1:16" s="74" customFormat="1">
      <c r="A1670" s="95"/>
      <c r="B1670" s="164" t="s">
        <v>4982</v>
      </c>
      <c r="C1670" s="494" t="s">
        <v>364</v>
      </c>
      <c r="D1670" s="207" t="s">
        <v>1778</v>
      </c>
      <c r="E1670" s="208">
        <v>23995</v>
      </c>
      <c r="F1670" s="107" t="s">
        <v>533</v>
      </c>
      <c r="G1670" s="208" t="s">
        <v>380</v>
      </c>
      <c r="H1670" s="206"/>
      <c r="I1670" s="874"/>
      <c r="J1670" s="106"/>
      <c r="K1670" s="106"/>
      <c r="L1670" s="106"/>
      <c r="M1670" s="106"/>
      <c r="N1670" s="106"/>
      <c r="O1670" s="106"/>
      <c r="P1670" s="106"/>
    </row>
    <row r="1671" spans="1:16" s="74" customFormat="1">
      <c r="A1671" s="95"/>
      <c r="B1671" s="164" t="s">
        <v>4989</v>
      </c>
      <c r="C1671" s="494" t="s">
        <v>371</v>
      </c>
      <c r="D1671" s="207" t="s">
        <v>1779</v>
      </c>
      <c r="E1671" s="208">
        <v>40791</v>
      </c>
      <c r="F1671" s="107" t="s">
        <v>533</v>
      </c>
      <c r="G1671" s="208" t="s">
        <v>380</v>
      </c>
      <c r="H1671" s="206"/>
      <c r="I1671" s="874"/>
      <c r="J1671" s="106"/>
      <c r="K1671" s="106"/>
      <c r="L1671" s="106"/>
      <c r="M1671" s="106"/>
      <c r="N1671" s="106"/>
      <c r="O1671" s="106"/>
      <c r="P1671" s="106"/>
    </row>
    <row r="1672" spans="1:16" s="74" customFormat="1">
      <c r="A1672" s="95"/>
      <c r="B1672" s="164" t="s">
        <v>4998</v>
      </c>
      <c r="C1672" s="494" t="s">
        <v>537</v>
      </c>
      <c r="D1672" s="207" t="s">
        <v>1780</v>
      </c>
      <c r="E1672" s="208">
        <v>57588</v>
      </c>
      <c r="F1672" s="107" t="s">
        <v>533</v>
      </c>
      <c r="G1672" s="208" t="s">
        <v>380</v>
      </c>
      <c r="H1672" s="206"/>
      <c r="I1672" s="874"/>
      <c r="J1672" s="106"/>
      <c r="K1672" s="106"/>
      <c r="L1672" s="106"/>
      <c r="M1672" s="106"/>
      <c r="N1672" s="106"/>
      <c r="O1672" s="106"/>
      <c r="P1672" s="106"/>
    </row>
    <row r="1673" spans="1:16" s="74" customFormat="1">
      <c r="A1673" s="95"/>
      <c r="B1673" s="164" t="s">
        <v>4981</v>
      </c>
      <c r="C1673" s="494" t="s">
        <v>363</v>
      </c>
      <c r="D1673" s="207" t="s">
        <v>1781</v>
      </c>
      <c r="E1673" s="208">
        <v>12995</v>
      </c>
      <c r="F1673" s="107" t="s">
        <v>533</v>
      </c>
      <c r="G1673" s="208" t="s">
        <v>380</v>
      </c>
      <c r="H1673" s="206"/>
      <c r="I1673" s="874"/>
      <c r="J1673" s="106"/>
      <c r="K1673" s="106"/>
      <c r="L1673" s="106"/>
      <c r="M1673" s="106"/>
      <c r="N1673" s="106"/>
      <c r="O1673" s="106"/>
      <c r="P1673" s="106"/>
    </row>
    <row r="1674" spans="1:16" s="74" customFormat="1">
      <c r="A1674" s="95"/>
      <c r="B1674" s="164" t="s">
        <v>4988</v>
      </c>
      <c r="C1674" s="494" t="s">
        <v>370</v>
      </c>
      <c r="D1674" s="207" t="s">
        <v>1782</v>
      </c>
      <c r="E1674" s="208">
        <v>22091</v>
      </c>
      <c r="F1674" s="107" t="s">
        <v>533</v>
      </c>
      <c r="G1674" s="208" t="s">
        <v>380</v>
      </c>
      <c r="H1674" s="206"/>
      <c r="I1674" s="874"/>
      <c r="J1674" s="106"/>
      <c r="K1674" s="106"/>
      <c r="L1674" s="106"/>
      <c r="M1674" s="106"/>
      <c r="N1674" s="106"/>
      <c r="O1674" s="106"/>
      <c r="P1674" s="106"/>
    </row>
    <row r="1675" spans="1:16" s="74" customFormat="1">
      <c r="A1675" s="95"/>
      <c r="B1675" s="164" t="s">
        <v>4997</v>
      </c>
      <c r="C1675" s="494" t="s">
        <v>536</v>
      </c>
      <c r="D1675" s="207" t="s">
        <v>1783</v>
      </c>
      <c r="E1675" s="208">
        <v>31188</v>
      </c>
      <c r="F1675" s="107" t="s">
        <v>533</v>
      </c>
      <c r="G1675" s="208" t="s">
        <v>380</v>
      </c>
      <c r="H1675" s="206"/>
      <c r="I1675" s="874"/>
      <c r="J1675" s="106"/>
      <c r="K1675" s="106"/>
      <c r="L1675" s="106"/>
      <c r="M1675" s="106"/>
      <c r="N1675" s="106"/>
      <c r="O1675" s="106"/>
      <c r="P1675" s="106"/>
    </row>
    <row r="1676" spans="1:16" s="74" customFormat="1">
      <c r="A1676" s="95"/>
      <c r="B1676" s="164" t="s">
        <v>4980</v>
      </c>
      <c r="C1676" s="494" t="s">
        <v>362</v>
      </c>
      <c r="D1676" s="207" t="s">
        <v>1777</v>
      </c>
      <c r="E1676" s="208">
        <v>6995</v>
      </c>
      <c r="F1676" s="107" t="s">
        <v>533</v>
      </c>
      <c r="G1676" s="208" t="s">
        <v>380</v>
      </c>
      <c r="H1676" s="206"/>
      <c r="I1676" s="874"/>
      <c r="J1676" s="106"/>
      <c r="K1676" s="106"/>
      <c r="L1676" s="106"/>
      <c r="M1676" s="106"/>
      <c r="N1676" s="106"/>
      <c r="O1676" s="106"/>
      <c r="P1676" s="106"/>
    </row>
    <row r="1677" spans="1:16" s="74" customFormat="1">
      <c r="A1677" s="95"/>
      <c r="B1677" s="164" t="s">
        <v>4987</v>
      </c>
      <c r="C1677" s="494" t="s">
        <v>369</v>
      </c>
      <c r="D1677" s="207" t="s">
        <v>1784</v>
      </c>
      <c r="E1677" s="208">
        <v>11891</v>
      </c>
      <c r="F1677" s="107" t="s">
        <v>533</v>
      </c>
      <c r="G1677" s="208" t="s">
        <v>380</v>
      </c>
      <c r="H1677" s="206"/>
      <c r="I1677" s="874"/>
      <c r="J1677" s="106"/>
      <c r="K1677" s="106"/>
      <c r="L1677" s="106"/>
      <c r="M1677" s="106"/>
      <c r="N1677" s="106"/>
      <c r="O1677" s="106"/>
      <c r="P1677" s="106"/>
    </row>
    <row r="1678" spans="1:16" s="74" customFormat="1">
      <c r="A1678" s="95"/>
      <c r="B1678" s="164" t="s">
        <v>4996</v>
      </c>
      <c r="C1678" s="494" t="s">
        <v>535</v>
      </c>
      <c r="D1678" s="207" t="s">
        <v>1785</v>
      </c>
      <c r="E1678" s="208">
        <v>16788</v>
      </c>
      <c r="F1678" s="107" t="s">
        <v>533</v>
      </c>
      <c r="G1678" s="208" t="s">
        <v>380</v>
      </c>
      <c r="H1678" s="206"/>
      <c r="I1678" s="874"/>
      <c r="J1678" s="106"/>
      <c r="K1678" s="106"/>
      <c r="L1678" s="106"/>
      <c r="M1678" s="106"/>
      <c r="N1678" s="106"/>
      <c r="O1678" s="106"/>
      <c r="P1678" s="106"/>
    </row>
    <row r="1679" spans="1:16" s="74" customFormat="1">
      <c r="A1679" s="95"/>
      <c r="B1679" s="164" t="s">
        <v>4125</v>
      </c>
      <c r="C1679" s="912" t="s">
        <v>672</v>
      </c>
      <c r="D1679" s="207" t="s">
        <v>1786</v>
      </c>
      <c r="E1679" s="208">
        <v>2995</v>
      </c>
      <c r="F1679" s="107" t="s">
        <v>533</v>
      </c>
      <c r="G1679" s="208" t="s">
        <v>380</v>
      </c>
      <c r="H1679" s="206"/>
      <c r="I1679" s="874"/>
      <c r="J1679" s="106"/>
      <c r="K1679" s="106"/>
      <c r="L1679" s="106"/>
      <c r="M1679" s="106"/>
      <c r="N1679" s="106"/>
      <c r="O1679" s="106"/>
      <c r="P1679" s="106"/>
    </row>
    <row r="1680" spans="1:16" s="74" customFormat="1">
      <c r="A1680" s="95"/>
      <c r="B1680" s="164" t="s">
        <v>4129</v>
      </c>
      <c r="C1680" s="912" t="s">
        <v>670</v>
      </c>
      <c r="D1680" s="207" t="s">
        <v>1787</v>
      </c>
      <c r="E1680" s="208">
        <v>5092</v>
      </c>
      <c r="F1680" s="107" t="s">
        <v>533</v>
      </c>
      <c r="G1680" s="208" t="s">
        <v>380</v>
      </c>
      <c r="H1680" s="206"/>
      <c r="I1680" s="874"/>
      <c r="J1680" s="106"/>
      <c r="K1680" s="106"/>
      <c r="L1680" s="106"/>
      <c r="M1680" s="106"/>
      <c r="N1680" s="106"/>
      <c r="O1680" s="106"/>
      <c r="P1680" s="106"/>
    </row>
    <row r="1681" spans="1:16" s="74" customFormat="1">
      <c r="A1681" s="95"/>
      <c r="B1681" s="164" t="s">
        <v>4995</v>
      </c>
      <c r="C1681" s="494" t="s">
        <v>534</v>
      </c>
      <c r="D1681" s="207" t="s">
        <v>1788</v>
      </c>
      <c r="E1681" s="208">
        <v>7188</v>
      </c>
      <c r="F1681" s="107" t="s">
        <v>533</v>
      </c>
      <c r="G1681" s="208" t="s">
        <v>380</v>
      </c>
      <c r="H1681" s="206"/>
      <c r="I1681" s="874"/>
      <c r="J1681" s="106"/>
      <c r="K1681" s="106"/>
      <c r="L1681" s="106"/>
      <c r="M1681" s="106"/>
      <c r="N1681" s="106"/>
      <c r="O1681" s="106"/>
      <c r="P1681" s="106"/>
    </row>
    <row r="1682" spans="1:16" s="74" customFormat="1">
      <c r="A1682" s="95"/>
      <c r="B1682" s="164" t="s">
        <v>4124</v>
      </c>
      <c r="C1682" s="912" t="s">
        <v>112</v>
      </c>
      <c r="D1682" s="207" t="s">
        <v>1789</v>
      </c>
      <c r="E1682" s="208">
        <v>1625</v>
      </c>
      <c r="F1682" s="107" t="s">
        <v>533</v>
      </c>
      <c r="G1682" s="208" t="s">
        <v>380</v>
      </c>
      <c r="H1682" s="206"/>
      <c r="I1682" s="874"/>
      <c r="J1682" s="106"/>
      <c r="K1682" s="106"/>
      <c r="L1682" s="106"/>
      <c r="M1682" s="106"/>
      <c r="N1682" s="106"/>
      <c r="O1682" s="106"/>
      <c r="P1682" s="106"/>
    </row>
    <row r="1683" spans="1:16" s="74" customFormat="1">
      <c r="A1683" s="95"/>
      <c r="B1683" s="164" t="s">
        <v>4128</v>
      </c>
      <c r="C1683" s="912" t="s">
        <v>671</v>
      </c>
      <c r="D1683" s="207" t="s">
        <v>1790</v>
      </c>
      <c r="E1683" s="208">
        <v>2763</v>
      </c>
      <c r="F1683" s="107" t="s">
        <v>533</v>
      </c>
      <c r="G1683" s="208" t="s">
        <v>380</v>
      </c>
      <c r="H1683" s="206"/>
      <c r="I1683" s="874"/>
      <c r="J1683" s="106"/>
      <c r="K1683" s="106"/>
      <c r="L1683" s="106"/>
      <c r="M1683" s="106"/>
      <c r="N1683" s="106"/>
      <c r="O1683" s="106"/>
      <c r="P1683" s="106"/>
    </row>
    <row r="1684" spans="1:16" s="74" customFormat="1">
      <c r="A1684" s="95"/>
      <c r="B1684" s="164" t="s">
        <v>4994</v>
      </c>
      <c r="C1684" s="494" t="s">
        <v>374</v>
      </c>
      <c r="D1684" s="207" t="s">
        <v>1791</v>
      </c>
      <c r="E1684" s="208">
        <v>3900</v>
      </c>
      <c r="F1684" s="107" t="s">
        <v>533</v>
      </c>
      <c r="G1684" s="208" t="s">
        <v>380</v>
      </c>
      <c r="H1684" s="206"/>
      <c r="I1684" s="874"/>
      <c r="J1684" s="106"/>
      <c r="K1684" s="106"/>
      <c r="L1684" s="106"/>
      <c r="M1684" s="106"/>
      <c r="N1684" s="106"/>
      <c r="O1684" s="106"/>
      <c r="P1684" s="106"/>
    </row>
    <row r="1685" spans="1:16" s="74" customFormat="1">
      <c r="A1685" s="95"/>
      <c r="B1685" s="164" t="s">
        <v>4127</v>
      </c>
      <c r="C1685" s="912" t="s">
        <v>560</v>
      </c>
      <c r="D1685" s="207" t="s">
        <v>1792</v>
      </c>
      <c r="E1685" s="208">
        <v>813</v>
      </c>
      <c r="F1685" s="107" t="s">
        <v>533</v>
      </c>
      <c r="G1685" s="208" t="s">
        <v>380</v>
      </c>
      <c r="H1685" s="206"/>
      <c r="I1685" s="874"/>
      <c r="J1685" s="106"/>
      <c r="K1685" s="106"/>
      <c r="L1685" s="106"/>
      <c r="M1685" s="106"/>
      <c r="N1685" s="106"/>
      <c r="O1685" s="106"/>
      <c r="P1685" s="106"/>
    </row>
    <row r="1686" spans="1:16" s="74" customFormat="1">
      <c r="A1686" s="95"/>
      <c r="B1686" s="164" t="s">
        <v>4986</v>
      </c>
      <c r="C1686" s="494" t="s">
        <v>368</v>
      </c>
      <c r="D1686" s="207" t="s">
        <v>1793</v>
      </c>
      <c r="E1686" s="208">
        <v>1382</v>
      </c>
      <c r="F1686" s="107" t="s">
        <v>533</v>
      </c>
      <c r="G1686" s="208" t="s">
        <v>380</v>
      </c>
      <c r="H1686" s="206"/>
      <c r="I1686" s="874"/>
      <c r="J1686" s="106"/>
      <c r="K1686" s="106"/>
      <c r="L1686" s="106"/>
      <c r="M1686" s="106"/>
      <c r="N1686" s="106"/>
      <c r="O1686" s="106"/>
      <c r="P1686" s="106"/>
    </row>
    <row r="1687" spans="1:16" s="74" customFormat="1">
      <c r="A1687" s="95"/>
      <c r="B1687" s="164" t="s">
        <v>4993</v>
      </c>
      <c r="C1687" s="494" t="s">
        <v>554</v>
      </c>
      <c r="D1687" s="207" t="s">
        <v>1794</v>
      </c>
      <c r="E1687" s="208">
        <v>1951</v>
      </c>
      <c r="F1687" s="107" t="s">
        <v>533</v>
      </c>
      <c r="G1687" s="208" t="s">
        <v>380</v>
      </c>
      <c r="H1687" s="206"/>
      <c r="I1687" s="874"/>
      <c r="J1687" s="106"/>
      <c r="K1687" s="106"/>
      <c r="L1687" s="106"/>
      <c r="M1687" s="106"/>
      <c r="N1687" s="106"/>
      <c r="O1687" s="106"/>
      <c r="P1687" s="106"/>
    </row>
    <row r="1688" spans="1:16" s="74" customFormat="1">
      <c r="A1688" s="95"/>
      <c r="B1688" s="164" t="s">
        <v>4123</v>
      </c>
      <c r="C1688" s="912" t="s">
        <v>561</v>
      </c>
      <c r="D1688" s="207" t="s">
        <v>1795</v>
      </c>
      <c r="E1688" s="208">
        <v>325</v>
      </c>
      <c r="F1688" s="107" t="s">
        <v>533</v>
      </c>
      <c r="G1688" s="208" t="s">
        <v>380</v>
      </c>
      <c r="H1688" s="206"/>
      <c r="I1688" s="874"/>
      <c r="J1688" s="106"/>
      <c r="K1688" s="106"/>
      <c r="L1688" s="106"/>
      <c r="M1688" s="106"/>
      <c r="N1688" s="106"/>
      <c r="O1688" s="106"/>
      <c r="P1688" s="106"/>
    </row>
    <row r="1689" spans="1:16" s="74" customFormat="1">
      <c r="A1689" s="95"/>
      <c r="B1689" s="164" t="s">
        <v>4985</v>
      </c>
      <c r="C1689" s="494" t="s">
        <v>367</v>
      </c>
      <c r="D1689" s="207" t="s">
        <v>1796</v>
      </c>
      <c r="E1689" s="208">
        <v>552</v>
      </c>
      <c r="F1689" s="107" t="s">
        <v>533</v>
      </c>
      <c r="G1689" s="208" t="s">
        <v>380</v>
      </c>
      <c r="H1689" s="206"/>
      <c r="I1689" s="874"/>
      <c r="J1689" s="106"/>
      <c r="K1689" s="106"/>
      <c r="L1689" s="106"/>
      <c r="M1689" s="106"/>
      <c r="N1689" s="106"/>
      <c r="O1689" s="106"/>
      <c r="P1689" s="106"/>
    </row>
    <row r="1690" spans="1:16" s="74" customFormat="1">
      <c r="A1690" s="95"/>
      <c r="B1690" s="164" t="s">
        <v>4992</v>
      </c>
      <c r="C1690" s="494" t="s">
        <v>553</v>
      </c>
      <c r="D1690" s="207" t="s">
        <v>1797</v>
      </c>
      <c r="E1690" s="208">
        <v>780</v>
      </c>
      <c r="F1690" s="107" t="s">
        <v>533</v>
      </c>
      <c r="G1690" s="208" t="s">
        <v>380</v>
      </c>
      <c r="H1690" s="206"/>
      <c r="I1690" s="874"/>
      <c r="J1690" s="106"/>
      <c r="K1690" s="106"/>
      <c r="L1690" s="106"/>
      <c r="M1690" s="106"/>
      <c r="N1690" s="106"/>
      <c r="O1690" s="106"/>
      <c r="P1690" s="106"/>
    </row>
    <row r="1691" spans="1:16" s="74" customFormat="1">
      <c r="A1691" s="95"/>
      <c r="B1691" s="164" t="s">
        <v>4126</v>
      </c>
      <c r="C1691" s="912" t="s">
        <v>562</v>
      </c>
      <c r="D1691" s="207" t="s">
        <v>1798</v>
      </c>
      <c r="E1691" s="208">
        <v>165</v>
      </c>
      <c r="F1691" s="107" t="s">
        <v>533</v>
      </c>
      <c r="G1691" s="208" t="s">
        <v>380</v>
      </c>
      <c r="H1691" s="206"/>
      <c r="I1691" s="874"/>
      <c r="J1691" s="106"/>
      <c r="K1691" s="106"/>
      <c r="L1691" s="106"/>
      <c r="M1691" s="106"/>
      <c r="N1691" s="106"/>
      <c r="O1691" s="106"/>
      <c r="P1691" s="106"/>
    </row>
    <row r="1692" spans="1:16" s="74" customFormat="1">
      <c r="A1692" s="95"/>
      <c r="B1692" s="164" t="s">
        <v>4984</v>
      </c>
      <c r="C1692" s="494" t="s">
        <v>366</v>
      </c>
      <c r="D1692" s="207" t="s">
        <v>1799</v>
      </c>
      <c r="E1692" s="208">
        <v>280</v>
      </c>
      <c r="F1692" s="107" t="s">
        <v>533</v>
      </c>
      <c r="G1692" s="208" t="s">
        <v>380</v>
      </c>
      <c r="H1692" s="206"/>
      <c r="I1692" s="874"/>
      <c r="J1692" s="106"/>
      <c r="K1692" s="106"/>
      <c r="L1692" s="106"/>
      <c r="M1692" s="106"/>
      <c r="N1692" s="106"/>
      <c r="O1692" s="106"/>
      <c r="P1692" s="106"/>
    </row>
    <row r="1693" spans="1:16" s="74" customFormat="1">
      <c r="A1693" s="95"/>
      <c r="B1693" s="164" t="s">
        <v>4991</v>
      </c>
      <c r="C1693" s="494" t="s">
        <v>552</v>
      </c>
      <c r="D1693" s="207" t="s">
        <v>1800</v>
      </c>
      <c r="E1693" s="208">
        <v>396</v>
      </c>
      <c r="F1693" s="107" t="s">
        <v>533</v>
      </c>
      <c r="G1693" s="208" t="s">
        <v>380</v>
      </c>
      <c r="H1693" s="206"/>
      <c r="I1693" s="874"/>
      <c r="J1693" s="106"/>
      <c r="K1693" s="106"/>
      <c r="L1693" s="106"/>
      <c r="M1693" s="106"/>
      <c r="N1693" s="106"/>
      <c r="O1693" s="106"/>
      <c r="P1693" s="106"/>
    </row>
    <row r="1694" spans="1:16" s="74" customFormat="1">
      <c r="A1694" s="95"/>
      <c r="B1694" s="164" t="s">
        <v>4983</v>
      </c>
      <c r="C1694" s="494" t="s">
        <v>365</v>
      </c>
      <c r="D1694" s="207" t="s">
        <v>1801</v>
      </c>
      <c r="E1694" s="208">
        <v>56</v>
      </c>
      <c r="F1694" s="107" t="s">
        <v>533</v>
      </c>
      <c r="G1694" s="208" t="s">
        <v>380</v>
      </c>
      <c r="H1694" s="206"/>
      <c r="I1694" s="874"/>
      <c r="J1694" s="106"/>
      <c r="K1694" s="106"/>
      <c r="L1694" s="106"/>
      <c r="M1694" s="106"/>
      <c r="N1694" s="106"/>
      <c r="O1694" s="106"/>
      <c r="P1694" s="106"/>
    </row>
    <row r="1695" spans="1:16" s="74" customFormat="1">
      <c r="A1695" s="95"/>
      <c r="B1695" s="164" t="s">
        <v>4990</v>
      </c>
      <c r="C1695" s="494" t="s">
        <v>372</v>
      </c>
      <c r="D1695" s="207" t="s">
        <v>1802</v>
      </c>
      <c r="E1695" s="208">
        <v>79</v>
      </c>
      <c r="F1695" s="107" t="s">
        <v>533</v>
      </c>
      <c r="G1695" s="208" t="s">
        <v>380</v>
      </c>
      <c r="H1695" s="206"/>
      <c r="I1695" s="874"/>
      <c r="J1695" s="106"/>
      <c r="K1695" s="106"/>
      <c r="L1695" s="106"/>
      <c r="M1695" s="106"/>
      <c r="N1695" s="106"/>
      <c r="O1695" s="106"/>
      <c r="P1695" s="106"/>
    </row>
    <row r="1696" spans="1:16" s="74" customFormat="1">
      <c r="A1696" s="21"/>
      <c r="B1696" s="164" t="s">
        <v>4747</v>
      </c>
      <c r="C1696" s="912" t="s">
        <v>565</v>
      </c>
      <c r="D1696" s="874" t="s">
        <v>564</v>
      </c>
      <c r="E1696" s="107">
        <v>50</v>
      </c>
      <c r="F1696" s="107" t="s">
        <v>533</v>
      </c>
      <c r="G1696" s="107" t="s">
        <v>380</v>
      </c>
      <c r="H1696" s="206"/>
      <c r="I1696" s="874"/>
      <c r="J1696" s="106"/>
      <c r="K1696" s="106"/>
      <c r="L1696" s="106"/>
      <c r="M1696" s="106"/>
      <c r="N1696" s="106"/>
      <c r="O1696" s="106"/>
      <c r="P1696" s="106"/>
    </row>
    <row r="1697" spans="1:16" s="74" customFormat="1">
      <c r="A1697" s="21"/>
      <c r="B1697" s="164" t="s">
        <v>4751</v>
      </c>
      <c r="C1697" s="912" t="s">
        <v>563</v>
      </c>
      <c r="D1697" s="874" t="s">
        <v>59</v>
      </c>
      <c r="E1697" s="107">
        <v>215</v>
      </c>
      <c r="F1697" s="107" t="s">
        <v>533</v>
      </c>
      <c r="G1697" s="107" t="s">
        <v>380</v>
      </c>
      <c r="H1697" s="206"/>
      <c r="I1697" s="874"/>
      <c r="J1697" s="106"/>
      <c r="K1697" s="106"/>
      <c r="L1697" s="106"/>
      <c r="M1697" s="106"/>
      <c r="N1697" s="106"/>
      <c r="O1697" s="106"/>
      <c r="P1697" s="106"/>
    </row>
    <row r="1698" spans="1:16" s="74" customFormat="1">
      <c r="A1698" s="21"/>
      <c r="B1698" s="164" t="s">
        <v>4748</v>
      </c>
      <c r="C1698" s="912" t="s">
        <v>522</v>
      </c>
      <c r="D1698" s="874" t="s">
        <v>61</v>
      </c>
      <c r="E1698" s="107">
        <v>345</v>
      </c>
      <c r="F1698" s="107" t="s">
        <v>533</v>
      </c>
      <c r="G1698" s="107" t="s">
        <v>380</v>
      </c>
      <c r="H1698" s="206"/>
      <c r="I1698" s="874"/>
      <c r="J1698" s="106"/>
      <c r="K1698" s="106"/>
      <c r="L1698" s="106"/>
      <c r="M1698" s="106"/>
      <c r="N1698" s="106"/>
      <c r="O1698" s="106"/>
      <c r="P1698" s="106"/>
    </row>
    <row r="1699" spans="1:16" s="74" customFormat="1">
      <c r="A1699" s="21"/>
      <c r="B1699" s="164" t="s">
        <v>4749</v>
      </c>
      <c r="C1699" s="912" t="s">
        <v>521</v>
      </c>
      <c r="D1699" s="874" t="s">
        <v>60</v>
      </c>
      <c r="E1699" s="107">
        <v>595</v>
      </c>
      <c r="F1699" s="107" t="s">
        <v>533</v>
      </c>
      <c r="G1699" s="107" t="s">
        <v>380</v>
      </c>
      <c r="H1699" s="206"/>
      <c r="I1699" s="874"/>
      <c r="J1699" s="106"/>
      <c r="K1699" s="106"/>
      <c r="L1699" s="106"/>
      <c r="M1699" s="106"/>
      <c r="N1699" s="106"/>
      <c r="O1699" s="106"/>
      <c r="P1699" s="106"/>
    </row>
    <row r="1700" spans="1:16" s="74" customFormat="1">
      <c r="A1700" s="21"/>
      <c r="B1700" s="164" t="s">
        <v>4750</v>
      </c>
      <c r="C1700" s="912" t="s">
        <v>520</v>
      </c>
      <c r="D1700" s="874" t="s">
        <v>62</v>
      </c>
      <c r="E1700" s="107">
        <v>795</v>
      </c>
      <c r="F1700" s="107" t="s">
        <v>533</v>
      </c>
      <c r="G1700" s="107" t="s">
        <v>380</v>
      </c>
      <c r="H1700" s="206"/>
      <c r="I1700" s="874"/>
      <c r="J1700" s="106"/>
      <c r="K1700" s="106"/>
      <c r="L1700" s="106"/>
      <c r="M1700" s="106"/>
      <c r="N1700" s="106"/>
      <c r="O1700" s="106"/>
      <c r="P1700" s="106"/>
    </row>
    <row r="1701" spans="1:16" s="74" customFormat="1">
      <c r="A1701" s="21"/>
      <c r="B1701" s="164" t="s">
        <v>4134</v>
      </c>
      <c r="C1701" s="912" t="s">
        <v>689</v>
      </c>
      <c r="D1701" s="874" t="s">
        <v>63</v>
      </c>
      <c r="E1701" s="107">
        <v>3995</v>
      </c>
      <c r="F1701" s="107" t="s">
        <v>533</v>
      </c>
      <c r="G1701" s="107" t="s">
        <v>380</v>
      </c>
      <c r="H1701" s="206"/>
      <c r="I1701" s="874"/>
      <c r="J1701" s="106"/>
      <c r="K1701" s="106"/>
      <c r="L1701" s="106"/>
      <c r="M1701" s="106"/>
      <c r="N1701" s="106"/>
      <c r="O1701" s="106"/>
      <c r="P1701" s="106"/>
    </row>
    <row r="1702" spans="1:16" s="74" customFormat="1">
      <c r="A1702" s="21"/>
      <c r="B1702" s="164" t="s">
        <v>5450</v>
      </c>
      <c r="C1702" s="1024" t="s">
        <v>464</v>
      </c>
      <c r="D1702" s="631" t="s">
        <v>1445</v>
      </c>
      <c r="E1702" s="107">
        <v>495</v>
      </c>
      <c r="F1702" s="107" t="s">
        <v>533</v>
      </c>
      <c r="G1702" s="107" t="s">
        <v>380</v>
      </c>
      <c r="H1702" s="206"/>
      <c r="I1702" s="874"/>
      <c r="J1702" s="106"/>
      <c r="K1702" s="106"/>
      <c r="L1702" s="106"/>
      <c r="M1702" s="106"/>
      <c r="N1702" s="106"/>
      <c r="O1702" s="106"/>
      <c r="P1702" s="106"/>
    </row>
    <row r="1703" spans="1:16" s="74" customFormat="1">
      <c r="A1703" s="21"/>
      <c r="B1703" s="164" t="s">
        <v>5451</v>
      </c>
      <c r="C1703" s="1024" t="s">
        <v>465</v>
      </c>
      <c r="D1703" s="631" t="s">
        <v>1446</v>
      </c>
      <c r="E1703" s="107">
        <v>1995</v>
      </c>
      <c r="F1703" s="107" t="s">
        <v>533</v>
      </c>
      <c r="G1703" s="107" t="s">
        <v>380</v>
      </c>
      <c r="H1703" s="206"/>
      <c r="I1703" s="874"/>
      <c r="J1703" s="106"/>
      <c r="K1703" s="106"/>
      <c r="L1703" s="106"/>
      <c r="M1703" s="106"/>
      <c r="N1703" s="106"/>
      <c r="O1703" s="106"/>
      <c r="P1703" s="106"/>
    </row>
    <row r="1704" spans="1:16" s="74" customFormat="1">
      <c r="A1704" s="21"/>
      <c r="B1704" s="164" t="s">
        <v>5452</v>
      </c>
      <c r="C1704" s="1024" t="s">
        <v>466</v>
      </c>
      <c r="D1704" s="631" t="s">
        <v>1447</v>
      </c>
      <c r="E1704" s="107">
        <v>2995</v>
      </c>
      <c r="F1704" s="107" t="s">
        <v>533</v>
      </c>
      <c r="G1704" s="107" t="s">
        <v>380</v>
      </c>
      <c r="H1704" s="206"/>
      <c r="I1704" s="874"/>
      <c r="J1704" s="106"/>
      <c r="K1704" s="106"/>
      <c r="L1704" s="106"/>
      <c r="M1704" s="106"/>
      <c r="N1704" s="106"/>
      <c r="O1704" s="106"/>
      <c r="P1704" s="106"/>
    </row>
    <row r="1705" spans="1:16" s="74" customFormat="1">
      <c r="A1705" s="21"/>
      <c r="B1705" s="164" t="s">
        <v>5453</v>
      </c>
      <c r="C1705" s="1024" t="s">
        <v>467</v>
      </c>
      <c r="D1705" s="631" t="s">
        <v>1448</v>
      </c>
      <c r="E1705" s="107">
        <v>3495</v>
      </c>
      <c r="F1705" s="107" t="s">
        <v>533</v>
      </c>
      <c r="G1705" s="107" t="s">
        <v>380</v>
      </c>
      <c r="H1705" s="206"/>
      <c r="I1705" s="874"/>
      <c r="J1705" s="106"/>
      <c r="K1705" s="106"/>
      <c r="L1705" s="106"/>
      <c r="M1705" s="106"/>
      <c r="N1705" s="106"/>
      <c r="O1705" s="106"/>
      <c r="P1705" s="106"/>
    </row>
    <row r="1706" spans="1:16" s="74" customFormat="1">
      <c r="A1706" s="95"/>
      <c r="B1706" s="164"/>
      <c r="C1706" s="227" t="s">
        <v>3317</v>
      </c>
      <c r="D1706" s="227"/>
      <c r="E1706" s="228"/>
      <c r="F1706" s="228" t="s">
        <v>68</v>
      </c>
      <c r="G1706" s="228" t="s">
        <v>67</v>
      </c>
      <c r="H1706" s="230"/>
      <c r="I1706" s="418"/>
      <c r="J1706" s="236"/>
      <c r="K1706" s="236"/>
      <c r="L1706" s="236"/>
      <c r="M1706" s="236"/>
      <c r="N1706" s="236"/>
      <c r="O1706" s="236"/>
      <c r="P1706" s="236"/>
    </row>
    <row r="1707" spans="1:16" s="74" customFormat="1">
      <c r="A1707" s="21"/>
      <c r="B1707" s="164" t="s">
        <v>5426</v>
      </c>
      <c r="C1707" s="923" t="s">
        <v>594</v>
      </c>
      <c r="D1707" s="141" t="s">
        <v>3308</v>
      </c>
      <c r="E1707" s="251">
        <v>50</v>
      </c>
      <c r="F1707" s="107" t="s">
        <v>533</v>
      </c>
      <c r="G1707" s="107" t="s">
        <v>380</v>
      </c>
      <c r="H1707" s="206"/>
      <c r="I1707" s="874"/>
      <c r="J1707" s="106"/>
      <c r="K1707" s="106"/>
      <c r="L1707" s="106"/>
      <c r="M1707" s="106"/>
      <c r="N1707" s="106"/>
      <c r="O1707" s="106"/>
      <c r="P1707" s="106"/>
    </row>
    <row r="1708" spans="1:16" s="74" customFormat="1">
      <c r="A1708" s="21"/>
      <c r="B1708" s="164" t="s">
        <v>5427</v>
      </c>
      <c r="C1708" s="923" t="s">
        <v>595</v>
      </c>
      <c r="D1708" s="141" t="s">
        <v>3309</v>
      </c>
      <c r="E1708" s="251">
        <v>215</v>
      </c>
      <c r="F1708" s="107" t="s">
        <v>533</v>
      </c>
      <c r="G1708" s="107" t="s">
        <v>380</v>
      </c>
      <c r="H1708" s="206"/>
      <c r="I1708" s="874"/>
      <c r="J1708" s="106"/>
      <c r="K1708" s="106"/>
      <c r="L1708" s="106"/>
      <c r="M1708" s="106"/>
      <c r="N1708" s="106"/>
      <c r="O1708" s="106"/>
      <c r="P1708" s="106"/>
    </row>
    <row r="1709" spans="1:16" s="74" customFormat="1">
      <c r="A1709" s="21"/>
      <c r="B1709" s="164" t="s">
        <v>5428</v>
      </c>
      <c r="C1709" s="923" t="s">
        <v>596</v>
      </c>
      <c r="D1709" s="141" t="s">
        <v>3310</v>
      </c>
      <c r="E1709" s="251">
        <v>345</v>
      </c>
      <c r="F1709" s="107" t="s">
        <v>533</v>
      </c>
      <c r="G1709" s="107" t="s">
        <v>380</v>
      </c>
      <c r="H1709" s="206"/>
      <c r="I1709" s="874"/>
      <c r="J1709" s="106"/>
      <c r="K1709" s="106"/>
      <c r="L1709" s="106"/>
      <c r="M1709" s="106"/>
      <c r="N1709" s="106"/>
      <c r="O1709" s="106"/>
      <c r="P1709" s="106"/>
    </row>
    <row r="1710" spans="1:16" s="74" customFormat="1">
      <c r="A1710" s="21"/>
      <c r="B1710" s="164" t="s">
        <v>4814</v>
      </c>
      <c r="C1710" s="923" t="s">
        <v>3298</v>
      </c>
      <c r="D1710" s="141" t="s">
        <v>3299</v>
      </c>
      <c r="E1710" s="110">
        <v>375</v>
      </c>
      <c r="F1710" s="107" t="s">
        <v>533</v>
      </c>
      <c r="G1710" s="107" t="s">
        <v>380</v>
      </c>
      <c r="H1710" s="206"/>
      <c r="I1710" s="874"/>
      <c r="J1710" s="106"/>
      <c r="K1710" s="106"/>
      <c r="L1710" s="106"/>
      <c r="M1710" s="106"/>
      <c r="N1710" s="106"/>
      <c r="O1710" s="106"/>
      <c r="P1710" s="106"/>
    </row>
    <row r="1711" spans="1:16" s="74" customFormat="1">
      <c r="A1711" s="21"/>
      <c r="B1711" s="164" t="s">
        <v>5429</v>
      </c>
      <c r="C1711" s="923" t="s">
        <v>597</v>
      </c>
      <c r="D1711" s="141" t="s">
        <v>3311</v>
      </c>
      <c r="E1711" s="251">
        <v>450</v>
      </c>
      <c r="F1711" s="107" t="s">
        <v>533</v>
      </c>
      <c r="G1711" s="107" t="s">
        <v>380</v>
      </c>
      <c r="H1711" s="206"/>
      <c r="I1711" s="874"/>
      <c r="J1711" s="106"/>
      <c r="K1711" s="106"/>
      <c r="L1711" s="106"/>
      <c r="M1711" s="106"/>
      <c r="N1711" s="106"/>
      <c r="O1711" s="106"/>
      <c r="P1711" s="106"/>
    </row>
    <row r="1712" spans="1:16" s="74" customFormat="1">
      <c r="A1712" s="21"/>
      <c r="B1712" s="164" t="s">
        <v>5430</v>
      </c>
      <c r="C1712" s="923" t="s">
        <v>598</v>
      </c>
      <c r="D1712" s="141" t="s">
        <v>3316</v>
      </c>
      <c r="E1712" s="110">
        <v>595</v>
      </c>
      <c r="F1712" s="107" t="s">
        <v>533</v>
      </c>
      <c r="G1712" s="107" t="s">
        <v>380</v>
      </c>
      <c r="H1712" s="206"/>
      <c r="I1712" s="874"/>
      <c r="J1712" s="106"/>
      <c r="K1712" s="106"/>
      <c r="L1712" s="106"/>
      <c r="M1712" s="106"/>
      <c r="N1712" s="106"/>
      <c r="O1712" s="106"/>
      <c r="P1712" s="106"/>
    </row>
    <row r="1713" spans="1:16" s="74" customFormat="1">
      <c r="A1713" s="21"/>
      <c r="B1713" s="164" t="s">
        <v>4815</v>
      </c>
      <c r="C1713" s="923" t="s">
        <v>3300</v>
      </c>
      <c r="D1713" s="141" t="s">
        <v>3301</v>
      </c>
      <c r="E1713" s="110">
        <v>949</v>
      </c>
      <c r="F1713" s="107" t="s">
        <v>533</v>
      </c>
      <c r="G1713" s="107" t="s">
        <v>380</v>
      </c>
      <c r="H1713" s="206"/>
      <c r="I1713" s="874"/>
      <c r="J1713" s="106"/>
      <c r="K1713" s="106"/>
      <c r="L1713" s="106"/>
      <c r="M1713" s="106"/>
      <c r="N1713" s="106"/>
      <c r="O1713" s="106"/>
      <c r="P1713" s="106"/>
    </row>
    <row r="1714" spans="1:16" s="74" customFormat="1">
      <c r="A1714" s="21"/>
      <c r="B1714" s="164" t="s">
        <v>4816</v>
      </c>
      <c r="C1714" s="923" t="s">
        <v>3302</v>
      </c>
      <c r="D1714" s="141" t="s">
        <v>3303</v>
      </c>
      <c r="E1714" s="110">
        <v>1898</v>
      </c>
      <c r="F1714" s="107" t="s">
        <v>533</v>
      </c>
      <c r="G1714" s="107" t="s">
        <v>380</v>
      </c>
      <c r="H1714" s="206"/>
      <c r="I1714" s="874"/>
      <c r="J1714" s="106"/>
      <c r="K1714" s="106"/>
      <c r="L1714" s="106"/>
      <c r="M1714" s="106"/>
      <c r="N1714" s="106"/>
      <c r="O1714" s="106"/>
      <c r="P1714" s="106"/>
    </row>
    <row r="1715" spans="1:16" s="74" customFormat="1">
      <c r="A1715" s="21"/>
      <c r="B1715" s="164" t="s">
        <v>4817</v>
      </c>
      <c r="C1715" s="923" t="s">
        <v>3304</v>
      </c>
      <c r="D1715" s="141" t="s">
        <v>3305</v>
      </c>
      <c r="E1715" s="110">
        <v>3100</v>
      </c>
      <c r="F1715" s="107" t="s">
        <v>533</v>
      </c>
      <c r="G1715" s="107" t="s">
        <v>380</v>
      </c>
      <c r="H1715" s="206"/>
      <c r="I1715" s="874"/>
      <c r="J1715" s="106"/>
      <c r="K1715" s="106"/>
      <c r="L1715" s="106"/>
      <c r="M1715" s="106"/>
      <c r="N1715" s="106"/>
      <c r="O1715" s="106"/>
      <c r="P1715" s="106"/>
    </row>
    <row r="1716" spans="1:16" s="74" customFormat="1">
      <c r="A1716" s="21"/>
      <c r="B1716" s="164" t="s">
        <v>4818</v>
      </c>
      <c r="C1716" s="923" t="s">
        <v>3306</v>
      </c>
      <c r="D1716" s="141" t="s">
        <v>3307</v>
      </c>
      <c r="E1716" s="110">
        <v>5900</v>
      </c>
      <c r="F1716" s="107" t="s">
        <v>533</v>
      </c>
      <c r="G1716" s="107" t="s">
        <v>380</v>
      </c>
      <c r="H1716" s="206"/>
      <c r="I1716" s="874"/>
      <c r="J1716" s="106"/>
      <c r="K1716" s="106"/>
      <c r="L1716" s="106"/>
      <c r="M1716" s="106"/>
      <c r="N1716" s="106"/>
      <c r="O1716" s="106"/>
      <c r="P1716" s="106"/>
    </row>
    <row r="1717" spans="1:16" s="74" customFormat="1" ht="15.75" thickBot="1">
      <c r="A1717" s="21"/>
      <c r="B1717" s="164"/>
      <c r="C1717" s="490" t="s">
        <v>1046</v>
      </c>
      <c r="D1717" s="71"/>
      <c r="E1717" s="246"/>
      <c r="F1717" s="246" t="s">
        <v>68</v>
      </c>
      <c r="G1717" s="246" t="s">
        <v>67</v>
      </c>
      <c r="H1717" s="267"/>
      <c r="I1717" s="71"/>
    </row>
    <row r="1718" spans="1:16" s="74" customFormat="1">
      <c r="A1718" s="21"/>
      <c r="B1718" s="164"/>
      <c r="C1718" s="302"/>
      <c r="D1718" s="89" t="s">
        <v>426</v>
      </c>
      <c r="E1718" s="283"/>
      <c r="F1718" s="283" t="s">
        <v>68</v>
      </c>
      <c r="G1718" s="283" t="s">
        <v>67</v>
      </c>
      <c r="H1718" s="284"/>
      <c r="I1718" s="76"/>
      <c r="J1718" s="302"/>
      <c r="K1718" s="302"/>
      <c r="L1718" s="302"/>
      <c r="M1718" s="302"/>
      <c r="N1718" s="302"/>
      <c r="O1718" s="302"/>
      <c r="P1718" s="303"/>
    </row>
    <row r="1719" spans="1:16" s="74" customFormat="1" ht="15.75" thickBot="1">
      <c r="A1719" s="21"/>
      <c r="B1719" s="164"/>
      <c r="C1719" s="345"/>
      <c r="D1719" s="345" t="s">
        <v>429</v>
      </c>
      <c r="E1719" s="385"/>
      <c r="F1719" s="385" t="s">
        <v>68</v>
      </c>
      <c r="G1719" s="385" t="s">
        <v>67</v>
      </c>
      <c r="H1719" s="632"/>
      <c r="I1719" s="248"/>
      <c r="J1719" s="345"/>
      <c r="K1719" s="345"/>
      <c r="L1719" s="345"/>
      <c r="M1719" s="345"/>
      <c r="N1719" s="345"/>
      <c r="O1719" s="345"/>
      <c r="P1719" s="346"/>
    </row>
    <row r="1720" spans="1:16" s="74" customFormat="1">
      <c r="A1720" s="21"/>
      <c r="B1720" s="164"/>
      <c r="C1720" s="938"/>
      <c r="D1720" s="633" t="s">
        <v>2726</v>
      </c>
      <c r="E1720" s="186"/>
      <c r="F1720" s="186"/>
      <c r="G1720" s="186"/>
      <c r="H1720" s="634"/>
      <c r="I1720" s="197"/>
      <c r="J1720" s="196"/>
      <c r="K1720" s="196"/>
      <c r="L1720" s="196"/>
      <c r="M1720" s="196"/>
      <c r="N1720" s="196"/>
      <c r="O1720" s="196"/>
      <c r="P1720" s="196"/>
    </row>
    <row r="1721" spans="1:16" s="74" customFormat="1">
      <c r="A1721" s="21"/>
      <c r="B1721" s="164" t="s">
        <v>4242</v>
      </c>
      <c r="C1721" s="927" t="s">
        <v>2684</v>
      </c>
      <c r="D1721" s="138" t="s">
        <v>2685</v>
      </c>
      <c r="E1721" s="110">
        <v>96192.6</v>
      </c>
      <c r="F1721" s="123" t="s">
        <v>2056</v>
      </c>
      <c r="G1721" s="110">
        <v>96192.6</v>
      </c>
      <c r="H1721" s="206"/>
      <c r="I1721" s="874"/>
      <c r="J1721" s="106"/>
      <c r="K1721" s="106"/>
      <c r="L1721" s="106"/>
      <c r="M1721" s="106"/>
      <c r="N1721" s="106"/>
      <c r="O1721" s="106"/>
      <c r="P1721" s="106"/>
    </row>
    <row r="1722" spans="1:16" s="74" customFormat="1">
      <c r="A1722" s="21"/>
      <c r="B1722" s="164" t="s">
        <v>4243</v>
      </c>
      <c r="C1722" s="927" t="s">
        <v>2686</v>
      </c>
      <c r="D1722" s="161" t="s">
        <v>2687</v>
      </c>
      <c r="E1722" s="110">
        <v>118030.92</v>
      </c>
      <c r="F1722" s="123" t="s">
        <v>2056</v>
      </c>
      <c r="G1722" s="110">
        <v>118030.92</v>
      </c>
      <c r="H1722" s="206"/>
      <c r="I1722" s="874"/>
      <c r="J1722" s="106"/>
      <c r="K1722" s="106"/>
      <c r="L1722" s="106"/>
      <c r="M1722" s="106"/>
      <c r="N1722" s="106"/>
      <c r="O1722" s="106"/>
      <c r="P1722" s="106"/>
    </row>
    <row r="1723" spans="1:16" s="74" customFormat="1">
      <c r="A1723" s="21"/>
      <c r="B1723" s="164" t="s">
        <v>4215</v>
      </c>
      <c r="C1723" s="927" t="s">
        <v>2650</v>
      </c>
      <c r="D1723" s="163" t="s">
        <v>2651</v>
      </c>
      <c r="E1723" s="110">
        <v>66592.600000000006</v>
      </c>
      <c r="F1723" s="123" t="s">
        <v>2056</v>
      </c>
      <c r="G1723" s="110">
        <v>66592.600000000006</v>
      </c>
      <c r="H1723" s="206"/>
      <c r="I1723" s="874"/>
      <c r="J1723" s="106"/>
      <c r="K1723" s="106"/>
      <c r="L1723" s="106"/>
      <c r="M1723" s="106"/>
      <c r="N1723" s="106"/>
      <c r="O1723" s="106"/>
      <c r="P1723" s="106"/>
    </row>
    <row r="1724" spans="1:16" s="74" customFormat="1">
      <c r="A1724" s="21"/>
      <c r="B1724" s="164" t="s">
        <v>4216</v>
      </c>
      <c r="C1724" s="929" t="s">
        <v>2652</v>
      </c>
      <c r="D1724" s="161" t="s">
        <v>2653</v>
      </c>
      <c r="E1724" s="110">
        <v>81710.920000000013</v>
      </c>
      <c r="F1724" s="123" t="s">
        <v>2056</v>
      </c>
      <c r="G1724" s="110">
        <v>81710.920000000013</v>
      </c>
      <c r="H1724" s="206"/>
      <c r="I1724" s="874"/>
      <c r="J1724" s="106"/>
      <c r="K1724" s="106"/>
      <c r="L1724" s="106"/>
      <c r="M1724" s="106"/>
      <c r="N1724" s="106"/>
      <c r="O1724" s="106"/>
      <c r="P1724" s="106"/>
    </row>
    <row r="1725" spans="1:16" s="74" customFormat="1">
      <c r="A1725" s="21"/>
      <c r="B1725" s="164" t="s">
        <v>4220</v>
      </c>
      <c r="C1725" s="929" t="s">
        <v>2616</v>
      </c>
      <c r="D1725" s="161" t="s">
        <v>2617</v>
      </c>
      <c r="E1725" s="110">
        <v>44392.6</v>
      </c>
      <c r="F1725" s="123" t="s">
        <v>2056</v>
      </c>
      <c r="G1725" s="110">
        <v>44392.6</v>
      </c>
      <c r="H1725" s="206"/>
      <c r="I1725" s="874"/>
      <c r="J1725" s="106"/>
      <c r="K1725" s="106"/>
      <c r="L1725" s="106"/>
      <c r="M1725" s="106"/>
      <c r="N1725" s="106"/>
      <c r="O1725" s="106"/>
      <c r="P1725" s="106"/>
    </row>
    <row r="1726" spans="1:16" s="74" customFormat="1">
      <c r="A1726" s="21"/>
      <c r="B1726" s="164" t="s">
        <v>4221</v>
      </c>
      <c r="C1726" s="929" t="s">
        <v>2618</v>
      </c>
      <c r="D1726" s="161" t="s">
        <v>2619</v>
      </c>
      <c r="E1726" s="110">
        <v>54470.920000000006</v>
      </c>
      <c r="F1726" s="123" t="s">
        <v>2056</v>
      </c>
      <c r="G1726" s="110">
        <v>54470.920000000006</v>
      </c>
      <c r="H1726" s="206"/>
      <c r="I1726" s="874"/>
      <c r="J1726" s="106"/>
      <c r="K1726" s="106"/>
      <c r="L1726" s="106"/>
      <c r="M1726" s="106"/>
      <c r="N1726" s="106"/>
      <c r="O1726" s="106"/>
      <c r="P1726" s="106"/>
    </row>
    <row r="1727" spans="1:16" s="74" customFormat="1">
      <c r="A1727" s="21"/>
      <c r="B1727" s="164"/>
      <c r="C1727" s="917"/>
      <c r="D1727" s="635" t="s">
        <v>427</v>
      </c>
      <c r="E1727" s="279"/>
      <c r="F1727" s="279" t="s">
        <v>68</v>
      </c>
      <c r="G1727" s="279" t="s">
        <v>67</v>
      </c>
      <c r="H1727" s="482"/>
      <c r="I1727" s="463"/>
      <c r="J1727" s="592"/>
      <c r="K1727" s="592"/>
      <c r="L1727" s="592"/>
      <c r="M1727" s="592"/>
      <c r="N1727" s="592"/>
      <c r="O1727" s="592"/>
      <c r="P1727" s="592"/>
    </row>
    <row r="1728" spans="1:16" s="74" customFormat="1">
      <c r="A1728" s="21"/>
      <c r="B1728" s="164" t="s">
        <v>5714</v>
      </c>
      <c r="C1728" s="1025" t="s">
        <v>829</v>
      </c>
      <c r="D1728" s="463" t="s">
        <v>1908</v>
      </c>
      <c r="E1728" s="279">
        <v>44990</v>
      </c>
      <c r="F1728" s="123" t="s">
        <v>2056</v>
      </c>
      <c r="G1728" s="279">
        <v>44990</v>
      </c>
      <c r="H1728" s="482"/>
      <c r="I1728" s="487" t="s">
        <v>834</v>
      </c>
      <c r="J1728" s="868"/>
      <c r="K1728" s="868"/>
      <c r="L1728" s="868"/>
      <c r="M1728" s="868"/>
      <c r="N1728" s="868"/>
      <c r="O1728" s="868"/>
      <c r="P1728" s="869"/>
    </row>
    <row r="1729" spans="1:16" s="74" customFormat="1">
      <c r="A1729" s="21"/>
      <c r="B1729" s="164" t="s">
        <v>5715</v>
      </c>
      <c r="C1729" s="1025" t="s">
        <v>830</v>
      </c>
      <c r="D1729" s="463" t="s">
        <v>1909</v>
      </c>
      <c r="E1729" s="279">
        <v>55990</v>
      </c>
      <c r="F1729" s="123" t="s">
        <v>2056</v>
      </c>
      <c r="G1729" s="279">
        <v>55990</v>
      </c>
      <c r="H1729" s="482"/>
      <c r="I1729" s="487" t="s">
        <v>834</v>
      </c>
      <c r="J1729" s="868"/>
      <c r="K1729" s="868"/>
      <c r="L1729" s="868"/>
      <c r="M1729" s="868"/>
      <c r="N1729" s="868"/>
      <c r="O1729" s="868"/>
      <c r="P1729" s="869"/>
    </row>
    <row r="1730" spans="1:16" s="74" customFormat="1">
      <c r="A1730" s="21"/>
      <c r="B1730" s="164" t="s">
        <v>5438</v>
      </c>
      <c r="C1730" s="1026" t="s">
        <v>205</v>
      </c>
      <c r="D1730" s="848" t="s">
        <v>1103</v>
      </c>
      <c r="E1730" s="210">
        <v>24149.5</v>
      </c>
      <c r="F1730" s="123" t="s">
        <v>2056</v>
      </c>
      <c r="G1730" s="210">
        <v>24149.5</v>
      </c>
      <c r="H1730" s="243"/>
      <c r="I1730" s="848"/>
      <c r="J1730" s="135"/>
      <c r="K1730" s="135"/>
      <c r="L1730" s="135"/>
      <c r="M1730" s="135"/>
      <c r="N1730" s="135"/>
      <c r="O1730" s="135"/>
      <c r="P1730" s="135"/>
    </row>
    <row r="1731" spans="1:16" s="74" customFormat="1" ht="14.25" customHeight="1">
      <c r="A1731" s="21"/>
      <c r="B1731" s="164" t="s">
        <v>5439</v>
      </c>
      <c r="C1731" s="1026" t="s">
        <v>206</v>
      </c>
      <c r="D1731" s="848" t="s">
        <v>1120</v>
      </c>
      <c r="E1731" s="210">
        <v>28549.5</v>
      </c>
      <c r="F1731" s="123" t="s">
        <v>2056</v>
      </c>
      <c r="G1731" s="210">
        <v>28549.5</v>
      </c>
      <c r="H1731" s="243"/>
      <c r="I1731" s="848"/>
      <c r="J1731" s="135"/>
      <c r="K1731" s="135"/>
      <c r="L1731" s="135"/>
      <c r="M1731" s="135"/>
      <c r="N1731" s="135"/>
      <c r="O1731" s="135"/>
      <c r="P1731" s="135"/>
    </row>
    <row r="1732" spans="1:16" s="74" customFormat="1">
      <c r="A1732" s="21"/>
      <c r="B1732" s="164" t="s">
        <v>4416</v>
      </c>
      <c r="C1732" s="950" t="s">
        <v>2745</v>
      </c>
      <c r="D1732" s="258" t="s">
        <v>2746</v>
      </c>
      <c r="E1732" s="110">
        <v>29593</v>
      </c>
      <c r="F1732" s="123" t="s">
        <v>2056</v>
      </c>
      <c r="G1732" s="110">
        <v>29593</v>
      </c>
      <c r="H1732" s="243"/>
      <c r="I1732" s="848"/>
      <c r="J1732" s="135"/>
      <c r="K1732" s="135"/>
      <c r="L1732" s="135"/>
      <c r="M1732" s="135"/>
      <c r="N1732" s="135"/>
      <c r="O1732" s="135"/>
      <c r="P1732" s="135"/>
    </row>
    <row r="1733" spans="1:16" s="74" customFormat="1">
      <c r="A1733" s="21"/>
      <c r="B1733" s="164" t="s">
        <v>4417</v>
      </c>
      <c r="C1733" s="950" t="s">
        <v>2747</v>
      </c>
      <c r="D1733" s="258" t="s">
        <v>2748</v>
      </c>
      <c r="E1733" s="110">
        <v>36311</v>
      </c>
      <c r="F1733" s="123" t="s">
        <v>2056</v>
      </c>
      <c r="G1733" s="110">
        <v>36311</v>
      </c>
      <c r="H1733" s="243"/>
      <c r="I1733" s="848"/>
      <c r="J1733" s="135"/>
      <c r="K1733" s="135"/>
      <c r="L1733" s="135"/>
      <c r="M1733" s="135"/>
      <c r="N1733" s="135"/>
      <c r="O1733" s="135"/>
      <c r="P1733" s="135"/>
    </row>
    <row r="1734" spans="1:16" s="74" customFormat="1">
      <c r="A1734" s="21"/>
      <c r="B1734" s="164" t="s">
        <v>4418</v>
      </c>
      <c r="C1734" s="950" t="s">
        <v>2785</v>
      </c>
      <c r="D1734" s="258" t="s">
        <v>2786</v>
      </c>
      <c r="E1734" s="136">
        <v>16273</v>
      </c>
      <c r="F1734" s="123" t="s">
        <v>2056</v>
      </c>
      <c r="G1734" s="136">
        <v>16273</v>
      </c>
      <c r="H1734" s="243"/>
      <c r="I1734" s="848"/>
      <c r="J1734" s="135"/>
      <c r="K1734" s="135"/>
      <c r="L1734" s="135"/>
      <c r="M1734" s="135"/>
      <c r="N1734" s="135"/>
      <c r="O1734" s="135"/>
      <c r="P1734" s="135"/>
    </row>
    <row r="1735" spans="1:16" s="74" customFormat="1">
      <c r="A1735" s="21"/>
      <c r="B1735" s="164" t="s">
        <v>4419</v>
      </c>
      <c r="C1735" s="950" t="s">
        <v>2787</v>
      </c>
      <c r="D1735" s="258" t="s">
        <v>2788</v>
      </c>
      <c r="E1735" s="136">
        <v>19967</v>
      </c>
      <c r="F1735" s="123" t="s">
        <v>2056</v>
      </c>
      <c r="G1735" s="136">
        <v>19967</v>
      </c>
      <c r="H1735" s="243"/>
      <c r="I1735" s="848"/>
      <c r="J1735" s="135"/>
      <c r="K1735" s="135"/>
      <c r="L1735" s="135"/>
      <c r="M1735" s="135"/>
      <c r="N1735" s="135"/>
      <c r="O1735" s="135"/>
      <c r="P1735" s="135"/>
    </row>
    <row r="1736" spans="1:16" s="74" customFormat="1">
      <c r="A1736" s="21"/>
      <c r="B1736" s="164" t="s">
        <v>4420</v>
      </c>
      <c r="C1736" s="950" t="s">
        <v>2825</v>
      </c>
      <c r="D1736" s="258" t="s">
        <v>2826</v>
      </c>
      <c r="E1736" s="136">
        <v>8281</v>
      </c>
      <c r="F1736" s="210" t="s">
        <v>533</v>
      </c>
      <c r="G1736" s="136">
        <v>8281</v>
      </c>
      <c r="H1736" s="243"/>
      <c r="I1736" s="848"/>
      <c r="J1736" s="135"/>
      <c r="K1736" s="135"/>
      <c r="L1736" s="135"/>
      <c r="M1736" s="135"/>
      <c r="N1736" s="135"/>
      <c r="O1736" s="135"/>
      <c r="P1736" s="135"/>
    </row>
    <row r="1737" spans="1:16" s="74" customFormat="1">
      <c r="A1737" s="21"/>
      <c r="B1737" s="164" t="s">
        <v>4421</v>
      </c>
      <c r="C1737" s="950" t="s">
        <v>2827</v>
      </c>
      <c r="D1737" s="258" t="s">
        <v>2828</v>
      </c>
      <c r="E1737" s="136">
        <v>10161</v>
      </c>
      <c r="F1737" s="210" t="s">
        <v>533</v>
      </c>
      <c r="G1737" s="136">
        <v>10161</v>
      </c>
      <c r="H1737" s="243"/>
      <c r="I1737" s="848"/>
      <c r="J1737" s="135"/>
      <c r="K1737" s="135"/>
      <c r="L1737" s="135"/>
      <c r="M1737" s="135"/>
      <c r="N1737" s="135"/>
      <c r="O1737" s="135"/>
      <c r="P1737" s="135"/>
    </row>
    <row r="1738" spans="1:16" s="74" customFormat="1">
      <c r="A1738" s="21"/>
      <c r="B1738" s="164" t="s">
        <v>4422</v>
      </c>
      <c r="C1738" s="950" t="s">
        <v>2871</v>
      </c>
      <c r="D1738" s="258" t="s">
        <v>2872</v>
      </c>
      <c r="E1738" s="136">
        <v>5913</v>
      </c>
      <c r="F1738" s="210" t="s">
        <v>533</v>
      </c>
      <c r="G1738" s="136">
        <v>5913</v>
      </c>
      <c r="H1738" s="243"/>
      <c r="I1738" s="848"/>
      <c r="J1738" s="135"/>
      <c r="K1738" s="135"/>
      <c r="L1738" s="135"/>
      <c r="M1738" s="135"/>
      <c r="N1738" s="135"/>
      <c r="O1738" s="135"/>
      <c r="P1738" s="135"/>
    </row>
    <row r="1739" spans="1:16" s="74" customFormat="1">
      <c r="A1739" s="21"/>
      <c r="B1739" s="164" t="s">
        <v>4423</v>
      </c>
      <c r="C1739" s="950" t="s">
        <v>2873</v>
      </c>
      <c r="D1739" s="258" t="s">
        <v>2874</v>
      </c>
      <c r="E1739" s="136">
        <v>7255</v>
      </c>
      <c r="F1739" s="210" t="s">
        <v>533</v>
      </c>
      <c r="G1739" s="136">
        <v>7255</v>
      </c>
      <c r="H1739" s="243"/>
      <c r="I1739" s="848"/>
      <c r="J1739" s="135"/>
      <c r="K1739" s="135"/>
      <c r="L1739" s="135"/>
      <c r="M1739" s="135"/>
      <c r="N1739" s="135"/>
      <c r="O1739" s="135"/>
      <c r="P1739" s="135"/>
    </row>
    <row r="1740" spans="1:16" s="74" customFormat="1">
      <c r="A1740" s="21"/>
      <c r="B1740" s="164" t="s">
        <v>4424</v>
      </c>
      <c r="C1740" s="923" t="s">
        <v>3124</v>
      </c>
      <c r="D1740" s="141" t="s">
        <v>3125</v>
      </c>
      <c r="E1740" s="110">
        <v>3960</v>
      </c>
      <c r="F1740" s="210" t="s">
        <v>533</v>
      </c>
      <c r="G1740" s="110">
        <v>3960</v>
      </c>
      <c r="H1740" s="243"/>
      <c r="I1740" s="848"/>
      <c r="J1740" s="135"/>
      <c r="K1740" s="135"/>
      <c r="L1740" s="135"/>
      <c r="M1740" s="135"/>
      <c r="N1740" s="135"/>
      <c r="O1740" s="135"/>
      <c r="P1740" s="135"/>
    </row>
    <row r="1741" spans="1:16" s="74" customFormat="1">
      <c r="A1741" s="21"/>
      <c r="B1741" s="164" t="s">
        <v>4425</v>
      </c>
      <c r="C1741" s="927" t="s">
        <v>3126</v>
      </c>
      <c r="D1741" s="141" t="s">
        <v>3127</v>
      </c>
      <c r="E1741" s="110">
        <v>4840</v>
      </c>
      <c r="F1741" s="210" t="s">
        <v>533</v>
      </c>
      <c r="G1741" s="110">
        <v>4840</v>
      </c>
      <c r="H1741" s="243"/>
      <c r="I1741" s="848"/>
      <c r="J1741" s="135"/>
      <c r="K1741" s="135"/>
      <c r="L1741" s="135"/>
      <c r="M1741" s="135"/>
      <c r="N1741" s="135"/>
      <c r="O1741" s="135"/>
      <c r="P1741" s="135"/>
    </row>
    <row r="1742" spans="1:16" s="74" customFormat="1">
      <c r="A1742" s="95"/>
      <c r="B1742" s="164" t="s">
        <v>4686</v>
      </c>
      <c r="C1742" s="917" t="s">
        <v>1030</v>
      </c>
      <c r="D1742" s="636" t="s">
        <v>1480</v>
      </c>
      <c r="E1742" s="637">
        <v>1710</v>
      </c>
      <c r="F1742" s="210" t="s">
        <v>533</v>
      </c>
      <c r="G1742" s="210">
        <v>1454</v>
      </c>
      <c r="H1742" s="638"/>
      <c r="I1742" s="106"/>
      <c r="J1742" s="106"/>
      <c r="K1742" s="106"/>
      <c r="L1742" s="106"/>
      <c r="M1742" s="106"/>
      <c r="N1742" s="106"/>
      <c r="O1742" s="106"/>
      <c r="P1742" s="106"/>
    </row>
    <row r="1743" spans="1:16" s="95" customFormat="1">
      <c r="A1743" s="21"/>
      <c r="B1743" s="164" t="s">
        <v>4687</v>
      </c>
      <c r="C1743" s="917" t="s">
        <v>1031</v>
      </c>
      <c r="D1743" s="636" t="s">
        <v>1482</v>
      </c>
      <c r="E1743" s="637">
        <v>2077</v>
      </c>
      <c r="F1743" s="210" t="s">
        <v>533</v>
      </c>
      <c r="G1743" s="210">
        <v>1765</v>
      </c>
      <c r="H1743" s="638"/>
      <c r="I1743" s="106"/>
      <c r="J1743" s="106"/>
      <c r="K1743" s="106"/>
      <c r="L1743" s="106"/>
      <c r="M1743" s="106"/>
      <c r="N1743" s="106"/>
      <c r="O1743" s="106"/>
      <c r="P1743" s="106"/>
    </row>
    <row r="1744" spans="1:16">
      <c r="A1744" s="95"/>
      <c r="B1744" s="164" t="s">
        <v>4688</v>
      </c>
      <c r="C1744" s="917" t="s">
        <v>1032</v>
      </c>
      <c r="D1744" s="636" t="s">
        <v>1481</v>
      </c>
      <c r="E1744" s="637">
        <v>1860</v>
      </c>
      <c r="F1744" s="210" t="s">
        <v>533</v>
      </c>
      <c r="G1744" s="210">
        <v>1581</v>
      </c>
      <c r="H1744" s="638"/>
      <c r="I1744" s="106"/>
      <c r="J1744" s="106"/>
      <c r="K1744" s="106"/>
      <c r="L1744" s="106"/>
      <c r="M1744" s="106"/>
      <c r="N1744" s="106"/>
      <c r="O1744" s="106"/>
      <c r="P1744" s="106"/>
    </row>
    <row r="1745" spans="1:16">
      <c r="A1745" s="95"/>
      <c r="B1745" s="164" t="s">
        <v>4689</v>
      </c>
      <c r="C1745" s="917" t="s">
        <v>1033</v>
      </c>
      <c r="D1745" s="636" t="s">
        <v>1483</v>
      </c>
      <c r="E1745" s="637">
        <v>2227</v>
      </c>
      <c r="F1745" s="210" t="s">
        <v>533</v>
      </c>
      <c r="G1745" s="210">
        <v>1893</v>
      </c>
      <c r="H1745" s="638"/>
      <c r="I1745" s="106"/>
      <c r="J1745" s="106"/>
      <c r="K1745" s="106"/>
      <c r="L1745" s="106"/>
      <c r="M1745" s="106"/>
      <c r="N1745" s="106"/>
      <c r="O1745" s="106"/>
      <c r="P1745" s="106"/>
    </row>
    <row r="1746" spans="1:16">
      <c r="A1746" s="95"/>
      <c r="B1746" s="164" t="s">
        <v>4682</v>
      </c>
      <c r="C1746" s="917" t="s">
        <v>1034</v>
      </c>
      <c r="D1746" s="636" t="s">
        <v>1478</v>
      </c>
      <c r="E1746" s="637">
        <v>2260</v>
      </c>
      <c r="F1746" s="210" t="s">
        <v>533</v>
      </c>
      <c r="G1746" s="210">
        <v>1921</v>
      </c>
      <c r="H1746" s="638"/>
      <c r="I1746" s="106"/>
      <c r="J1746" s="106"/>
      <c r="K1746" s="106"/>
      <c r="L1746" s="106"/>
      <c r="M1746" s="106"/>
      <c r="N1746" s="106"/>
      <c r="O1746" s="106"/>
      <c r="P1746" s="106"/>
    </row>
    <row r="1747" spans="1:16">
      <c r="A1747" s="95"/>
      <c r="B1747" s="164" t="s">
        <v>4683</v>
      </c>
      <c r="C1747" s="917" t="s">
        <v>1035</v>
      </c>
      <c r="D1747" s="636" t="s">
        <v>1484</v>
      </c>
      <c r="E1747" s="637">
        <v>2762</v>
      </c>
      <c r="F1747" s="210" t="s">
        <v>533</v>
      </c>
      <c r="G1747" s="210">
        <v>2348</v>
      </c>
      <c r="H1747" s="638"/>
      <c r="I1747" s="106"/>
      <c r="J1747" s="106"/>
      <c r="K1747" s="106"/>
      <c r="L1747" s="106"/>
      <c r="M1747" s="106"/>
      <c r="N1747" s="106"/>
      <c r="O1747" s="106"/>
      <c r="P1747" s="106"/>
    </row>
    <row r="1748" spans="1:16">
      <c r="A1748" s="95"/>
      <c r="B1748" s="164" t="s">
        <v>4684</v>
      </c>
      <c r="C1748" s="917" t="s">
        <v>1036</v>
      </c>
      <c r="D1748" s="636" t="s">
        <v>1479</v>
      </c>
      <c r="E1748" s="637">
        <v>2410</v>
      </c>
      <c r="F1748" s="210" t="s">
        <v>533</v>
      </c>
      <c r="G1748" s="210">
        <v>2049</v>
      </c>
      <c r="H1748" s="638"/>
      <c r="I1748" s="106"/>
      <c r="J1748" s="106"/>
      <c r="K1748" s="106"/>
      <c r="L1748" s="106"/>
      <c r="M1748" s="106"/>
      <c r="N1748" s="106"/>
      <c r="O1748" s="106"/>
      <c r="P1748" s="106"/>
    </row>
    <row r="1749" spans="1:16">
      <c r="A1749" s="95"/>
      <c r="B1749" s="164" t="s">
        <v>4685</v>
      </c>
      <c r="C1749" s="917" t="s">
        <v>1037</v>
      </c>
      <c r="D1749" s="636" t="s">
        <v>1485</v>
      </c>
      <c r="E1749" s="637">
        <v>2912</v>
      </c>
      <c r="F1749" s="210" t="s">
        <v>533</v>
      </c>
      <c r="G1749" s="210">
        <v>2475</v>
      </c>
      <c r="H1749" s="638"/>
      <c r="I1749" s="106"/>
      <c r="J1749" s="106"/>
      <c r="K1749" s="106"/>
      <c r="L1749" s="106"/>
      <c r="M1749" s="106"/>
      <c r="N1749" s="106"/>
      <c r="O1749" s="106"/>
      <c r="P1749" s="106"/>
    </row>
    <row r="1750" spans="1:16">
      <c r="A1750" s="95"/>
      <c r="B1750" s="164"/>
      <c r="C1750" s="917"/>
      <c r="D1750" s="272" t="s">
        <v>428</v>
      </c>
      <c r="F1750" s="210" t="s">
        <v>68</v>
      </c>
      <c r="G1750" s="210"/>
      <c r="H1750" s="243"/>
      <c r="I1750" s="638"/>
      <c r="J1750" s="638"/>
      <c r="K1750" s="638"/>
      <c r="L1750" s="638"/>
      <c r="M1750" s="638"/>
      <c r="N1750" s="638"/>
      <c r="O1750" s="638"/>
      <c r="P1750" s="638"/>
    </row>
    <row r="1751" spans="1:16">
      <c r="A1751" s="95"/>
      <c r="B1751" s="164" t="s">
        <v>4690</v>
      </c>
      <c r="C1751" s="917" t="s">
        <v>1822</v>
      </c>
      <c r="D1751" s="848" t="s">
        <v>1874</v>
      </c>
      <c r="E1751" s="210">
        <v>1095</v>
      </c>
      <c r="F1751" s="210" t="s">
        <v>533</v>
      </c>
      <c r="G1751" s="210">
        <v>931</v>
      </c>
      <c r="H1751" s="243"/>
      <c r="I1751" s="638"/>
      <c r="J1751" s="638"/>
      <c r="K1751" s="638"/>
      <c r="L1751" s="638"/>
      <c r="M1751" s="638"/>
      <c r="N1751" s="638"/>
      <c r="O1751" s="638"/>
      <c r="P1751" s="638"/>
    </row>
    <row r="1752" spans="1:16">
      <c r="A1752" s="95"/>
      <c r="B1752" s="164" t="s">
        <v>4691</v>
      </c>
      <c r="C1752" s="917" t="s">
        <v>1823</v>
      </c>
      <c r="D1752" s="848" t="s">
        <v>1875</v>
      </c>
      <c r="E1752" s="210">
        <v>1350</v>
      </c>
      <c r="F1752" s="210" t="s">
        <v>533</v>
      </c>
      <c r="G1752" s="210">
        <v>1148</v>
      </c>
      <c r="H1752" s="243"/>
      <c r="I1752" s="638"/>
      <c r="J1752" s="638"/>
      <c r="K1752" s="638"/>
      <c r="L1752" s="638"/>
      <c r="M1752" s="638"/>
      <c r="N1752" s="638"/>
      <c r="O1752" s="638"/>
      <c r="P1752" s="638"/>
    </row>
    <row r="1753" spans="1:16">
      <c r="A1753" s="95"/>
      <c r="B1753" s="164" t="s">
        <v>4692</v>
      </c>
      <c r="C1753" s="917" t="s">
        <v>1824</v>
      </c>
      <c r="D1753" s="848" t="s">
        <v>1876</v>
      </c>
      <c r="E1753" s="210">
        <v>1295</v>
      </c>
      <c r="F1753" s="210" t="s">
        <v>533</v>
      </c>
      <c r="G1753" s="210">
        <v>1101</v>
      </c>
      <c r="H1753" s="243"/>
      <c r="I1753" s="638"/>
      <c r="J1753" s="638"/>
      <c r="K1753" s="638"/>
      <c r="L1753" s="638"/>
      <c r="M1753" s="638"/>
      <c r="N1753" s="638"/>
      <c r="O1753" s="638"/>
      <c r="P1753" s="638"/>
    </row>
    <row r="1754" spans="1:16">
      <c r="A1754" s="95"/>
      <c r="B1754" s="164" t="s">
        <v>4693</v>
      </c>
      <c r="C1754" s="917" t="s">
        <v>1825</v>
      </c>
      <c r="D1754" s="848" t="s">
        <v>1877</v>
      </c>
      <c r="E1754" s="210">
        <v>1550</v>
      </c>
      <c r="F1754" s="210" t="s">
        <v>533</v>
      </c>
      <c r="G1754" s="210">
        <v>1318</v>
      </c>
      <c r="H1754" s="243"/>
      <c r="I1754" s="638"/>
      <c r="J1754" s="638"/>
      <c r="K1754" s="638"/>
      <c r="L1754" s="638"/>
      <c r="M1754" s="638"/>
      <c r="N1754" s="638"/>
      <c r="O1754" s="638"/>
      <c r="P1754" s="638"/>
    </row>
    <row r="1755" spans="1:16">
      <c r="A1755" s="95"/>
      <c r="B1755" s="164" t="s">
        <v>4674</v>
      </c>
      <c r="C1755" s="917" t="s">
        <v>1914</v>
      </c>
      <c r="D1755" s="848" t="s">
        <v>1987</v>
      </c>
      <c r="E1755" s="210">
        <v>885</v>
      </c>
      <c r="F1755" s="210" t="s">
        <v>533</v>
      </c>
      <c r="G1755" s="210">
        <v>752</v>
      </c>
      <c r="H1755" s="243"/>
      <c r="I1755" s="638"/>
      <c r="J1755" s="638"/>
      <c r="K1755" s="638"/>
      <c r="L1755" s="638"/>
      <c r="M1755" s="638"/>
      <c r="N1755" s="638"/>
      <c r="O1755" s="638"/>
      <c r="P1755" s="638"/>
    </row>
    <row r="1756" spans="1:16">
      <c r="A1756" s="95"/>
      <c r="B1756" s="164" t="s">
        <v>4675</v>
      </c>
      <c r="C1756" s="917" t="s">
        <v>1915</v>
      </c>
      <c r="D1756" s="848" t="s">
        <v>1988</v>
      </c>
      <c r="E1756" s="210">
        <v>1005</v>
      </c>
      <c r="F1756" s="210" t="s">
        <v>533</v>
      </c>
      <c r="G1756" s="210">
        <v>854</v>
      </c>
      <c r="H1756" s="243"/>
      <c r="I1756" s="638"/>
      <c r="J1756" s="638"/>
      <c r="K1756" s="638"/>
      <c r="L1756" s="638"/>
      <c r="M1756" s="638"/>
      <c r="N1756" s="638"/>
      <c r="O1756" s="638"/>
      <c r="P1756" s="638"/>
    </row>
    <row r="1757" spans="1:16">
      <c r="A1757" s="95"/>
      <c r="B1757" s="164" t="s">
        <v>4676</v>
      </c>
      <c r="C1757" s="917" t="s">
        <v>1916</v>
      </c>
      <c r="D1757" s="848" t="s">
        <v>1989</v>
      </c>
      <c r="E1757" s="210">
        <v>985</v>
      </c>
      <c r="F1757" s="210" t="s">
        <v>533</v>
      </c>
      <c r="G1757" s="210">
        <v>837</v>
      </c>
      <c r="H1757" s="243"/>
      <c r="I1757" s="638"/>
      <c r="J1757" s="638"/>
      <c r="K1757" s="638"/>
      <c r="L1757" s="638"/>
      <c r="M1757" s="638"/>
      <c r="N1757" s="638"/>
      <c r="O1757" s="638"/>
      <c r="P1757" s="638"/>
    </row>
    <row r="1758" spans="1:16">
      <c r="A1758" s="95"/>
      <c r="B1758" s="164" t="s">
        <v>4677</v>
      </c>
      <c r="C1758" s="917" t="s">
        <v>1917</v>
      </c>
      <c r="D1758" s="848" t="s">
        <v>1990</v>
      </c>
      <c r="E1758" s="210">
        <v>1105</v>
      </c>
      <c r="F1758" s="210" t="s">
        <v>533</v>
      </c>
      <c r="G1758" s="210">
        <v>939</v>
      </c>
      <c r="H1758" s="243"/>
      <c r="I1758" s="638"/>
      <c r="J1758" s="638"/>
      <c r="K1758" s="638"/>
      <c r="L1758" s="638"/>
      <c r="M1758" s="638"/>
      <c r="N1758" s="638"/>
      <c r="O1758" s="638"/>
      <c r="P1758" s="638"/>
    </row>
    <row r="1759" spans="1:16">
      <c r="A1759" s="95"/>
      <c r="B1759" s="164"/>
      <c r="C1759" s="1027"/>
      <c r="D1759" s="272" t="s">
        <v>207</v>
      </c>
      <c r="E1759" s="210"/>
      <c r="F1759" s="210" t="s">
        <v>68</v>
      </c>
      <c r="G1759" s="210"/>
      <c r="H1759" s="243"/>
      <c r="I1759" s="638"/>
      <c r="J1759" s="638"/>
      <c r="K1759" s="638"/>
      <c r="L1759" s="638"/>
      <c r="M1759" s="638"/>
      <c r="N1759" s="638"/>
      <c r="O1759" s="638"/>
      <c r="P1759" s="638"/>
    </row>
    <row r="1760" spans="1:16">
      <c r="A1760" s="95"/>
      <c r="B1760" s="164" t="s">
        <v>4537</v>
      </c>
      <c r="C1760" s="639" t="s">
        <v>2714</v>
      </c>
      <c r="D1760" s="640" t="s">
        <v>2715</v>
      </c>
      <c r="E1760" s="28">
        <v>2788</v>
      </c>
      <c r="F1760" s="210" t="s">
        <v>533</v>
      </c>
      <c r="G1760" s="210">
        <v>2788</v>
      </c>
      <c r="H1760" s="243"/>
      <c r="I1760" s="638"/>
      <c r="J1760" s="638"/>
      <c r="K1760" s="638"/>
      <c r="L1760" s="638"/>
      <c r="M1760" s="638"/>
      <c r="N1760" s="638"/>
      <c r="O1760" s="638"/>
      <c r="P1760" s="638"/>
    </row>
    <row r="1761" spans="1:16">
      <c r="A1761" s="95"/>
      <c r="B1761" s="164" t="s">
        <v>5066</v>
      </c>
      <c r="C1761" s="929" t="s">
        <v>2565</v>
      </c>
      <c r="D1761" s="161" t="s">
        <v>2566</v>
      </c>
      <c r="E1761" s="110">
        <v>2925</v>
      </c>
      <c r="F1761" s="210" t="s">
        <v>533</v>
      </c>
      <c r="G1761" s="110">
        <v>2925</v>
      </c>
      <c r="H1761" s="243"/>
      <c r="I1761" s="638"/>
      <c r="J1761" s="638"/>
      <c r="K1761" s="638"/>
      <c r="L1761" s="638"/>
      <c r="M1761" s="638"/>
      <c r="N1761" s="638"/>
      <c r="O1761" s="638"/>
      <c r="P1761" s="638"/>
    </row>
    <row r="1762" spans="1:16">
      <c r="A1762" s="95"/>
      <c r="B1762" s="164" t="s">
        <v>5067</v>
      </c>
      <c r="C1762" s="929" t="s">
        <v>2567</v>
      </c>
      <c r="D1762" s="161" t="s">
        <v>2568</v>
      </c>
      <c r="E1762" s="110">
        <v>3295</v>
      </c>
      <c r="F1762" s="210" t="s">
        <v>533</v>
      </c>
      <c r="G1762" s="110">
        <v>3295</v>
      </c>
      <c r="H1762" s="243"/>
      <c r="I1762" s="638"/>
      <c r="J1762" s="638"/>
      <c r="K1762" s="638"/>
      <c r="L1762" s="638"/>
      <c r="M1762" s="638"/>
      <c r="N1762" s="638"/>
      <c r="O1762" s="638"/>
      <c r="P1762" s="638"/>
    </row>
    <row r="1763" spans="1:16">
      <c r="A1763" s="95"/>
      <c r="B1763" s="164" t="s">
        <v>4536</v>
      </c>
      <c r="C1763" s="639" t="s">
        <v>2712</v>
      </c>
      <c r="D1763" s="640" t="s">
        <v>2713</v>
      </c>
      <c r="E1763" s="28">
        <v>1260</v>
      </c>
      <c r="F1763" s="210" t="s">
        <v>533</v>
      </c>
      <c r="G1763" s="110">
        <v>1260</v>
      </c>
      <c r="H1763" s="243"/>
      <c r="I1763" s="641"/>
      <c r="J1763" s="642"/>
      <c r="K1763" s="642"/>
      <c r="L1763" s="642"/>
      <c r="M1763" s="642"/>
      <c r="N1763" s="642"/>
      <c r="O1763" s="642"/>
      <c r="P1763" s="643"/>
    </row>
    <row r="1764" spans="1:16">
      <c r="A1764" s="95"/>
      <c r="B1764" s="164" t="s">
        <v>5068</v>
      </c>
      <c r="C1764" s="929" t="s">
        <v>2569</v>
      </c>
      <c r="D1764" s="162" t="s">
        <v>2570</v>
      </c>
      <c r="E1764" s="110">
        <v>1400</v>
      </c>
      <c r="F1764" s="210" t="s">
        <v>533</v>
      </c>
      <c r="G1764" s="110">
        <v>1400</v>
      </c>
      <c r="H1764" s="243"/>
      <c r="I1764" s="641"/>
      <c r="J1764" s="642"/>
      <c r="K1764" s="642"/>
      <c r="L1764" s="642"/>
      <c r="M1764" s="642"/>
      <c r="N1764" s="642"/>
      <c r="O1764" s="642"/>
      <c r="P1764" s="643"/>
    </row>
    <row r="1765" spans="1:16">
      <c r="A1765" s="95"/>
      <c r="B1765" s="164" t="s">
        <v>5069</v>
      </c>
      <c r="C1765" s="929" t="s">
        <v>2571</v>
      </c>
      <c r="D1765" s="162" t="s">
        <v>2572</v>
      </c>
      <c r="E1765" s="110">
        <v>1600</v>
      </c>
      <c r="F1765" s="210" t="s">
        <v>533</v>
      </c>
      <c r="G1765" s="110">
        <v>1600</v>
      </c>
      <c r="H1765" s="243"/>
      <c r="I1765" s="641"/>
      <c r="J1765" s="642"/>
      <c r="K1765" s="642"/>
      <c r="L1765" s="642"/>
      <c r="M1765" s="642"/>
      <c r="N1765" s="642"/>
      <c r="O1765" s="642"/>
      <c r="P1765" s="643"/>
    </row>
    <row r="1766" spans="1:16" s="888" customFormat="1">
      <c r="A1766" s="95"/>
      <c r="B1766" s="164"/>
      <c r="C1766" s="917"/>
      <c r="D1766" s="272" t="s">
        <v>246</v>
      </c>
      <c r="E1766" s="210"/>
      <c r="F1766" s="210" t="s">
        <v>68</v>
      </c>
      <c r="G1766" s="210"/>
      <c r="H1766" s="243"/>
      <c r="I1766" s="638"/>
      <c r="J1766" s="638"/>
      <c r="K1766" s="638"/>
      <c r="L1766" s="638"/>
      <c r="M1766" s="638"/>
      <c r="N1766" s="638"/>
      <c r="O1766" s="638"/>
      <c r="P1766" s="638"/>
    </row>
    <row r="1767" spans="1:16" s="888" customFormat="1">
      <c r="A1767" s="95"/>
      <c r="B1767" s="164" t="s">
        <v>4972</v>
      </c>
      <c r="C1767" s="1028" t="s">
        <v>220</v>
      </c>
      <c r="D1767" s="644" t="s">
        <v>247</v>
      </c>
      <c r="E1767" s="200">
        <v>10797</v>
      </c>
      <c r="F1767" s="210" t="s">
        <v>533</v>
      </c>
      <c r="G1767" s="200">
        <v>10797</v>
      </c>
      <c r="H1767" s="243"/>
      <c r="I1767" s="638"/>
      <c r="J1767" s="638"/>
      <c r="K1767" s="638"/>
      <c r="L1767" s="638"/>
      <c r="M1767" s="638"/>
      <c r="N1767" s="638"/>
      <c r="O1767" s="638"/>
      <c r="P1767" s="638"/>
    </row>
    <row r="1768" spans="1:16" s="888" customFormat="1">
      <c r="A1768" s="95"/>
      <c r="B1768" s="164" t="s">
        <v>4970</v>
      </c>
      <c r="C1768" s="1028" t="s">
        <v>221</v>
      </c>
      <c r="D1768" s="644" t="s">
        <v>248</v>
      </c>
      <c r="E1768" s="200">
        <v>1077</v>
      </c>
      <c r="F1768" s="210" t="s">
        <v>533</v>
      </c>
      <c r="G1768" s="200">
        <v>1077</v>
      </c>
      <c r="H1768" s="243"/>
      <c r="I1768" s="638"/>
      <c r="J1768" s="638"/>
      <c r="K1768" s="638"/>
      <c r="L1768" s="638"/>
      <c r="M1768" s="638"/>
      <c r="N1768" s="638"/>
      <c r="O1768" s="638"/>
      <c r="P1768" s="638"/>
    </row>
    <row r="1769" spans="1:16" s="888" customFormat="1">
      <c r="A1769" s="95"/>
      <c r="B1769" s="164" t="s">
        <v>4971</v>
      </c>
      <c r="C1769" s="1028" t="s">
        <v>222</v>
      </c>
      <c r="D1769" s="644" t="s">
        <v>249</v>
      </c>
      <c r="E1769" s="200">
        <v>4197</v>
      </c>
      <c r="F1769" s="210" t="s">
        <v>533</v>
      </c>
      <c r="G1769" s="200">
        <v>4197</v>
      </c>
      <c r="H1769" s="243"/>
      <c r="I1769" s="638"/>
      <c r="J1769" s="638"/>
      <c r="K1769" s="638"/>
      <c r="L1769" s="638"/>
      <c r="M1769" s="638"/>
      <c r="N1769" s="638"/>
      <c r="O1769" s="638"/>
      <c r="P1769" s="638"/>
    </row>
    <row r="1770" spans="1:16" s="888" customFormat="1">
      <c r="A1770" s="95"/>
      <c r="B1770" s="164" t="s">
        <v>4973</v>
      </c>
      <c r="C1770" s="960" t="s">
        <v>223</v>
      </c>
      <c r="D1770" s="644" t="s">
        <v>224</v>
      </c>
      <c r="E1770" s="200">
        <v>357</v>
      </c>
      <c r="F1770" s="210" t="s">
        <v>533</v>
      </c>
      <c r="G1770" s="200">
        <v>357</v>
      </c>
      <c r="H1770" s="243"/>
      <c r="I1770" s="638"/>
      <c r="J1770" s="638"/>
      <c r="K1770" s="638"/>
      <c r="L1770" s="638"/>
      <c r="M1770" s="638"/>
      <c r="N1770" s="638"/>
      <c r="O1770" s="638"/>
      <c r="P1770" s="638"/>
    </row>
    <row r="1771" spans="1:16" s="888" customFormat="1">
      <c r="A1771" s="95"/>
      <c r="B1771" s="164" t="s">
        <v>4725</v>
      </c>
      <c r="C1771" s="932" t="s">
        <v>2060</v>
      </c>
      <c r="D1771" s="165" t="s">
        <v>2068</v>
      </c>
      <c r="E1771" s="111">
        <v>100</v>
      </c>
      <c r="F1771" s="210" t="s">
        <v>533</v>
      </c>
      <c r="G1771" s="111">
        <v>100</v>
      </c>
      <c r="H1771" s="243"/>
      <c r="I1771" s="638"/>
      <c r="J1771" s="638"/>
      <c r="K1771" s="638"/>
      <c r="L1771" s="638"/>
      <c r="M1771" s="638"/>
      <c r="N1771" s="638"/>
      <c r="O1771" s="638"/>
      <c r="P1771" s="638"/>
    </row>
    <row r="1772" spans="1:16" s="888" customFormat="1">
      <c r="A1772" s="95"/>
      <c r="B1772" s="164" t="s">
        <v>4726</v>
      </c>
      <c r="C1772" s="932" t="s">
        <v>2061</v>
      </c>
      <c r="D1772" s="165" t="s">
        <v>2069</v>
      </c>
      <c r="E1772" s="111">
        <v>225.00000000000003</v>
      </c>
      <c r="F1772" s="210" t="s">
        <v>533</v>
      </c>
      <c r="G1772" s="111">
        <v>225.00000000000003</v>
      </c>
      <c r="H1772" s="243"/>
      <c r="I1772" s="638"/>
      <c r="J1772" s="638"/>
      <c r="K1772" s="638"/>
      <c r="L1772" s="638"/>
      <c r="M1772" s="638"/>
      <c r="N1772" s="638"/>
      <c r="O1772" s="638"/>
      <c r="P1772" s="638"/>
    </row>
    <row r="1773" spans="1:16" s="888" customFormat="1">
      <c r="A1773" s="95"/>
      <c r="B1773" s="164" t="s">
        <v>4727</v>
      </c>
      <c r="C1773" s="932" t="s">
        <v>2062</v>
      </c>
      <c r="D1773" s="165" t="s">
        <v>2070</v>
      </c>
      <c r="E1773" s="111">
        <v>405.00000000000011</v>
      </c>
      <c r="F1773" s="210" t="s">
        <v>533</v>
      </c>
      <c r="G1773" s="111">
        <v>405.00000000000011</v>
      </c>
      <c r="H1773" s="243"/>
      <c r="I1773" s="638"/>
      <c r="J1773" s="638"/>
      <c r="K1773" s="638"/>
      <c r="L1773" s="638"/>
      <c r="M1773" s="638"/>
      <c r="N1773" s="638"/>
      <c r="O1773" s="638"/>
      <c r="P1773" s="638"/>
    </row>
    <row r="1774" spans="1:16" s="888" customFormat="1">
      <c r="A1774" s="95"/>
      <c r="B1774" s="164" t="s">
        <v>4728</v>
      </c>
      <c r="C1774" s="932" t="s">
        <v>2063</v>
      </c>
      <c r="D1774" s="165" t="s">
        <v>2071</v>
      </c>
      <c r="E1774" s="111">
        <v>727.5</v>
      </c>
      <c r="F1774" s="210" t="s">
        <v>533</v>
      </c>
      <c r="G1774" s="111">
        <v>727.5</v>
      </c>
      <c r="H1774" s="243"/>
      <c r="I1774" s="638"/>
      <c r="J1774" s="638"/>
      <c r="K1774" s="638"/>
      <c r="L1774" s="638"/>
      <c r="M1774" s="638"/>
      <c r="N1774" s="638"/>
      <c r="O1774" s="638"/>
      <c r="P1774" s="638"/>
    </row>
    <row r="1775" spans="1:16" s="888" customFormat="1">
      <c r="A1775" s="95"/>
      <c r="B1775" s="164" t="s">
        <v>4729</v>
      </c>
      <c r="C1775" s="932" t="s">
        <v>2064</v>
      </c>
      <c r="D1775" s="165" t="s">
        <v>2072</v>
      </c>
      <c r="E1775" s="111">
        <v>1550</v>
      </c>
      <c r="F1775" s="210" t="s">
        <v>533</v>
      </c>
      <c r="G1775" s="111">
        <v>1550</v>
      </c>
      <c r="H1775" s="243"/>
      <c r="I1775" s="638"/>
      <c r="J1775" s="638"/>
      <c r="K1775" s="638"/>
      <c r="L1775" s="638"/>
      <c r="M1775" s="638"/>
      <c r="N1775" s="638"/>
      <c r="O1775" s="638"/>
      <c r="P1775" s="638"/>
    </row>
    <row r="1776" spans="1:16" s="888" customFormat="1">
      <c r="A1776" s="95"/>
      <c r="B1776" s="164" t="s">
        <v>4730</v>
      </c>
      <c r="C1776" s="932" t="s">
        <v>2065</v>
      </c>
      <c r="D1776" s="165" t="s">
        <v>2073</v>
      </c>
      <c r="E1776" s="111">
        <v>2787.5</v>
      </c>
      <c r="F1776" s="210" t="s">
        <v>533</v>
      </c>
      <c r="G1776" s="111">
        <v>2787.5</v>
      </c>
      <c r="H1776" s="243"/>
      <c r="I1776" s="638"/>
      <c r="J1776" s="638"/>
      <c r="K1776" s="638"/>
      <c r="L1776" s="638"/>
      <c r="M1776" s="638"/>
      <c r="N1776" s="638"/>
      <c r="O1776" s="638"/>
      <c r="P1776" s="638"/>
    </row>
    <row r="1777" spans="1:16" s="888" customFormat="1">
      <c r="A1777" s="95"/>
      <c r="B1777" s="164" t="s">
        <v>4731</v>
      </c>
      <c r="C1777" s="932" t="s">
        <v>2066</v>
      </c>
      <c r="D1777" s="165" t="s">
        <v>2074</v>
      </c>
      <c r="E1777" s="111">
        <v>3765</v>
      </c>
      <c r="F1777" s="210" t="s">
        <v>533</v>
      </c>
      <c r="G1777" s="111">
        <v>3765</v>
      </c>
      <c r="H1777" s="243"/>
      <c r="I1777" s="638"/>
      <c r="J1777" s="638"/>
      <c r="K1777" s="638"/>
      <c r="L1777" s="638"/>
      <c r="M1777" s="638"/>
      <c r="N1777" s="638"/>
      <c r="O1777" s="638"/>
      <c r="P1777" s="638"/>
    </row>
    <row r="1778" spans="1:16">
      <c r="B1778" s="164" t="s">
        <v>4732</v>
      </c>
      <c r="C1778" s="932" t="s">
        <v>2067</v>
      </c>
      <c r="D1778" s="165" t="s">
        <v>2075</v>
      </c>
      <c r="E1778" s="111">
        <v>4250</v>
      </c>
      <c r="F1778" s="210" t="s">
        <v>533</v>
      </c>
      <c r="G1778" s="111">
        <v>4250</v>
      </c>
      <c r="H1778" s="106"/>
    </row>
    <row r="1779" spans="1:16" s="888" customFormat="1" ht="21" customHeight="1" thickBot="1">
      <c r="A1779" s="95"/>
      <c r="B1779" s="164"/>
      <c r="C1779" s="490" t="s">
        <v>1046</v>
      </c>
      <c r="D1779" s="71"/>
      <c r="E1779" s="246"/>
      <c r="F1779" s="246" t="s">
        <v>68</v>
      </c>
      <c r="G1779" s="246" t="s">
        <v>67</v>
      </c>
      <c r="H1779" s="74"/>
      <c r="I1779" s="248"/>
      <c r="J1779" s="73"/>
      <c r="K1779" s="73"/>
      <c r="L1779" s="73"/>
      <c r="M1779" s="73"/>
      <c r="N1779" s="73"/>
      <c r="O1779" s="73"/>
      <c r="P1779" s="73"/>
    </row>
    <row r="1780" spans="1:16">
      <c r="B1780" s="164"/>
      <c r="C1780" s="1029"/>
      <c r="D1780" s="645" t="s">
        <v>461</v>
      </c>
      <c r="E1780" s="464"/>
      <c r="F1780" s="646" t="s">
        <v>68</v>
      </c>
      <c r="G1780" s="646" t="s">
        <v>67</v>
      </c>
      <c r="H1780" s="647"/>
      <c r="I1780" s="646"/>
      <c r="J1780" s="646"/>
      <c r="K1780" s="646"/>
      <c r="L1780" s="646"/>
      <c r="M1780" s="646"/>
      <c r="N1780" s="646"/>
      <c r="O1780" s="646"/>
      <c r="P1780" s="648"/>
    </row>
    <row r="1781" spans="1:16" ht="15.75" thickBot="1">
      <c r="B1781" s="164"/>
      <c r="C1781" s="1030"/>
      <c r="D1781" s="649" t="s">
        <v>1043</v>
      </c>
      <c r="E1781" s="650"/>
      <c r="F1781" s="651" t="s">
        <v>68</v>
      </c>
      <c r="G1781" s="651" t="s">
        <v>67</v>
      </c>
      <c r="H1781" s="652"/>
      <c r="I1781" s="653"/>
      <c r="J1781" s="651"/>
      <c r="K1781" s="651"/>
      <c r="L1781" s="651"/>
      <c r="M1781" s="651"/>
      <c r="N1781" s="651"/>
      <c r="O1781" s="651"/>
      <c r="P1781" s="654"/>
    </row>
    <row r="1782" spans="1:16">
      <c r="B1782" s="164"/>
      <c r="C1782" s="414" t="s">
        <v>1040</v>
      </c>
      <c r="D1782" s="414"/>
      <c r="E1782" s="415"/>
      <c r="F1782" s="415" t="s">
        <v>68</v>
      </c>
      <c r="G1782" s="415" t="s">
        <v>67</v>
      </c>
      <c r="H1782" s="416"/>
      <c r="I1782" s="419"/>
      <c r="J1782" s="21"/>
      <c r="K1782" s="21"/>
      <c r="L1782" s="21"/>
      <c r="M1782" s="21"/>
      <c r="N1782" s="21"/>
      <c r="O1782" s="21"/>
      <c r="P1782" s="21"/>
    </row>
    <row r="1783" spans="1:16" s="888" customFormat="1">
      <c r="A1783" s="95"/>
      <c r="B1783" s="164" t="s">
        <v>5594</v>
      </c>
      <c r="C1783" s="929" t="s">
        <v>784</v>
      </c>
      <c r="D1783" s="209" t="s">
        <v>785</v>
      </c>
      <c r="E1783" s="210">
        <v>625</v>
      </c>
      <c r="F1783" s="210" t="s">
        <v>533</v>
      </c>
      <c r="G1783" s="210">
        <v>625</v>
      </c>
      <c r="H1783" s="211"/>
      <c r="I1783" s="212"/>
      <c r="J1783" s="213"/>
      <c r="K1783" s="213"/>
      <c r="L1783" s="213"/>
      <c r="M1783" s="213"/>
      <c r="N1783" s="213"/>
      <c r="O1783" s="213"/>
      <c r="P1783" s="213"/>
    </row>
    <row r="1784" spans="1:16" s="888" customFormat="1">
      <c r="A1784" s="95"/>
      <c r="B1784" s="164" t="s">
        <v>5595</v>
      </c>
      <c r="C1784" s="929" t="s">
        <v>786</v>
      </c>
      <c r="D1784" s="209" t="s">
        <v>787</v>
      </c>
      <c r="E1784" s="210">
        <v>2335</v>
      </c>
      <c r="F1784" s="210" t="s">
        <v>533</v>
      </c>
      <c r="G1784" s="210">
        <v>2335</v>
      </c>
      <c r="H1784" s="211"/>
      <c r="I1784" s="212"/>
      <c r="J1784" s="213"/>
      <c r="K1784" s="213"/>
      <c r="L1784" s="213"/>
      <c r="M1784" s="213"/>
      <c r="N1784" s="213"/>
      <c r="O1784" s="213"/>
      <c r="P1784" s="213"/>
    </row>
    <row r="1785" spans="1:16" s="888" customFormat="1">
      <c r="A1785" s="95"/>
      <c r="B1785" s="164" t="s">
        <v>5596</v>
      </c>
      <c r="C1785" s="929" t="s">
        <v>788</v>
      </c>
      <c r="D1785" s="209" t="s">
        <v>789</v>
      </c>
      <c r="E1785" s="210">
        <v>4570</v>
      </c>
      <c r="F1785" s="210" t="s">
        <v>533</v>
      </c>
      <c r="G1785" s="210">
        <v>4570</v>
      </c>
      <c r="H1785" s="211"/>
      <c r="I1785" s="212"/>
      <c r="J1785" s="213"/>
      <c r="K1785" s="213"/>
      <c r="L1785" s="213"/>
      <c r="M1785" s="213"/>
      <c r="N1785" s="213"/>
      <c r="O1785" s="213"/>
      <c r="P1785" s="213"/>
    </row>
    <row r="1786" spans="1:16" s="888" customFormat="1">
      <c r="A1786" s="95"/>
      <c r="B1786" s="164" t="s">
        <v>4772</v>
      </c>
      <c r="C1786" s="929" t="s">
        <v>790</v>
      </c>
      <c r="D1786" s="209" t="s">
        <v>791</v>
      </c>
      <c r="E1786" s="210">
        <v>59</v>
      </c>
      <c r="F1786" s="210" t="s">
        <v>533</v>
      </c>
      <c r="G1786" s="210">
        <v>59</v>
      </c>
      <c r="H1786" s="211"/>
      <c r="I1786" s="655" t="s">
        <v>1381</v>
      </c>
      <c r="J1786" s="213"/>
      <c r="K1786" s="213"/>
      <c r="L1786" s="213"/>
      <c r="M1786" s="213"/>
      <c r="N1786" s="213"/>
      <c r="O1786" s="213"/>
      <c r="P1786" s="213"/>
    </row>
    <row r="1787" spans="1:16" s="888" customFormat="1">
      <c r="A1787" s="95"/>
      <c r="B1787" s="164" t="s">
        <v>5415</v>
      </c>
      <c r="C1787" s="929" t="s">
        <v>225</v>
      </c>
      <c r="D1787" s="209" t="s">
        <v>226</v>
      </c>
      <c r="E1787" s="210">
        <v>365</v>
      </c>
      <c r="F1787" s="210" t="s">
        <v>533</v>
      </c>
      <c r="G1787" s="210">
        <v>365</v>
      </c>
      <c r="H1787" s="222"/>
      <c r="I1787" s="223" t="s">
        <v>1292</v>
      </c>
      <c r="J1787" s="224"/>
      <c r="K1787" s="224"/>
      <c r="L1787" s="224"/>
      <c r="M1787" s="224"/>
      <c r="N1787" s="224"/>
      <c r="O1787" s="224"/>
      <c r="P1787" s="224"/>
    </row>
    <row r="1788" spans="1:16" s="888" customFormat="1">
      <c r="A1788" s="95"/>
      <c r="B1788" s="164" t="s">
        <v>5416</v>
      </c>
      <c r="C1788" s="929" t="s">
        <v>227</v>
      </c>
      <c r="D1788" s="209" t="s">
        <v>228</v>
      </c>
      <c r="E1788" s="210">
        <v>525</v>
      </c>
      <c r="F1788" s="210" t="s">
        <v>533</v>
      </c>
      <c r="G1788" s="210">
        <v>525</v>
      </c>
      <c r="H1788" s="222"/>
      <c r="I1788" s="223"/>
      <c r="J1788" s="224"/>
      <c r="K1788" s="224"/>
      <c r="L1788" s="224"/>
      <c r="M1788" s="224"/>
      <c r="N1788" s="224"/>
      <c r="O1788" s="224"/>
      <c r="P1788" s="224"/>
    </row>
    <row r="1789" spans="1:16" s="888" customFormat="1">
      <c r="A1789" s="95"/>
      <c r="B1789" s="164" t="s">
        <v>5420</v>
      </c>
      <c r="C1789" s="929" t="s">
        <v>229</v>
      </c>
      <c r="D1789" s="209" t="s">
        <v>230</v>
      </c>
      <c r="E1789" s="210">
        <v>1245</v>
      </c>
      <c r="F1789" s="210" t="s">
        <v>533</v>
      </c>
      <c r="G1789" s="210">
        <v>1245</v>
      </c>
      <c r="H1789" s="222"/>
      <c r="I1789" s="223"/>
      <c r="J1789" s="224"/>
      <c r="K1789" s="224"/>
      <c r="L1789" s="224"/>
      <c r="M1789" s="224"/>
      <c r="N1789" s="224"/>
      <c r="O1789" s="224"/>
      <c r="P1789" s="224"/>
    </row>
    <row r="1790" spans="1:16" s="888" customFormat="1">
      <c r="A1790" s="95"/>
      <c r="B1790" s="164" t="s">
        <v>5421</v>
      </c>
      <c r="C1790" s="929" t="s">
        <v>231</v>
      </c>
      <c r="D1790" s="209" t="s">
        <v>232</v>
      </c>
      <c r="E1790" s="221">
        <v>1825</v>
      </c>
      <c r="F1790" s="210" t="s">
        <v>533</v>
      </c>
      <c r="G1790" s="221">
        <v>1825</v>
      </c>
      <c r="H1790" s="222"/>
      <c r="I1790" s="223"/>
      <c r="J1790" s="224"/>
      <c r="K1790" s="224"/>
      <c r="L1790" s="224"/>
      <c r="M1790" s="224"/>
      <c r="N1790" s="224"/>
      <c r="O1790" s="224"/>
      <c r="P1790" s="224"/>
    </row>
    <row r="1791" spans="1:16" s="888" customFormat="1">
      <c r="A1791" s="95"/>
      <c r="B1791" s="164" t="s">
        <v>5422</v>
      </c>
      <c r="C1791" s="929" t="s">
        <v>233</v>
      </c>
      <c r="D1791" s="209" t="s">
        <v>234</v>
      </c>
      <c r="E1791" s="210">
        <v>2445</v>
      </c>
      <c r="F1791" s="210" t="s">
        <v>533</v>
      </c>
      <c r="G1791" s="210">
        <v>2445</v>
      </c>
      <c r="H1791" s="222"/>
      <c r="I1791" s="223"/>
      <c r="J1791" s="224"/>
      <c r="K1791" s="224"/>
      <c r="L1791" s="224"/>
      <c r="M1791" s="224"/>
      <c r="N1791" s="224"/>
      <c r="O1791" s="224"/>
      <c r="P1791" s="224"/>
    </row>
    <row r="1792" spans="1:16" s="888" customFormat="1">
      <c r="A1792" s="95"/>
      <c r="B1792" s="164" t="s">
        <v>5417</v>
      </c>
      <c r="C1792" s="929" t="s">
        <v>235</v>
      </c>
      <c r="D1792" s="209" t="s">
        <v>236</v>
      </c>
      <c r="E1792" s="210">
        <v>3560</v>
      </c>
      <c r="F1792" s="210" t="s">
        <v>533</v>
      </c>
      <c r="G1792" s="210">
        <v>3560</v>
      </c>
      <c r="H1792" s="206"/>
      <c r="I1792" s="1555" t="s">
        <v>1496</v>
      </c>
      <c r="J1792" s="1555"/>
      <c r="K1792" s="1555"/>
      <c r="L1792" s="1555"/>
      <c r="M1792" s="1555"/>
      <c r="N1792" s="1555"/>
      <c r="O1792" s="1555"/>
      <c r="P1792" s="1555"/>
    </row>
    <row r="1793" spans="1:16" s="888" customFormat="1">
      <c r="A1793" s="95"/>
      <c r="B1793" s="164" t="s">
        <v>4773</v>
      </c>
      <c r="C1793" s="929" t="s">
        <v>2038</v>
      </c>
      <c r="D1793" s="209" t="s">
        <v>1555</v>
      </c>
      <c r="E1793" s="210">
        <v>59</v>
      </c>
      <c r="F1793" s="210" t="s">
        <v>533</v>
      </c>
      <c r="G1793" s="210">
        <v>59</v>
      </c>
      <c r="H1793" s="222"/>
      <c r="I1793" s="223"/>
      <c r="J1793" s="224"/>
      <c r="K1793" s="224"/>
      <c r="L1793" s="224"/>
      <c r="M1793" s="224"/>
      <c r="N1793" s="224"/>
      <c r="O1793" s="224"/>
      <c r="P1793" s="224"/>
    </row>
    <row r="1794" spans="1:16" s="888" customFormat="1" ht="15.75" thickBot="1">
      <c r="A1794" s="95"/>
      <c r="B1794" s="164"/>
      <c r="C1794" s="914" t="s">
        <v>1046</v>
      </c>
      <c r="D1794" s="375"/>
      <c r="E1794" s="246"/>
      <c r="F1794" s="246" t="s">
        <v>68</v>
      </c>
      <c r="G1794" s="246" t="s">
        <v>67</v>
      </c>
      <c r="H1794" s="74"/>
      <c r="I1794" s="71"/>
      <c r="J1794" s="73"/>
      <c r="K1794" s="73"/>
      <c r="L1794" s="73"/>
      <c r="M1794" s="73"/>
      <c r="N1794" s="73"/>
      <c r="O1794" s="73"/>
      <c r="P1794" s="73"/>
    </row>
    <row r="1795" spans="1:16" s="888" customFormat="1" ht="15.75" thickBot="1">
      <c r="A1795" s="95"/>
      <c r="B1795" s="164"/>
      <c r="C1795" s="937"/>
      <c r="D1795" s="191" t="s">
        <v>808</v>
      </c>
      <c r="E1795" s="85"/>
      <c r="F1795" s="194" t="s">
        <v>68</v>
      </c>
      <c r="G1795" s="194" t="s">
        <v>67</v>
      </c>
      <c r="H1795" s="192"/>
      <c r="I1795" s="194"/>
      <c r="J1795" s="194"/>
      <c r="K1795" s="194"/>
      <c r="L1795" s="194"/>
      <c r="M1795" s="194"/>
      <c r="N1795" s="194"/>
      <c r="O1795" s="194"/>
      <c r="P1795" s="195"/>
    </row>
    <row r="1796" spans="1:16" s="888" customFormat="1" ht="15.75" thickBot="1">
      <c r="B1796" s="164"/>
      <c r="C1796" s="1031" t="s">
        <v>809</v>
      </c>
      <c r="D1796" s="227"/>
      <c r="E1796" s="228"/>
      <c r="F1796" s="228" t="s">
        <v>68</v>
      </c>
      <c r="G1796" s="228" t="s">
        <v>67</v>
      </c>
      <c r="H1796" s="230"/>
      <c r="I1796" s="418"/>
      <c r="J1796" s="236"/>
      <c r="K1796" s="236"/>
      <c r="L1796" s="236"/>
      <c r="M1796" s="236"/>
      <c r="N1796" s="236"/>
      <c r="O1796" s="236"/>
      <c r="P1796" s="236"/>
    </row>
    <row r="1797" spans="1:16" s="888" customFormat="1">
      <c r="B1797" s="164" t="s">
        <v>5545</v>
      </c>
      <c r="C1797" s="876" t="s">
        <v>3381</v>
      </c>
      <c r="D1797" s="227" t="s">
        <v>3382</v>
      </c>
      <c r="E1797" s="228">
        <v>12995</v>
      </c>
      <c r="F1797" s="297" t="s">
        <v>533</v>
      </c>
      <c r="G1797" s="228">
        <v>12995</v>
      </c>
      <c r="H1797" s="230"/>
      <c r="I1797" s="418"/>
      <c r="J1797" s="236"/>
      <c r="K1797" s="236"/>
      <c r="L1797" s="236"/>
      <c r="M1797" s="236"/>
      <c r="N1797" s="236"/>
      <c r="O1797" s="236"/>
      <c r="P1797" s="236"/>
    </row>
    <row r="1798" spans="1:16" s="888" customFormat="1">
      <c r="B1798" s="164" t="s">
        <v>5546</v>
      </c>
      <c r="C1798" s="876" t="s">
        <v>3383</v>
      </c>
      <c r="D1798" s="227" t="s">
        <v>3384</v>
      </c>
      <c r="E1798" s="228">
        <v>3195</v>
      </c>
      <c r="F1798" s="297" t="s">
        <v>533</v>
      </c>
      <c r="G1798" s="228">
        <v>3195</v>
      </c>
      <c r="H1798" s="230"/>
      <c r="I1798" s="418"/>
      <c r="J1798" s="236"/>
      <c r="K1798" s="236"/>
      <c r="L1798" s="236"/>
      <c r="M1798" s="236"/>
      <c r="N1798" s="236"/>
      <c r="O1798" s="236"/>
      <c r="P1798" s="236"/>
    </row>
    <row r="1799" spans="1:16" s="888" customFormat="1">
      <c r="B1799" s="164" t="s">
        <v>5543</v>
      </c>
      <c r="C1799" s="876" t="s">
        <v>3385</v>
      </c>
      <c r="D1799" s="227" t="s">
        <v>3386</v>
      </c>
      <c r="E1799" s="228">
        <v>5432</v>
      </c>
      <c r="F1799" s="297" t="s">
        <v>533</v>
      </c>
      <c r="G1799" s="228">
        <v>5432</v>
      </c>
      <c r="H1799" s="230"/>
      <c r="I1799" s="418"/>
      <c r="J1799" s="236"/>
      <c r="K1799" s="236"/>
      <c r="L1799" s="236"/>
      <c r="M1799" s="236"/>
      <c r="N1799" s="236"/>
      <c r="O1799" s="236"/>
      <c r="P1799" s="236"/>
    </row>
    <row r="1800" spans="1:16" s="888" customFormat="1">
      <c r="B1800" s="164" t="s">
        <v>5544</v>
      </c>
      <c r="C1800" s="876" t="s">
        <v>3387</v>
      </c>
      <c r="D1800" s="227" t="s">
        <v>3388</v>
      </c>
      <c r="E1800" s="228">
        <v>7668</v>
      </c>
      <c r="F1800" s="297" t="s">
        <v>533</v>
      </c>
      <c r="G1800" s="228">
        <v>7668</v>
      </c>
      <c r="H1800" s="230"/>
      <c r="I1800" s="418"/>
      <c r="J1800" s="236"/>
      <c r="K1800" s="236"/>
      <c r="L1800" s="236"/>
      <c r="M1800" s="236"/>
      <c r="N1800" s="236"/>
      <c r="O1800" s="236"/>
      <c r="P1800" s="236"/>
    </row>
    <row r="1801" spans="1:16" s="888" customFormat="1">
      <c r="A1801" s="95"/>
      <c r="B1801" s="164" t="s">
        <v>5619</v>
      </c>
      <c r="C1801" s="1032" t="s">
        <v>899</v>
      </c>
      <c r="D1801" s="656" t="s">
        <v>3389</v>
      </c>
      <c r="E1801" s="297">
        <v>4495</v>
      </c>
      <c r="F1801" s="297" t="s">
        <v>533</v>
      </c>
      <c r="G1801" s="297">
        <v>4495</v>
      </c>
      <c r="H1801" s="309"/>
      <c r="I1801" s="1600" t="s">
        <v>1431</v>
      </c>
      <c r="J1801" s="1601"/>
      <c r="K1801" s="1601"/>
      <c r="L1801" s="1601"/>
      <c r="M1801" s="1601"/>
      <c r="N1801" s="1601"/>
      <c r="O1801" s="1601"/>
      <c r="P1801" s="1602"/>
    </row>
    <row r="1802" spans="1:16" s="888" customFormat="1">
      <c r="A1802" s="95"/>
      <c r="B1802" s="164" t="s">
        <v>5629</v>
      </c>
      <c r="C1802" s="1033" t="s">
        <v>900</v>
      </c>
      <c r="D1802" s="657" t="s">
        <v>1185</v>
      </c>
      <c r="E1802" s="297">
        <v>900</v>
      </c>
      <c r="F1802" s="297" t="s">
        <v>533</v>
      </c>
      <c r="G1802" s="297">
        <v>900</v>
      </c>
      <c r="H1802" s="658"/>
      <c r="I1802" s="1593" t="s">
        <v>1185</v>
      </c>
      <c r="J1802" s="1594"/>
      <c r="K1802" s="1594"/>
      <c r="L1802" s="1594"/>
      <c r="M1802" s="1594"/>
      <c r="N1802" s="1594"/>
      <c r="O1802" s="1594"/>
      <c r="P1802" s="1595"/>
    </row>
    <row r="1803" spans="1:16" s="888" customFormat="1">
      <c r="A1803" s="95"/>
      <c r="B1803" s="164" t="s">
        <v>5630</v>
      </c>
      <c r="C1803" s="1033" t="s">
        <v>901</v>
      </c>
      <c r="D1803" s="657" t="s">
        <v>1108</v>
      </c>
      <c r="E1803" s="297">
        <v>1530</v>
      </c>
      <c r="F1803" s="297" t="s">
        <v>533</v>
      </c>
      <c r="G1803" s="297">
        <v>1530</v>
      </c>
      <c r="H1803" s="658"/>
      <c r="I1803" s="1593" t="s">
        <v>1108</v>
      </c>
      <c r="J1803" s="1594"/>
      <c r="K1803" s="1594"/>
      <c r="L1803" s="1594"/>
      <c r="M1803" s="1594"/>
      <c r="N1803" s="1594"/>
      <c r="O1803" s="1594"/>
      <c r="P1803" s="1595"/>
    </row>
    <row r="1804" spans="1:16" s="888" customFormat="1">
      <c r="A1804" s="95"/>
      <c r="B1804" s="164" t="s">
        <v>5631</v>
      </c>
      <c r="C1804" s="1033" t="s">
        <v>902</v>
      </c>
      <c r="D1804" s="657" t="s">
        <v>1125</v>
      </c>
      <c r="E1804" s="297">
        <v>2160</v>
      </c>
      <c r="F1804" s="297" t="s">
        <v>533</v>
      </c>
      <c r="G1804" s="297">
        <v>2160</v>
      </c>
      <c r="H1804" s="658"/>
      <c r="I1804" s="1593" t="s">
        <v>1125</v>
      </c>
      <c r="J1804" s="1594"/>
      <c r="K1804" s="1594"/>
      <c r="L1804" s="1594"/>
      <c r="M1804" s="1594"/>
      <c r="N1804" s="1594"/>
      <c r="O1804" s="1594"/>
      <c r="P1804" s="1595"/>
    </row>
    <row r="1805" spans="1:16" s="888" customFormat="1">
      <c r="A1805" s="95"/>
      <c r="B1805" s="164" t="s">
        <v>5618</v>
      </c>
      <c r="C1805" s="1033" t="s">
        <v>800</v>
      </c>
      <c r="D1805" s="657" t="s">
        <v>1430</v>
      </c>
      <c r="E1805" s="297">
        <v>6495</v>
      </c>
      <c r="F1805" s="297" t="s">
        <v>533</v>
      </c>
      <c r="G1805" s="297">
        <v>6495</v>
      </c>
      <c r="H1805" s="298"/>
      <c r="I1805" s="1593" t="s">
        <v>1430</v>
      </c>
      <c r="J1805" s="1594"/>
      <c r="K1805" s="1594"/>
      <c r="L1805" s="1594"/>
      <c r="M1805" s="1594"/>
      <c r="N1805" s="1594"/>
      <c r="O1805" s="1594"/>
      <c r="P1805" s="1595"/>
    </row>
    <row r="1806" spans="1:16" s="888" customFormat="1">
      <c r="A1806" s="95"/>
      <c r="B1806" s="164" t="s">
        <v>5617</v>
      </c>
      <c r="C1806" s="1033" t="s">
        <v>801</v>
      </c>
      <c r="D1806" s="657" t="s">
        <v>1429</v>
      </c>
      <c r="E1806" s="297">
        <v>3995</v>
      </c>
      <c r="F1806" s="297" t="s">
        <v>533</v>
      </c>
      <c r="G1806" s="297">
        <v>3995</v>
      </c>
      <c r="H1806" s="298"/>
      <c r="I1806" s="1599" t="s">
        <v>1429</v>
      </c>
      <c r="J1806" s="1599"/>
      <c r="K1806" s="1599"/>
      <c r="L1806" s="1599"/>
      <c r="M1806" s="1599"/>
      <c r="N1806" s="1599"/>
      <c r="O1806" s="1599"/>
      <c r="P1806" s="1599"/>
    </row>
    <row r="1807" spans="1:16" s="888" customFormat="1">
      <c r="A1807" s="95"/>
      <c r="B1807" s="164" t="s">
        <v>5626</v>
      </c>
      <c r="C1807" s="929" t="s">
        <v>802</v>
      </c>
      <c r="D1807" s="549" t="s">
        <v>1382</v>
      </c>
      <c r="E1807" s="210">
        <v>1335</v>
      </c>
      <c r="F1807" s="210" t="s">
        <v>533</v>
      </c>
      <c r="G1807" s="107" t="s">
        <v>380</v>
      </c>
      <c r="H1807" s="211"/>
      <c r="I1807" s="1474" t="s">
        <v>1549</v>
      </c>
      <c r="J1807" s="1475"/>
      <c r="K1807" s="1475"/>
      <c r="L1807" s="1475"/>
      <c r="M1807" s="1475"/>
      <c r="N1807" s="1475"/>
      <c r="O1807" s="1475"/>
      <c r="P1807" s="1476"/>
    </row>
    <row r="1808" spans="1:16" s="888" customFormat="1">
      <c r="A1808" s="95"/>
      <c r="B1808" s="164" t="s">
        <v>5627</v>
      </c>
      <c r="C1808" s="929" t="s">
        <v>803</v>
      </c>
      <c r="D1808" s="549" t="s">
        <v>1383</v>
      </c>
      <c r="E1808" s="210">
        <v>2270</v>
      </c>
      <c r="F1808" s="210" t="s">
        <v>533</v>
      </c>
      <c r="G1808" s="107" t="s">
        <v>380</v>
      </c>
      <c r="H1808" s="211"/>
      <c r="I1808" s="1474" t="s">
        <v>1549</v>
      </c>
      <c r="J1808" s="1475"/>
      <c r="K1808" s="1475"/>
      <c r="L1808" s="1475"/>
      <c r="M1808" s="1475"/>
      <c r="N1808" s="1475"/>
      <c r="O1808" s="1475"/>
      <c r="P1808" s="1476"/>
    </row>
    <row r="1809" spans="1:16" s="888" customFormat="1">
      <c r="A1809" s="95"/>
      <c r="B1809" s="164" t="s">
        <v>5628</v>
      </c>
      <c r="C1809" s="929" t="s">
        <v>804</v>
      </c>
      <c r="D1809" s="549" t="s">
        <v>1384</v>
      </c>
      <c r="E1809" s="210">
        <v>3205</v>
      </c>
      <c r="F1809" s="210" t="s">
        <v>533</v>
      </c>
      <c r="G1809" s="107" t="s">
        <v>380</v>
      </c>
      <c r="H1809" s="222"/>
      <c r="I1809" s="1474" t="s">
        <v>1549</v>
      </c>
      <c r="J1809" s="1475"/>
      <c r="K1809" s="1475"/>
      <c r="L1809" s="1475"/>
      <c r="M1809" s="1475"/>
      <c r="N1809" s="1475"/>
      <c r="O1809" s="1475"/>
      <c r="P1809" s="1476"/>
    </row>
    <row r="1810" spans="1:16" s="888" customFormat="1">
      <c r="A1810" s="95"/>
      <c r="B1810" s="164" t="s">
        <v>5623</v>
      </c>
      <c r="C1810" s="929" t="s">
        <v>805</v>
      </c>
      <c r="D1810" s="549" t="s">
        <v>1385</v>
      </c>
      <c r="E1810" s="210">
        <v>805</v>
      </c>
      <c r="F1810" s="210" t="s">
        <v>533</v>
      </c>
      <c r="G1810" s="107" t="s">
        <v>380</v>
      </c>
      <c r="H1810" s="222"/>
      <c r="I1810" s="1577" t="s">
        <v>1548</v>
      </c>
      <c r="J1810" s="1577"/>
      <c r="K1810" s="1577"/>
      <c r="L1810" s="1577"/>
      <c r="M1810" s="1577"/>
      <c r="N1810" s="1577"/>
      <c r="O1810" s="1577"/>
      <c r="P1810" s="1577"/>
    </row>
    <row r="1811" spans="1:16" s="888" customFormat="1">
      <c r="A1811" s="95"/>
      <c r="B1811" s="164" t="s">
        <v>5624</v>
      </c>
      <c r="C1811" s="929" t="s">
        <v>806</v>
      </c>
      <c r="D1811" s="549" t="s">
        <v>1386</v>
      </c>
      <c r="E1811" s="210">
        <v>1370</v>
      </c>
      <c r="F1811" s="210" t="s">
        <v>533</v>
      </c>
      <c r="G1811" s="107" t="s">
        <v>380</v>
      </c>
      <c r="H1811" s="222"/>
      <c r="I1811" s="1577" t="s">
        <v>1548</v>
      </c>
      <c r="J1811" s="1577"/>
      <c r="K1811" s="1577"/>
      <c r="L1811" s="1577"/>
      <c r="M1811" s="1577"/>
      <c r="N1811" s="1577"/>
      <c r="O1811" s="1577"/>
      <c r="P1811" s="1577"/>
    </row>
    <row r="1812" spans="1:16" s="888" customFormat="1">
      <c r="A1812" s="95"/>
      <c r="B1812" s="164" t="s">
        <v>5625</v>
      </c>
      <c r="C1812" s="929" t="s">
        <v>807</v>
      </c>
      <c r="D1812" s="549" t="s">
        <v>1387</v>
      </c>
      <c r="E1812" s="221">
        <v>1930</v>
      </c>
      <c r="F1812" s="210" t="s">
        <v>533</v>
      </c>
      <c r="G1812" s="107" t="s">
        <v>380</v>
      </c>
      <c r="H1812" s="222"/>
      <c r="I1812" s="1577" t="s">
        <v>1548</v>
      </c>
      <c r="J1812" s="1577"/>
      <c r="K1812" s="1577"/>
      <c r="L1812" s="1577"/>
      <c r="M1812" s="1577"/>
      <c r="N1812" s="1577"/>
      <c r="O1812" s="1577"/>
      <c r="P1812" s="1577"/>
    </row>
    <row r="1813" spans="1:16" s="888" customFormat="1">
      <c r="A1813" s="95"/>
      <c r="B1813" s="164" t="s">
        <v>5616</v>
      </c>
      <c r="C1813" s="912" t="s">
        <v>898</v>
      </c>
      <c r="D1813" s="874" t="s">
        <v>1428</v>
      </c>
      <c r="E1813" s="107">
        <v>495</v>
      </c>
      <c r="F1813" s="210" t="s">
        <v>533</v>
      </c>
      <c r="G1813" s="107" t="s">
        <v>380</v>
      </c>
      <c r="H1813" s="106"/>
      <c r="I1813" s="1582" t="s">
        <v>1428</v>
      </c>
      <c r="J1813" s="1583"/>
      <c r="K1813" s="1583"/>
      <c r="L1813" s="1583"/>
      <c r="M1813" s="1583"/>
      <c r="N1813" s="1583"/>
      <c r="O1813" s="1583"/>
      <c r="P1813" s="1584"/>
    </row>
    <row r="1814" spans="1:16" s="888" customFormat="1">
      <c r="A1814" s="95"/>
      <c r="B1814" s="164" t="s">
        <v>5620</v>
      </c>
      <c r="C1814" s="912" t="s">
        <v>903</v>
      </c>
      <c r="D1814" s="874" t="s">
        <v>1186</v>
      </c>
      <c r="E1814" s="107">
        <v>95</v>
      </c>
      <c r="F1814" s="210" t="s">
        <v>533</v>
      </c>
      <c r="G1814" s="107" t="s">
        <v>380</v>
      </c>
      <c r="H1814" s="106"/>
      <c r="I1814" s="1582" t="s">
        <v>1186</v>
      </c>
      <c r="J1814" s="1583"/>
      <c r="K1814" s="1583"/>
      <c r="L1814" s="1583"/>
      <c r="M1814" s="1583"/>
      <c r="N1814" s="1583"/>
      <c r="O1814" s="1583"/>
      <c r="P1814" s="1584"/>
    </row>
    <row r="1815" spans="1:16" s="888" customFormat="1">
      <c r="A1815" s="95"/>
      <c r="B1815" s="164" t="s">
        <v>5621</v>
      </c>
      <c r="C1815" s="912" t="s">
        <v>904</v>
      </c>
      <c r="D1815" s="874" t="s">
        <v>1107</v>
      </c>
      <c r="E1815" s="107">
        <v>162</v>
      </c>
      <c r="F1815" s="210" t="s">
        <v>533</v>
      </c>
      <c r="G1815" s="107" t="s">
        <v>380</v>
      </c>
      <c r="H1815" s="106"/>
      <c r="I1815" s="1582" t="s">
        <v>1107</v>
      </c>
      <c r="J1815" s="1583"/>
      <c r="K1815" s="1583"/>
      <c r="L1815" s="1583"/>
      <c r="M1815" s="1583"/>
      <c r="N1815" s="1583"/>
      <c r="O1815" s="1583"/>
      <c r="P1815" s="1584"/>
    </row>
    <row r="1816" spans="1:16" s="888" customFormat="1">
      <c r="A1816" s="95"/>
      <c r="B1816" s="164" t="s">
        <v>5622</v>
      </c>
      <c r="C1816" s="912" t="s">
        <v>905</v>
      </c>
      <c r="D1816" s="874" t="s">
        <v>1124</v>
      </c>
      <c r="E1816" s="107">
        <v>228</v>
      </c>
      <c r="F1816" s="210" t="s">
        <v>533</v>
      </c>
      <c r="G1816" s="107" t="s">
        <v>380</v>
      </c>
      <c r="H1816" s="106"/>
      <c r="I1816" s="1582" t="s">
        <v>1124</v>
      </c>
      <c r="J1816" s="1583"/>
      <c r="K1816" s="1583"/>
      <c r="L1816" s="1583"/>
      <c r="M1816" s="1583"/>
      <c r="N1816" s="1583"/>
      <c r="O1816" s="1583"/>
      <c r="P1816" s="1584"/>
    </row>
    <row r="1817" spans="1:16" s="888" customFormat="1">
      <c r="A1817" s="95"/>
      <c r="B1817" s="164" t="s">
        <v>5070</v>
      </c>
      <c r="C1817" s="923" t="s">
        <v>2959</v>
      </c>
      <c r="D1817" s="141" t="s">
        <v>2960</v>
      </c>
      <c r="E1817" s="142">
        <v>50</v>
      </c>
      <c r="F1817" s="210" t="s">
        <v>533</v>
      </c>
      <c r="G1817" s="107" t="s">
        <v>380</v>
      </c>
      <c r="H1817" s="659"/>
      <c r="I1817" s="660" t="s">
        <v>2971</v>
      </c>
      <c r="J1817" s="839"/>
      <c r="K1817" s="839"/>
      <c r="L1817" s="839"/>
      <c r="M1817" s="839"/>
      <c r="N1817" s="839"/>
      <c r="O1817" s="839"/>
      <c r="P1817" s="840"/>
    </row>
    <row r="1818" spans="1:16" s="888" customFormat="1">
      <c r="A1818" s="95"/>
      <c r="B1818" s="164" t="s">
        <v>5071</v>
      </c>
      <c r="C1818" s="923" t="s">
        <v>2961</v>
      </c>
      <c r="D1818" s="141" t="s">
        <v>2962</v>
      </c>
      <c r="E1818" s="142">
        <v>215</v>
      </c>
      <c r="F1818" s="210" t="s">
        <v>533</v>
      </c>
      <c r="G1818" s="107" t="s">
        <v>380</v>
      </c>
      <c r="H1818" s="659"/>
      <c r="I1818" s="660" t="s">
        <v>2971</v>
      </c>
      <c r="J1818" s="839"/>
      <c r="K1818" s="839"/>
      <c r="L1818" s="839"/>
      <c r="M1818" s="839"/>
      <c r="N1818" s="839"/>
      <c r="O1818" s="839"/>
      <c r="P1818" s="840"/>
    </row>
    <row r="1819" spans="1:16" s="888" customFormat="1">
      <c r="A1819" s="95"/>
      <c r="B1819" s="164" t="s">
        <v>5072</v>
      </c>
      <c r="C1819" s="923" t="s">
        <v>2963</v>
      </c>
      <c r="D1819" s="141" t="s">
        <v>2964</v>
      </c>
      <c r="E1819" s="142">
        <v>345</v>
      </c>
      <c r="F1819" s="210" t="s">
        <v>533</v>
      </c>
      <c r="G1819" s="107" t="s">
        <v>380</v>
      </c>
      <c r="H1819" s="659"/>
      <c r="I1819" s="660" t="s">
        <v>2971</v>
      </c>
      <c r="J1819" s="839"/>
      <c r="K1819" s="839"/>
      <c r="L1819" s="839"/>
      <c r="M1819" s="839"/>
      <c r="N1819" s="839"/>
      <c r="O1819" s="839"/>
      <c r="P1819" s="840"/>
    </row>
    <row r="1820" spans="1:16" s="888" customFormat="1">
      <c r="A1820" s="95"/>
      <c r="B1820" s="164" t="s">
        <v>5073</v>
      </c>
      <c r="C1820" s="923" t="s">
        <v>2965</v>
      </c>
      <c r="D1820" s="141" t="s">
        <v>2966</v>
      </c>
      <c r="E1820" s="142">
        <v>850</v>
      </c>
      <c r="F1820" s="210" t="s">
        <v>533</v>
      </c>
      <c r="G1820" s="107" t="s">
        <v>380</v>
      </c>
      <c r="H1820" s="659"/>
      <c r="I1820" s="660" t="s">
        <v>2971</v>
      </c>
      <c r="J1820" s="839"/>
      <c r="K1820" s="839"/>
      <c r="L1820" s="839"/>
      <c r="M1820" s="839"/>
      <c r="N1820" s="839"/>
      <c r="O1820" s="839"/>
      <c r="P1820" s="840"/>
    </row>
    <row r="1821" spans="1:16" s="888" customFormat="1">
      <c r="A1821" s="95"/>
      <c r="B1821" s="164" t="s">
        <v>5074</v>
      </c>
      <c r="C1821" s="923" t="s">
        <v>2967</v>
      </c>
      <c r="D1821" s="141" t="s">
        <v>2968</v>
      </c>
      <c r="E1821" s="142">
        <v>1650</v>
      </c>
      <c r="F1821" s="210" t="s">
        <v>533</v>
      </c>
      <c r="G1821" s="107" t="s">
        <v>380</v>
      </c>
      <c r="H1821" s="659"/>
      <c r="I1821" s="660" t="s">
        <v>2971</v>
      </c>
      <c r="J1821" s="839"/>
      <c r="K1821" s="839"/>
      <c r="L1821" s="839"/>
      <c r="M1821" s="839"/>
      <c r="N1821" s="839"/>
      <c r="O1821" s="839"/>
      <c r="P1821" s="840"/>
    </row>
    <row r="1822" spans="1:16" s="888" customFormat="1">
      <c r="A1822" s="95"/>
      <c r="B1822" s="164" t="s">
        <v>5075</v>
      </c>
      <c r="C1822" s="923" t="s">
        <v>2969</v>
      </c>
      <c r="D1822" s="141" t="s">
        <v>2970</v>
      </c>
      <c r="E1822" s="142">
        <v>3250</v>
      </c>
      <c r="F1822" s="210" t="s">
        <v>533</v>
      </c>
      <c r="G1822" s="107" t="s">
        <v>380</v>
      </c>
      <c r="H1822" s="659"/>
      <c r="I1822" s="660" t="s">
        <v>2971</v>
      </c>
      <c r="J1822" s="839"/>
      <c r="K1822" s="839"/>
      <c r="L1822" s="839"/>
      <c r="M1822" s="839"/>
      <c r="N1822" s="839"/>
      <c r="O1822" s="839"/>
      <c r="P1822" s="840"/>
    </row>
    <row r="1823" spans="1:16" s="888" customFormat="1" ht="15.75" thickBot="1">
      <c r="A1823" s="95"/>
      <c r="B1823" s="164"/>
      <c r="C1823" s="914" t="s">
        <v>1046</v>
      </c>
      <c r="D1823" s="661" t="s">
        <v>68</v>
      </c>
      <c r="E1823" s="662"/>
      <c r="F1823" s="662"/>
      <c r="G1823" s="662"/>
      <c r="H1823" s="662"/>
      <c r="I1823" s="662"/>
      <c r="J1823" s="662"/>
      <c r="K1823" s="662"/>
      <c r="L1823" s="662"/>
      <c r="M1823" s="662"/>
      <c r="N1823" s="662"/>
      <c r="O1823" s="662"/>
      <c r="P1823" s="663"/>
    </row>
    <row r="1824" spans="1:16" s="888" customFormat="1" ht="15.75" thickBot="1">
      <c r="A1824" s="95"/>
      <c r="B1824" s="164"/>
      <c r="C1824" s="969"/>
      <c r="D1824" s="85" t="s">
        <v>942</v>
      </c>
      <c r="E1824" s="336"/>
      <c r="F1824" s="336"/>
      <c r="G1824" s="336"/>
      <c r="H1824" s="86"/>
      <c r="I1824" s="379"/>
      <c r="J1824" s="379"/>
      <c r="K1824" s="379"/>
      <c r="L1824" s="379"/>
      <c r="M1824" s="379"/>
      <c r="N1824" s="379"/>
      <c r="O1824" s="379"/>
      <c r="P1824" s="380"/>
    </row>
    <row r="1825" spans="1:16" s="888" customFormat="1">
      <c r="A1825" s="95"/>
      <c r="B1825" s="164"/>
      <c r="C1825" s="1034" t="s">
        <v>949</v>
      </c>
      <c r="D1825" s="664"/>
      <c r="E1825" s="665"/>
      <c r="F1825" s="665"/>
      <c r="G1825" s="665"/>
      <c r="H1825" s="666"/>
      <c r="I1825" s="667"/>
      <c r="J1825" s="667"/>
      <c r="K1825" s="667"/>
      <c r="L1825" s="667"/>
      <c r="M1825" s="667"/>
      <c r="N1825" s="667"/>
      <c r="O1825" s="667"/>
      <c r="P1825" s="668"/>
    </row>
    <row r="1826" spans="1:16" s="888" customFormat="1">
      <c r="A1826" s="95"/>
      <c r="B1826" s="164" t="s">
        <v>4157</v>
      </c>
      <c r="C1826" s="489" t="s">
        <v>916</v>
      </c>
      <c r="D1826" s="874" t="s">
        <v>1079</v>
      </c>
      <c r="E1826" s="107">
        <v>125</v>
      </c>
      <c r="F1826" s="210" t="s">
        <v>533</v>
      </c>
      <c r="G1826" s="107" t="s">
        <v>380</v>
      </c>
      <c r="H1826" s="251"/>
      <c r="I1826" s="1499" t="s">
        <v>1079</v>
      </c>
      <c r="J1826" s="1512" t="s">
        <v>917</v>
      </c>
      <c r="K1826" s="1512" t="s">
        <v>917</v>
      </c>
      <c r="L1826" s="1512" t="s">
        <v>917</v>
      </c>
      <c r="M1826" s="1512" t="s">
        <v>917</v>
      </c>
      <c r="N1826" s="1512" t="s">
        <v>917</v>
      </c>
      <c r="O1826" s="1512" t="s">
        <v>917</v>
      </c>
      <c r="P1826" s="1513" t="s">
        <v>917</v>
      </c>
    </row>
    <row r="1827" spans="1:16" s="888" customFormat="1">
      <c r="A1827" s="95"/>
      <c r="B1827" s="164" t="s">
        <v>4158</v>
      </c>
      <c r="C1827" s="916" t="s">
        <v>918</v>
      </c>
      <c r="D1827" s="316" t="s">
        <v>3260</v>
      </c>
      <c r="E1827" s="107">
        <v>250</v>
      </c>
      <c r="F1827" s="210" t="s">
        <v>533</v>
      </c>
      <c r="G1827" s="107" t="s">
        <v>380</v>
      </c>
      <c r="H1827" s="251"/>
      <c r="I1827" s="1499" t="s">
        <v>1078</v>
      </c>
      <c r="J1827" s="1512" t="s">
        <v>919</v>
      </c>
      <c r="K1827" s="1512" t="s">
        <v>919</v>
      </c>
      <c r="L1827" s="1512" t="s">
        <v>919</v>
      </c>
      <c r="M1827" s="1512" t="s">
        <v>919</v>
      </c>
      <c r="N1827" s="1512" t="s">
        <v>919</v>
      </c>
      <c r="O1827" s="1512" t="s">
        <v>919</v>
      </c>
      <c r="P1827" s="1513" t="s">
        <v>919</v>
      </c>
    </row>
    <row r="1828" spans="1:16" s="888" customFormat="1">
      <c r="A1828" s="95"/>
      <c r="B1828" s="164" t="s">
        <v>4159</v>
      </c>
      <c r="C1828" s="489" t="s">
        <v>920</v>
      </c>
      <c r="D1828" s="848" t="s">
        <v>2943</v>
      </c>
      <c r="E1828" s="107">
        <v>375</v>
      </c>
      <c r="F1828" s="210" t="s">
        <v>533</v>
      </c>
      <c r="G1828" s="107" t="s">
        <v>380</v>
      </c>
      <c r="H1828" s="251"/>
      <c r="I1828" s="1499" t="s">
        <v>1501</v>
      </c>
      <c r="J1828" s="1512" t="s">
        <v>921</v>
      </c>
      <c r="K1828" s="1512" t="s">
        <v>921</v>
      </c>
      <c r="L1828" s="1512" t="s">
        <v>921</v>
      </c>
      <c r="M1828" s="1512" t="s">
        <v>921</v>
      </c>
      <c r="N1828" s="1512" t="s">
        <v>921</v>
      </c>
      <c r="O1828" s="1512" t="s">
        <v>921</v>
      </c>
      <c r="P1828" s="1513" t="s">
        <v>921</v>
      </c>
    </row>
    <row r="1829" spans="1:16" s="888" customFormat="1">
      <c r="A1829" s="95"/>
      <c r="B1829" s="164" t="s">
        <v>4160</v>
      </c>
      <c r="C1829" s="489" t="s">
        <v>922</v>
      </c>
      <c r="D1829" s="848" t="s">
        <v>2944</v>
      </c>
      <c r="E1829" s="107">
        <v>440</v>
      </c>
      <c r="F1829" s="210" t="s">
        <v>533</v>
      </c>
      <c r="G1829" s="107" t="s">
        <v>380</v>
      </c>
      <c r="H1829" s="251"/>
      <c r="I1829" s="1499" t="s">
        <v>1502</v>
      </c>
      <c r="J1829" s="1512" t="s">
        <v>923</v>
      </c>
      <c r="K1829" s="1512" t="s">
        <v>923</v>
      </c>
      <c r="L1829" s="1512" t="s">
        <v>923</v>
      </c>
      <c r="M1829" s="1512" t="s">
        <v>923</v>
      </c>
      <c r="N1829" s="1512" t="s">
        <v>923</v>
      </c>
      <c r="O1829" s="1512" t="s">
        <v>923</v>
      </c>
      <c r="P1829" s="1513" t="s">
        <v>923</v>
      </c>
    </row>
    <row r="1830" spans="1:16" s="888" customFormat="1">
      <c r="A1830" s="95"/>
      <c r="B1830" s="164" t="s">
        <v>4161</v>
      </c>
      <c r="C1830" s="489" t="s">
        <v>924</v>
      </c>
      <c r="D1830" s="112" t="s">
        <v>2945</v>
      </c>
      <c r="E1830" s="107">
        <v>1250</v>
      </c>
      <c r="F1830" s="114" t="s">
        <v>2056</v>
      </c>
      <c r="G1830" s="107">
        <v>1250</v>
      </c>
      <c r="H1830" s="251"/>
      <c r="I1830" s="1579" t="s">
        <v>1469</v>
      </c>
      <c r="J1830" s="1580" t="s">
        <v>925</v>
      </c>
      <c r="K1830" s="1580" t="s">
        <v>925</v>
      </c>
      <c r="L1830" s="1580" t="s">
        <v>925</v>
      </c>
      <c r="M1830" s="1580" t="s">
        <v>925</v>
      </c>
      <c r="N1830" s="1580" t="s">
        <v>925</v>
      </c>
      <c r="O1830" s="1580" t="s">
        <v>925</v>
      </c>
      <c r="P1830" s="1581" t="s">
        <v>925</v>
      </c>
    </row>
    <row r="1831" spans="1:16" s="888" customFormat="1">
      <c r="A1831" s="95"/>
      <c r="B1831" s="164" t="s">
        <v>4162</v>
      </c>
      <c r="C1831" s="489" t="s">
        <v>926</v>
      </c>
      <c r="D1831" s="252" t="s">
        <v>2564</v>
      </c>
      <c r="E1831" s="107">
        <v>125</v>
      </c>
      <c r="F1831" s="210" t="s">
        <v>533</v>
      </c>
      <c r="G1831" s="107" t="s">
        <v>380</v>
      </c>
      <c r="H1831" s="251"/>
      <c r="I1831" s="1579" t="s">
        <v>1503</v>
      </c>
      <c r="J1831" s="1580" t="s">
        <v>927</v>
      </c>
      <c r="K1831" s="1580" t="s">
        <v>927</v>
      </c>
      <c r="L1831" s="1580" t="s">
        <v>927</v>
      </c>
      <c r="M1831" s="1580" t="s">
        <v>927</v>
      </c>
      <c r="N1831" s="1580" t="s">
        <v>927</v>
      </c>
      <c r="O1831" s="1580" t="s">
        <v>927</v>
      </c>
      <c r="P1831" s="1581" t="s">
        <v>927</v>
      </c>
    </row>
    <row r="1832" spans="1:16" s="888" customFormat="1">
      <c r="A1832" s="95"/>
      <c r="B1832" s="164" t="s">
        <v>4163</v>
      </c>
      <c r="C1832" s="489" t="s">
        <v>928</v>
      </c>
      <c r="D1832" s="873" t="s">
        <v>1504</v>
      </c>
      <c r="E1832" s="107">
        <v>250</v>
      </c>
      <c r="F1832" s="210" t="s">
        <v>533</v>
      </c>
      <c r="G1832" s="107" t="s">
        <v>380</v>
      </c>
      <c r="H1832" s="251"/>
      <c r="I1832" s="1579" t="s">
        <v>1504</v>
      </c>
      <c r="J1832" s="1580" t="s">
        <v>929</v>
      </c>
      <c r="K1832" s="1580" t="s">
        <v>929</v>
      </c>
      <c r="L1832" s="1580" t="s">
        <v>929</v>
      </c>
      <c r="M1832" s="1580" t="s">
        <v>929</v>
      </c>
      <c r="N1832" s="1580" t="s">
        <v>929</v>
      </c>
      <c r="O1832" s="1580" t="s">
        <v>929</v>
      </c>
      <c r="P1832" s="1581" t="s">
        <v>929</v>
      </c>
    </row>
    <row r="1833" spans="1:16" s="888" customFormat="1">
      <c r="A1833" s="95"/>
      <c r="B1833" s="164" t="s">
        <v>4164</v>
      </c>
      <c r="C1833" s="489" t="s">
        <v>930</v>
      </c>
      <c r="D1833" s="873" t="s">
        <v>1505</v>
      </c>
      <c r="E1833" s="107">
        <v>375</v>
      </c>
      <c r="F1833" s="210" t="s">
        <v>533</v>
      </c>
      <c r="G1833" s="107" t="s">
        <v>380</v>
      </c>
      <c r="H1833" s="251"/>
      <c r="I1833" s="1579" t="s">
        <v>1505</v>
      </c>
      <c r="J1833" s="1580" t="s">
        <v>931</v>
      </c>
      <c r="K1833" s="1580" t="s">
        <v>931</v>
      </c>
      <c r="L1833" s="1580" t="s">
        <v>931</v>
      </c>
      <c r="M1833" s="1580" t="s">
        <v>931</v>
      </c>
      <c r="N1833" s="1580" t="s">
        <v>931</v>
      </c>
      <c r="O1833" s="1580" t="s">
        <v>931</v>
      </c>
      <c r="P1833" s="1581" t="s">
        <v>931</v>
      </c>
    </row>
    <row r="1834" spans="1:16" s="888" customFormat="1">
      <c r="A1834" s="95"/>
      <c r="B1834" s="164" t="s">
        <v>4165</v>
      </c>
      <c r="C1834" s="489" t="s">
        <v>932</v>
      </c>
      <c r="D1834" s="873" t="s">
        <v>1506</v>
      </c>
      <c r="E1834" s="107">
        <v>500</v>
      </c>
      <c r="F1834" s="210" t="s">
        <v>533</v>
      </c>
      <c r="G1834" s="107" t="s">
        <v>380</v>
      </c>
      <c r="H1834" s="251"/>
      <c r="I1834" s="1579" t="s">
        <v>1506</v>
      </c>
      <c r="J1834" s="1580" t="s">
        <v>933</v>
      </c>
      <c r="K1834" s="1580" t="s">
        <v>933</v>
      </c>
      <c r="L1834" s="1580" t="s">
        <v>933</v>
      </c>
      <c r="M1834" s="1580" t="s">
        <v>933</v>
      </c>
      <c r="N1834" s="1580" t="s">
        <v>933</v>
      </c>
      <c r="O1834" s="1580" t="s">
        <v>933</v>
      </c>
      <c r="P1834" s="1581" t="s">
        <v>933</v>
      </c>
    </row>
    <row r="1835" spans="1:16" s="888" customFormat="1">
      <c r="A1835" s="95"/>
      <c r="B1835" s="164" t="s">
        <v>4166</v>
      </c>
      <c r="C1835" s="489" t="s">
        <v>934</v>
      </c>
      <c r="D1835" s="614" t="s">
        <v>2323</v>
      </c>
      <c r="E1835" s="107">
        <v>125</v>
      </c>
      <c r="F1835" s="210" t="s">
        <v>533</v>
      </c>
      <c r="G1835" s="107" t="s">
        <v>380</v>
      </c>
      <c r="H1835" s="251"/>
      <c r="I1835" s="1579" t="s">
        <v>1507</v>
      </c>
      <c r="J1835" s="1580" t="s">
        <v>935</v>
      </c>
      <c r="K1835" s="1580" t="s">
        <v>935</v>
      </c>
      <c r="L1835" s="1580" t="s">
        <v>935</v>
      </c>
      <c r="M1835" s="1580" t="s">
        <v>935</v>
      </c>
      <c r="N1835" s="1580" t="s">
        <v>935</v>
      </c>
      <c r="O1835" s="1580" t="s">
        <v>935</v>
      </c>
      <c r="P1835" s="1581" t="s">
        <v>935</v>
      </c>
    </row>
    <row r="1836" spans="1:16" s="888" customFormat="1">
      <c r="A1836" s="95"/>
      <c r="B1836" s="164" t="s">
        <v>4167</v>
      </c>
      <c r="C1836" s="489" t="s">
        <v>936</v>
      </c>
      <c r="D1836" s="597" t="s">
        <v>2324</v>
      </c>
      <c r="E1836" s="107">
        <v>250</v>
      </c>
      <c r="F1836" s="210" t="s">
        <v>533</v>
      </c>
      <c r="G1836" s="107" t="s">
        <v>380</v>
      </c>
      <c r="H1836" s="251"/>
      <c r="I1836" s="1579" t="s">
        <v>1508</v>
      </c>
      <c r="J1836" s="1580" t="s">
        <v>937</v>
      </c>
      <c r="K1836" s="1580" t="s">
        <v>937</v>
      </c>
      <c r="L1836" s="1580" t="s">
        <v>937</v>
      </c>
      <c r="M1836" s="1580" t="s">
        <v>937</v>
      </c>
      <c r="N1836" s="1580" t="s">
        <v>937</v>
      </c>
      <c r="O1836" s="1580" t="s">
        <v>937</v>
      </c>
      <c r="P1836" s="1581" t="s">
        <v>937</v>
      </c>
    </row>
    <row r="1837" spans="1:16" s="888" customFormat="1">
      <c r="A1837" s="95"/>
      <c r="B1837" s="164" t="s">
        <v>4168</v>
      </c>
      <c r="C1837" s="913" t="s">
        <v>938</v>
      </c>
      <c r="D1837" s="181" t="s">
        <v>1509</v>
      </c>
      <c r="E1837" s="107">
        <v>1250</v>
      </c>
      <c r="F1837" s="114" t="s">
        <v>2056</v>
      </c>
      <c r="G1837" s="107">
        <v>1250</v>
      </c>
      <c r="H1837" s="251"/>
      <c r="I1837" s="1579" t="s">
        <v>1509</v>
      </c>
      <c r="J1837" s="1580" t="s">
        <v>939</v>
      </c>
      <c r="K1837" s="1580" t="s">
        <v>939</v>
      </c>
      <c r="L1837" s="1580" t="s">
        <v>939</v>
      </c>
      <c r="M1837" s="1580" t="s">
        <v>939</v>
      </c>
      <c r="N1837" s="1580" t="s">
        <v>939</v>
      </c>
      <c r="O1837" s="1580" t="s">
        <v>939</v>
      </c>
      <c r="P1837" s="1581" t="s">
        <v>939</v>
      </c>
    </row>
    <row r="1838" spans="1:16" s="888" customFormat="1" ht="15.75" thickBot="1">
      <c r="A1838" s="95"/>
      <c r="B1838" s="164"/>
      <c r="C1838" s="914" t="s">
        <v>1046</v>
      </c>
      <c r="D1838" s="375"/>
      <c r="E1838" s="669"/>
      <c r="F1838" s="669"/>
      <c r="G1838" s="669"/>
      <c r="H1838" s="670"/>
      <c r="I1838" s="877"/>
      <c r="J1838" s="877"/>
      <c r="K1838" s="877"/>
      <c r="L1838" s="877"/>
      <c r="M1838" s="877"/>
      <c r="N1838" s="877"/>
      <c r="O1838" s="877"/>
      <c r="P1838" s="878"/>
    </row>
    <row r="1839" spans="1:16" s="888" customFormat="1" ht="15.75" thickBot="1">
      <c r="A1839" s="95"/>
      <c r="B1839" s="164"/>
      <c r="C1839" s="976"/>
      <c r="D1839" s="85" t="s">
        <v>950</v>
      </c>
      <c r="E1839" s="336"/>
      <c r="F1839" s="336"/>
      <c r="G1839" s="336"/>
      <c r="H1839" s="86"/>
      <c r="I1839" s="379"/>
      <c r="J1839" s="379"/>
      <c r="K1839" s="379"/>
      <c r="L1839" s="379"/>
      <c r="M1839" s="379"/>
      <c r="N1839" s="379"/>
      <c r="O1839" s="379"/>
      <c r="P1839" s="380"/>
    </row>
    <row r="1840" spans="1:16" s="888" customFormat="1">
      <c r="A1840" s="95"/>
      <c r="B1840" s="164"/>
      <c r="C1840" s="1034" t="s">
        <v>2539</v>
      </c>
      <c r="D1840" s="664"/>
      <c r="E1840" s="665"/>
      <c r="F1840" s="665"/>
      <c r="G1840" s="665"/>
      <c r="H1840" s="666"/>
      <c r="I1840" s="667"/>
      <c r="J1840" s="667"/>
      <c r="K1840" s="667"/>
      <c r="L1840" s="667"/>
      <c r="M1840" s="667"/>
      <c r="N1840" s="667"/>
      <c r="O1840" s="667"/>
      <c r="P1840" s="668"/>
    </row>
    <row r="1841" spans="1:16" s="888" customFormat="1">
      <c r="A1841" s="95"/>
      <c r="B1841" s="164" t="s">
        <v>4314</v>
      </c>
      <c r="C1841" s="489" t="s">
        <v>944</v>
      </c>
      <c r="D1841" s="671" t="s">
        <v>1733</v>
      </c>
      <c r="E1841" s="200">
        <v>4495</v>
      </c>
      <c r="F1841" s="210" t="s">
        <v>533</v>
      </c>
      <c r="G1841" s="200">
        <v>4495</v>
      </c>
      <c r="H1841" s="106"/>
      <c r="I1841" s="672" t="s">
        <v>1734</v>
      </c>
      <c r="J1841" s="276"/>
      <c r="K1841" s="276"/>
      <c r="L1841" s="276"/>
      <c r="M1841" s="276"/>
      <c r="N1841" s="276"/>
      <c r="O1841" s="276"/>
      <c r="P1841" s="277"/>
    </row>
    <row r="1842" spans="1:16" s="888" customFormat="1">
      <c r="A1842" s="95"/>
      <c r="B1842" s="164" t="s">
        <v>4315</v>
      </c>
      <c r="C1842" s="489" t="s">
        <v>945</v>
      </c>
      <c r="D1842" s="671" t="s">
        <v>1735</v>
      </c>
      <c r="E1842" s="200">
        <v>7995</v>
      </c>
      <c r="F1842" s="210" t="s">
        <v>533</v>
      </c>
      <c r="G1842" s="673">
        <v>7995</v>
      </c>
      <c r="H1842" s="106"/>
      <c r="I1842" s="672" t="s">
        <v>1736</v>
      </c>
      <c r="J1842" s="276"/>
      <c r="K1842" s="276"/>
      <c r="L1842" s="276"/>
      <c r="M1842" s="276"/>
      <c r="N1842" s="276"/>
      <c r="O1842" s="276"/>
      <c r="P1842" s="277"/>
    </row>
    <row r="1843" spans="1:16" s="888" customFormat="1">
      <c r="A1843" s="95"/>
      <c r="B1843" s="164" t="s">
        <v>4035</v>
      </c>
      <c r="C1843" s="489" t="s">
        <v>1847</v>
      </c>
      <c r="D1843" s="671" t="s">
        <v>1848</v>
      </c>
      <c r="E1843" s="200">
        <v>12995</v>
      </c>
      <c r="F1843" s="210" t="s">
        <v>533</v>
      </c>
      <c r="G1843" s="200">
        <v>12995</v>
      </c>
      <c r="H1843" s="106"/>
      <c r="I1843" s="672" t="s">
        <v>1878</v>
      </c>
      <c r="J1843" s="276"/>
      <c r="K1843" s="276"/>
      <c r="L1843" s="276"/>
      <c r="M1843" s="276"/>
      <c r="N1843" s="276"/>
      <c r="O1843" s="276"/>
      <c r="P1843" s="277"/>
    </row>
    <row r="1844" spans="1:16" s="888" customFormat="1">
      <c r="A1844" s="95"/>
      <c r="B1844" s="164" t="s">
        <v>4036</v>
      </c>
      <c r="C1844" s="489" t="s">
        <v>1849</v>
      </c>
      <c r="D1844" s="671" t="s">
        <v>1850</v>
      </c>
      <c r="E1844" s="200">
        <v>20995</v>
      </c>
      <c r="F1844" s="210" t="s">
        <v>533</v>
      </c>
      <c r="G1844" s="200">
        <v>20995</v>
      </c>
      <c r="H1844" s="106"/>
      <c r="I1844" s="672" t="s">
        <v>1879</v>
      </c>
      <c r="J1844" s="276"/>
      <c r="K1844" s="276"/>
      <c r="L1844" s="276"/>
      <c r="M1844" s="276"/>
      <c r="N1844" s="276"/>
      <c r="O1844" s="276"/>
      <c r="P1844" s="277"/>
    </row>
    <row r="1845" spans="1:16" s="888" customFormat="1">
      <c r="A1845" s="95"/>
      <c r="B1845" s="164" t="s">
        <v>4037</v>
      </c>
      <c r="C1845" s="489" t="s">
        <v>1851</v>
      </c>
      <c r="D1845" s="671" t="s">
        <v>1852</v>
      </c>
      <c r="E1845" s="200">
        <v>24995</v>
      </c>
      <c r="F1845" s="210" t="s">
        <v>533</v>
      </c>
      <c r="G1845" s="200">
        <v>24995</v>
      </c>
      <c r="H1845" s="106"/>
      <c r="I1845" s="672" t="s">
        <v>1880</v>
      </c>
      <c r="J1845" s="276"/>
      <c r="K1845" s="276"/>
      <c r="L1845" s="276"/>
      <c r="M1845" s="276"/>
      <c r="N1845" s="276"/>
      <c r="O1845" s="276"/>
      <c r="P1845" s="277"/>
    </row>
    <row r="1846" spans="1:16" s="888" customFormat="1">
      <c r="A1846" s="95"/>
      <c r="B1846" s="164" t="s">
        <v>4136</v>
      </c>
      <c r="C1846" s="923" t="s">
        <v>2326</v>
      </c>
      <c r="D1846" s="160" t="s">
        <v>2327</v>
      </c>
      <c r="E1846" s="110">
        <v>32995</v>
      </c>
      <c r="F1846" s="210" t="s">
        <v>533</v>
      </c>
      <c r="G1846" s="110">
        <v>32995</v>
      </c>
      <c r="H1846" s="106"/>
      <c r="I1846" s="672" t="s">
        <v>2557</v>
      </c>
      <c r="J1846" s="276"/>
      <c r="K1846" s="276"/>
      <c r="L1846" s="276"/>
      <c r="M1846" s="276"/>
      <c r="N1846" s="276"/>
      <c r="O1846" s="276"/>
      <c r="P1846" s="277"/>
    </row>
    <row r="1847" spans="1:16" s="888" customFormat="1">
      <c r="A1847" s="95"/>
      <c r="B1847" s="164" t="s">
        <v>4137</v>
      </c>
      <c r="C1847" s="929" t="s">
        <v>2328</v>
      </c>
      <c r="D1847" s="160" t="s">
        <v>2329</v>
      </c>
      <c r="E1847" s="110">
        <v>65990</v>
      </c>
      <c r="F1847" s="210" t="s">
        <v>533</v>
      </c>
      <c r="G1847" s="110">
        <v>65990</v>
      </c>
      <c r="H1847" s="106"/>
      <c r="I1847" s="672" t="s">
        <v>2558</v>
      </c>
      <c r="J1847" s="276"/>
      <c r="K1847" s="276"/>
      <c r="L1847" s="276"/>
      <c r="M1847" s="276"/>
      <c r="N1847" s="276"/>
      <c r="O1847" s="276"/>
      <c r="P1847" s="277"/>
    </row>
    <row r="1848" spans="1:16" s="888" customFormat="1">
      <c r="A1848" s="95"/>
      <c r="B1848" s="164"/>
      <c r="C1848" s="1035" t="s">
        <v>2540</v>
      </c>
      <c r="D1848" s="674"/>
      <c r="E1848" s="675"/>
      <c r="F1848" s="676"/>
      <c r="G1848" s="675"/>
      <c r="H1848" s="677"/>
      <c r="I1848" s="678"/>
      <c r="J1848" s="679"/>
      <c r="K1848" s="679"/>
      <c r="L1848" s="679"/>
      <c r="M1848" s="679"/>
      <c r="N1848" s="679"/>
      <c r="O1848" s="679"/>
      <c r="P1848" s="680"/>
    </row>
    <row r="1849" spans="1:16" s="888" customFormat="1">
      <c r="A1849" s="95"/>
      <c r="B1849" s="164" t="s">
        <v>4176</v>
      </c>
      <c r="C1849" s="960" t="s">
        <v>2330</v>
      </c>
      <c r="D1849" s="538" t="s">
        <v>2331</v>
      </c>
      <c r="E1849" s="200">
        <v>8495</v>
      </c>
      <c r="F1849" s="210" t="s">
        <v>533</v>
      </c>
      <c r="G1849" s="200">
        <v>8495</v>
      </c>
      <c r="H1849" s="106"/>
      <c r="I1849" s="681" t="s">
        <v>2559</v>
      </c>
      <c r="J1849" s="276"/>
      <c r="K1849" s="276"/>
      <c r="L1849" s="276"/>
      <c r="M1849" s="276"/>
      <c r="N1849" s="276"/>
      <c r="O1849" s="276"/>
      <c r="P1849" s="277"/>
    </row>
    <row r="1850" spans="1:16" s="888" customFormat="1">
      <c r="A1850" s="95"/>
      <c r="B1850" s="164" t="s">
        <v>4177</v>
      </c>
      <c r="C1850" s="960" t="s">
        <v>2332</v>
      </c>
      <c r="D1850" s="538" t="s">
        <v>2333</v>
      </c>
      <c r="E1850" s="200">
        <v>14995</v>
      </c>
      <c r="F1850" s="210" t="s">
        <v>533</v>
      </c>
      <c r="G1850" s="200">
        <v>14995</v>
      </c>
      <c r="H1850" s="106"/>
      <c r="I1850" s="681" t="s">
        <v>2559</v>
      </c>
      <c r="J1850" s="276"/>
      <c r="K1850" s="276"/>
      <c r="L1850" s="276"/>
      <c r="M1850" s="276"/>
      <c r="N1850" s="276"/>
      <c r="O1850" s="276"/>
      <c r="P1850" s="277"/>
    </row>
    <row r="1851" spans="1:16" s="888" customFormat="1">
      <c r="A1851" s="95"/>
      <c r="B1851" s="164" t="s">
        <v>4178</v>
      </c>
      <c r="C1851" s="960" t="s">
        <v>2334</v>
      </c>
      <c r="D1851" s="538" t="s">
        <v>2335</v>
      </c>
      <c r="E1851" s="200">
        <v>24995</v>
      </c>
      <c r="F1851" s="210" t="s">
        <v>533</v>
      </c>
      <c r="G1851" s="200">
        <v>24995</v>
      </c>
      <c r="H1851" s="106"/>
      <c r="I1851" s="681" t="s">
        <v>2559</v>
      </c>
      <c r="J1851" s="276"/>
      <c r="K1851" s="276"/>
      <c r="L1851" s="276"/>
      <c r="M1851" s="276"/>
      <c r="N1851" s="276"/>
      <c r="O1851" s="276"/>
      <c r="P1851" s="277"/>
    </row>
    <row r="1852" spans="1:16" s="888" customFormat="1">
      <c r="A1852" s="95"/>
      <c r="B1852" s="164" t="s">
        <v>4179</v>
      </c>
      <c r="C1852" s="960" t="s">
        <v>2336</v>
      </c>
      <c r="D1852" s="538" t="s">
        <v>2337</v>
      </c>
      <c r="E1852" s="200">
        <v>40995</v>
      </c>
      <c r="F1852" s="210" t="s">
        <v>533</v>
      </c>
      <c r="G1852" s="200">
        <v>40995</v>
      </c>
      <c r="H1852" s="106"/>
      <c r="I1852" s="681" t="s">
        <v>2559</v>
      </c>
      <c r="J1852" s="276"/>
      <c r="K1852" s="276"/>
      <c r="L1852" s="276"/>
      <c r="M1852" s="276"/>
      <c r="N1852" s="276"/>
      <c r="O1852" s="276"/>
      <c r="P1852" s="277"/>
    </row>
    <row r="1853" spans="1:16" s="888" customFormat="1">
      <c r="A1853" s="95"/>
      <c r="B1853" s="164" t="s">
        <v>4180</v>
      </c>
      <c r="C1853" s="960" t="s">
        <v>2338</v>
      </c>
      <c r="D1853" s="538" t="s">
        <v>2339</v>
      </c>
      <c r="E1853" s="200">
        <v>48995</v>
      </c>
      <c r="F1853" s="210" t="s">
        <v>533</v>
      </c>
      <c r="G1853" s="200">
        <v>48995</v>
      </c>
      <c r="H1853" s="106"/>
      <c r="I1853" s="681" t="s">
        <v>2559</v>
      </c>
      <c r="J1853" s="276"/>
      <c r="K1853" s="276"/>
      <c r="L1853" s="276"/>
      <c r="M1853" s="276"/>
      <c r="N1853" s="276"/>
      <c r="O1853" s="276"/>
      <c r="P1853" s="277"/>
    </row>
    <row r="1854" spans="1:16" s="888" customFormat="1">
      <c r="A1854" s="95"/>
      <c r="B1854" s="164" t="s">
        <v>4181</v>
      </c>
      <c r="C1854" s="960" t="s">
        <v>2340</v>
      </c>
      <c r="D1854" s="538" t="s">
        <v>2341</v>
      </c>
      <c r="E1854" s="200">
        <v>64995</v>
      </c>
      <c r="F1854" s="210" t="s">
        <v>533</v>
      </c>
      <c r="G1854" s="200">
        <v>64995</v>
      </c>
      <c r="H1854" s="106"/>
      <c r="I1854" s="681" t="s">
        <v>2559</v>
      </c>
      <c r="J1854" s="276"/>
      <c r="K1854" s="276"/>
      <c r="L1854" s="276"/>
      <c r="M1854" s="276"/>
      <c r="N1854" s="276"/>
      <c r="O1854" s="276"/>
      <c r="P1854" s="277"/>
    </row>
    <row r="1855" spans="1:16" s="888" customFormat="1">
      <c r="A1855" s="95"/>
      <c r="B1855" s="164" t="s">
        <v>4182</v>
      </c>
      <c r="C1855" s="960" t="s">
        <v>2342</v>
      </c>
      <c r="D1855" s="538" t="s">
        <v>2343</v>
      </c>
      <c r="E1855" s="200">
        <v>129990.00000000001</v>
      </c>
      <c r="F1855" s="210" t="s">
        <v>533</v>
      </c>
      <c r="G1855" s="200">
        <v>129990.00000000001</v>
      </c>
      <c r="H1855" s="106"/>
      <c r="I1855" s="681" t="s">
        <v>2559</v>
      </c>
      <c r="J1855" s="276"/>
      <c r="K1855" s="276"/>
      <c r="L1855" s="276"/>
      <c r="M1855" s="276"/>
      <c r="N1855" s="276"/>
      <c r="O1855" s="276"/>
      <c r="P1855" s="277"/>
    </row>
    <row r="1856" spans="1:16" s="888" customFormat="1">
      <c r="A1856" s="95"/>
      <c r="B1856" s="164" t="s">
        <v>4183</v>
      </c>
      <c r="C1856" s="960" t="s">
        <v>2344</v>
      </c>
      <c r="D1856" s="538" t="s">
        <v>2345</v>
      </c>
      <c r="E1856" s="200">
        <v>259980.00000000003</v>
      </c>
      <c r="F1856" s="210" t="s">
        <v>533</v>
      </c>
      <c r="G1856" s="200">
        <v>259980.00000000003</v>
      </c>
      <c r="H1856" s="106"/>
      <c r="I1856" s="681" t="s">
        <v>2559</v>
      </c>
      <c r="J1856" s="276"/>
      <c r="K1856" s="276"/>
      <c r="L1856" s="276"/>
      <c r="M1856" s="276"/>
      <c r="N1856" s="276"/>
      <c r="O1856" s="276"/>
      <c r="P1856" s="277"/>
    </row>
    <row r="1857" spans="1:16" s="888" customFormat="1">
      <c r="A1857" s="95"/>
      <c r="B1857" s="164" t="s">
        <v>4184</v>
      </c>
      <c r="C1857" s="960" t="s">
        <v>2346</v>
      </c>
      <c r="D1857" s="538" t="s">
        <v>2347</v>
      </c>
      <c r="E1857" s="200">
        <v>649950</v>
      </c>
      <c r="F1857" s="210" t="s">
        <v>533</v>
      </c>
      <c r="G1857" s="200">
        <v>649950</v>
      </c>
      <c r="H1857" s="106"/>
      <c r="I1857" s="681" t="s">
        <v>2559</v>
      </c>
      <c r="J1857" s="276"/>
      <c r="K1857" s="276"/>
      <c r="L1857" s="276"/>
      <c r="M1857" s="276"/>
      <c r="N1857" s="276"/>
      <c r="O1857" s="276"/>
      <c r="P1857" s="277"/>
    </row>
    <row r="1858" spans="1:16" s="888" customFormat="1">
      <c r="A1858" s="95"/>
      <c r="B1858" s="164"/>
      <c r="C1858" s="1036" t="s">
        <v>1887</v>
      </c>
      <c r="D1858" s="671"/>
      <c r="E1858" s="107"/>
      <c r="F1858" s="210"/>
      <c r="G1858" s="107"/>
      <c r="H1858" s="106"/>
      <c r="I1858" s="288"/>
      <c r="J1858" s="276"/>
      <c r="K1858" s="276"/>
      <c r="L1858" s="276"/>
      <c r="M1858" s="276"/>
      <c r="N1858" s="276"/>
      <c r="O1858" s="276"/>
      <c r="P1858" s="277"/>
    </row>
    <row r="1859" spans="1:16" s="888" customFormat="1">
      <c r="A1859" s="95"/>
      <c r="B1859" s="164" t="s">
        <v>4185</v>
      </c>
      <c r="C1859" s="960" t="s">
        <v>2348</v>
      </c>
      <c r="D1859" s="538" t="s">
        <v>2349</v>
      </c>
      <c r="E1859" s="200">
        <v>1995</v>
      </c>
      <c r="F1859" s="210" t="s">
        <v>533</v>
      </c>
      <c r="G1859" s="200">
        <v>1995</v>
      </c>
      <c r="H1859" s="129"/>
      <c r="I1859" s="681" t="s">
        <v>2560</v>
      </c>
      <c r="J1859" s="276"/>
      <c r="K1859" s="276"/>
      <c r="L1859" s="276"/>
      <c r="M1859" s="276"/>
      <c r="N1859" s="276"/>
      <c r="O1859" s="276"/>
      <c r="P1859" s="277"/>
    </row>
    <row r="1860" spans="1:16" s="888" customFormat="1">
      <c r="A1860" s="95"/>
      <c r="B1860" s="164" t="s">
        <v>4186</v>
      </c>
      <c r="C1860" s="960" t="s">
        <v>2350</v>
      </c>
      <c r="D1860" s="538" t="s">
        <v>2351</v>
      </c>
      <c r="E1860" s="200">
        <v>3995</v>
      </c>
      <c r="F1860" s="210" t="s">
        <v>533</v>
      </c>
      <c r="G1860" s="200">
        <v>3995</v>
      </c>
      <c r="H1860" s="129"/>
      <c r="I1860" s="681" t="s">
        <v>2560</v>
      </c>
      <c r="J1860" s="276"/>
      <c r="K1860" s="276"/>
      <c r="L1860" s="276"/>
      <c r="M1860" s="276"/>
      <c r="N1860" s="276"/>
      <c r="O1860" s="276"/>
      <c r="P1860" s="277"/>
    </row>
    <row r="1861" spans="1:16" s="888" customFormat="1">
      <c r="A1861" s="95"/>
      <c r="B1861" s="164" t="s">
        <v>4187</v>
      </c>
      <c r="C1861" s="960" t="s">
        <v>2352</v>
      </c>
      <c r="D1861" s="538" t="s">
        <v>2353</v>
      </c>
      <c r="E1861" s="200">
        <v>5995</v>
      </c>
      <c r="F1861" s="210" t="s">
        <v>533</v>
      </c>
      <c r="G1861" s="200">
        <v>5995</v>
      </c>
      <c r="H1861" s="129"/>
      <c r="I1861" s="681" t="s">
        <v>2560</v>
      </c>
      <c r="J1861" s="276"/>
      <c r="K1861" s="276"/>
      <c r="L1861" s="276"/>
      <c r="M1861" s="276"/>
      <c r="N1861" s="276"/>
      <c r="O1861" s="276"/>
      <c r="P1861" s="277"/>
    </row>
    <row r="1862" spans="1:16" s="888" customFormat="1">
      <c r="A1862" s="95"/>
      <c r="B1862" s="164" t="s">
        <v>4188</v>
      </c>
      <c r="C1862" s="960" t="s">
        <v>2354</v>
      </c>
      <c r="D1862" s="538" t="s">
        <v>2355</v>
      </c>
      <c r="E1862" s="200">
        <v>8995</v>
      </c>
      <c r="F1862" s="210" t="s">
        <v>533</v>
      </c>
      <c r="G1862" s="200">
        <v>8995</v>
      </c>
      <c r="H1862" s="129"/>
      <c r="I1862" s="681" t="s">
        <v>2560</v>
      </c>
      <c r="J1862" s="276"/>
      <c r="K1862" s="276"/>
      <c r="L1862" s="276"/>
      <c r="M1862" s="276"/>
      <c r="N1862" s="276"/>
      <c r="O1862" s="276"/>
      <c r="P1862" s="277"/>
    </row>
    <row r="1863" spans="1:16" s="888" customFormat="1">
      <c r="A1863" s="95"/>
      <c r="B1863" s="164" t="s">
        <v>4189</v>
      </c>
      <c r="C1863" s="960" t="s">
        <v>2356</v>
      </c>
      <c r="D1863" s="538" t="s">
        <v>2357</v>
      </c>
      <c r="E1863" s="200">
        <v>11995</v>
      </c>
      <c r="F1863" s="210" t="s">
        <v>533</v>
      </c>
      <c r="G1863" s="200">
        <v>11995</v>
      </c>
      <c r="H1863" s="129"/>
      <c r="I1863" s="252" t="s">
        <v>2560</v>
      </c>
      <c r="J1863" s="276"/>
      <c r="K1863" s="276"/>
      <c r="L1863" s="276"/>
      <c r="M1863" s="276"/>
      <c r="N1863" s="276"/>
      <c r="O1863" s="276"/>
      <c r="P1863" s="277"/>
    </row>
    <row r="1864" spans="1:16" s="888" customFormat="1">
      <c r="A1864" s="95"/>
      <c r="B1864" s="164" t="s">
        <v>4190</v>
      </c>
      <c r="C1864" s="960" t="s">
        <v>2358</v>
      </c>
      <c r="D1864" s="538" t="s">
        <v>2359</v>
      </c>
      <c r="E1864" s="200">
        <v>14995</v>
      </c>
      <c r="F1864" s="210" t="s">
        <v>533</v>
      </c>
      <c r="G1864" s="200">
        <v>14995</v>
      </c>
      <c r="H1864" s="129"/>
      <c r="I1864" s="682" t="s">
        <v>2560</v>
      </c>
      <c r="J1864" s="276"/>
      <c r="K1864" s="276"/>
      <c r="L1864" s="276"/>
      <c r="M1864" s="276"/>
      <c r="N1864" s="276"/>
      <c r="O1864" s="276"/>
      <c r="P1864" s="277"/>
    </row>
    <row r="1865" spans="1:16" s="888" customFormat="1">
      <c r="A1865" s="95"/>
      <c r="B1865" s="164" t="s">
        <v>4191</v>
      </c>
      <c r="C1865" s="960" t="s">
        <v>2360</v>
      </c>
      <c r="D1865" s="538" t="s">
        <v>2361</v>
      </c>
      <c r="E1865" s="200">
        <v>29990</v>
      </c>
      <c r="F1865" s="210" t="s">
        <v>533</v>
      </c>
      <c r="G1865" s="200">
        <v>29990</v>
      </c>
      <c r="H1865" s="129"/>
      <c r="I1865" s="681" t="s">
        <v>2560</v>
      </c>
      <c r="J1865" s="276"/>
      <c r="K1865" s="276"/>
      <c r="L1865" s="276"/>
      <c r="M1865" s="276"/>
      <c r="N1865" s="276"/>
      <c r="O1865" s="276"/>
      <c r="P1865" s="277"/>
    </row>
    <row r="1866" spans="1:16" s="888" customFormat="1">
      <c r="A1866" s="95"/>
      <c r="B1866" s="164" t="s">
        <v>4192</v>
      </c>
      <c r="C1866" s="960" t="s">
        <v>2362</v>
      </c>
      <c r="D1866" s="538" t="s">
        <v>2363</v>
      </c>
      <c r="E1866" s="200">
        <v>59980</v>
      </c>
      <c r="F1866" s="210" t="s">
        <v>533</v>
      </c>
      <c r="G1866" s="200">
        <v>59980</v>
      </c>
      <c r="H1866" s="129"/>
      <c r="I1866" s="681" t="s">
        <v>2560</v>
      </c>
      <c r="J1866" s="276"/>
      <c r="K1866" s="276"/>
      <c r="L1866" s="276"/>
      <c r="M1866" s="276"/>
      <c r="N1866" s="276"/>
      <c r="O1866" s="276"/>
      <c r="P1866" s="277"/>
    </row>
    <row r="1867" spans="1:16" s="888" customFormat="1">
      <c r="A1867" s="95"/>
      <c r="B1867" s="164" t="s">
        <v>4193</v>
      </c>
      <c r="C1867" s="960" t="s">
        <v>2364</v>
      </c>
      <c r="D1867" s="538" t="s">
        <v>2365</v>
      </c>
      <c r="E1867" s="200">
        <v>149950</v>
      </c>
      <c r="F1867" s="210" t="s">
        <v>533</v>
      </c>
      <c r="G1867" s="200">
        <v>149950</v>
      </c>
      <c r="H1867" s="129"/>
      <c r="I1867" s="681" t="s">
        <v>2560</v>
      </c>
      <c r="J1867" s="276"/>
      <c r="K1867" s="276"/>
      <c r="L1867" s="276"/>
      <c r="M1867" s="276"/>
      <c r="N1867" s="276"/>
      <c r="O1867" s="276"/>
      <c r="P1867" s="277"/>
    </row>
    <row r="1868" spans="1:16" s="888" customFormat="1">
      <c r="A1868" s="95"/>
      <c r="B1868" s="164" t="s">
        <v>4194</v>
      </c>
      <c r="C1868" s="960" t="s">
        <v>2366</v>
      </c>
      <c r="D1868" s="538" t="s">
        <v>2367</v>
      </c>
      <c r="E1868" s="200">
        <v>4495</v>
      </c>
      <c r="F1868" s="210" t="s">
        <v>533</v>
      </c>
      <c r="G1868" s="200">
        <v>4495</v>
      </c>
      <c r="H1868" s="129"/>
      <c r="I1868" s="587" t="s">
        <v>2561</v>
      </c>
      <c r="J1868" s="276"/>
      <c r="K1868" s="276"/>
      <c r="L1868" s="276"/>
      <c r="M1868" s="276"/>
      <c r="N1868" s="276"/>
      <c r="O1868" s="276"/>
      <c r="P1868" s="277"/>
    </row>
    <row r="1869" spans="1:16" s="888" customFormat="1">
      <c r="A1869" s="95"/>
      <c r="B1869" s="164" t="s">
        <v>4195</v>
      </c>
      <c r="C1869" s="960" t="s">
        <v>2368</v>
      </c>
      <c r="D1869" s="538" t="s">
        <v>2369</v>
      </c>
      <c r="E1869" s="200">
        <v>7995</v>
      </c>
      <c r="F1869" s="210" t="s">
        <v>533</v>
      </c>
      <c r="G1869" s="200">
        <v>7995</v>
      </c>
      <c r="H1869" s="129"/>
      <c r="I1869" s="587" t="s">
        <v>2561</v>
      </c>
      <c r="J1869" s="276"/>
      <c r="K1869" s="276"/>
      <c r="L1869" s="276"/>
      <c r="M1869" s="276"/>
      <c r="N1869" s="276"/>
      <c r="O1869" s="276"/>
      <c r="P1869" s="277"/>
    </row>
    <row r="1870" spans="1:16" s="888" customFormat="1">
      <c r="A1870" s="95"/>
      <c r="B1870" s="164" t="s">
        <v>4196</v>
      </c>
      <c r="C1870" s="960" t="s">
        <v>2370</v>
      </c>
      <c r="D1870" s="538" t="s">
        <v>2371</v>
      </c>
      <c r="E1870" s="200">
        <v>12995</v>
      </c>
      <c r="F1870" s="210" t="s">
        <v>533</v>
      </c>
      <c r="G1870" s="200">
        <v>12995</v>
      </c>
      <c r="H1870" s="129"/>
      <c r="I1870" s="587" t="s">
        <v>2561</v>
      </c>
      <c r="J1870" s="276"/>
      <c r="K1870" s="276"/>
      <c r="L1870" s="276"/>
      <c r="M1870" s="276"/>
      <c r="N1870" s="276"/>
      <c r="O1870" s="276"/>
      <c r="P1870" s="277"/>
    </row>
    <row r="1871" spans="1:16" s="888" customFormat="1">
      <c r="A1871" s="95"/>
      <c r="B1871" s="164" t="s">
        <v>4197</v>
      </c>
      <c r="C1871" s="960" t="s">
        <v>2372</v>
      </c>
      <c r="D1871" s="538" t="s">
        <v>2373</v>
      </c>
      <c r="E1871" s="200">
        <v>20995</v>
      </c>
      <c r="F1871" s="210" t="s">
        <v>533</v>
      </c>
      <c r="G1871" s="200">
        <v>20995</v>
      </c>
      <c r="H1871" s="129"/>
      <c r="I1871" s="587" t="s">
        <v>2561</v>
      </c>
      <c r="J1871" s="276"/>
      <c r="K1871" s="276"/>
      <c r="L1871" s="276"/>
      <c r="M1871" s="276"/>
      <c r="N1871" s="276"/>
      <c r="O1871" s="276"/>
      <c r="P1871" s="277"/>
    </row>
    <row r="1872" spans="1:16" s="888" customFormat="1">
      <c r="A1872" s="95"/>
      <c r="B1872" s="164" t="s">
        <v>4198</v>
      </c>
      <c r="C1872" s="960" t="s">
        <v>2374</v>
      </c>
      <c r="D1872" s="538" t="s">
        <v>2375</v>
      </c>
      <c r="E1872" s="200">
        <v>24995</v>
      </c>
      <c r="F1872" s="210" t="s">
        <v>533</v>
      </c>
      <c r="G1872" s="200">
        <v>24995</v>
      </c>
      <c r="H1872" s="129"/>
      <c r="I1872" s="587" t="s">
        <v>2561</v>
      </c>
      <c r="J1872" s="276"/>
      <c r="K1872" s="276"/>
      <c r="L1872" s="276"/>
      <c r="M1872" s="276"/>
      <c r="N1872" s="276"/>
      <c r="O1872" s="276"/>
      <c r="P1872" s="277"/>
    </row>
    <row r="1873" spans="1:16" s="888" customFormat="1">
      <c r="A1873" s="95"/>
      <c r="B1873" s="164" t="s">
        <v>4199</v>
      </c>
      <c r="C1873" s="960" t="s">
        <v>2376</v>
      </c>
      <c r="D1873" s="538" t="s">
        <v>2377</v>
      </c>
      <c r="E1873" s="200">
        <v>32995</v>
      </c>
      <c r="F1873" s="210" t="s">
        <v>533</v>
      </c>
      <c r="G1873" s="200">
        <v>32995</v>
      </c>
      <c r="H1873" s="129"/>
      <c r="I1873" s="889" t="s">
        <v>2561</v>
      </c>
      <c r="J1873" s="276"/>
      <c r="K1873" s="276"/>
      <c r="L1873" s="276"/>
      <c r="M1873" s="276"/>
      <c r="N1873" s="276"/>
      <c r="O1873" s="276"/>
      <c r="P1873" s="277"/>
    </row>
    <row r="1874" spans="1:16" s="888" customFormat="1">
      <c r="A1874" s="95"/>
      <c r="B1874" s="164" t="s">
        <v>4200</v>
      </c>
      <c r="C1874" s="960" t="s">
        <v>2378</v>
      </c>
      <c r="D1874" s="538" t="s">
        <v>2379</v>
      </c>
      <c r="E1874" s="200">
        <v>65990</v>
      </c>
      <c r="F1874" s="210" t="s">
        <v>533</v>
      </c>
      <c r="G1874" s="200">
        <v>65990</v>
      </c>
      <c r="H1874" s="129"/>
      <c r="I1874" s="587" t="s">
        <v>2561</v>
      </c>
      <c r="J1874" s="276"/>
      <c r="K1874" s="276"/>
      <c r="L1874" s="276"/>
      <c r="M1874" s="276"/>
      <c r="N1874" s="276"/>
      <c r="O1874" s="276"/>
      <c r="P1874" s="277"/>
    </row>
    <row r="1875" spans="1:16" s="888" customFormat="1">
      <c r="A1875" s="95"/>
      <c r="B1875" s="164" t="s">
        <v>4201</v>
      </c>
      <c r="C1875" s="960" t="s">
        <v>2380</v>
      </c>
      <c r="D1875" s="538" t="s">
        <v>2381</v>
      </c>
      <c r="E1875" s="200">
        <v>131980</v>
      </c>
      <c r="F1875" s="210" t="s">
        <v>533</v>
      </c>
      <c r="G1875" s="200">
        <v>131980</v>
      </c>
      <c r="H1875" s="129"/>
      <c r="I1875" s="587" t="s">
        <v>2561</v>
      </c>
      <c r="J1875" s="276"/>
      <c r="K1875" s="276"/>
      <c r="L1875" s="276"/>
      <c r="M1875" s="276"/>
      <c r="N1875" s="276"/>
      <c r="O1875" s="276"/>
      <c r="P1875" s="277"/>
    </row>
    <row r="1876" spans="1:16" s="888" customFormat="1">
      <c r="A1876" s="95"/>
      <c r="B1876" s="164" t="s">
        <v>4202</v>
      </c>
      <c r="C1876" s="960" t="s">
        <v>2382</v>
      </c>
      <c r="D1876" s="538" t="s">
        <v>2383</v>
      </c>
      <c r="E1876" s="200">
        <v>329950</v>
      </c>
      <c r="F1876" s="210" t="s">
        <v>533</v>
      </c>
      <c r="G1876" s="200">
        <v>329950</v>
      </c>
      <c r="H1876" s="129"/>
      <c r="I1876" s="587" t="s">
        <v>2561</v>
      </c>
      <c r="J1876" s="276"/>
      <c r="K1876" s="276"/>
      <c r="L1876" s="276"/>
      <c r="M1876" s="276"/>
      <c r="N1876" s="276"/>
      <c r="O1876" s="276"/>
      <c r="P1876" s="277"/>
    </row>
    <row r="1877" spans="1:16" s="888" customFormat="1">
      <c r="A1877" s="95"/>
      <c r="B1877" s="164"/>
      <c r="C1877" s="1037" t="s">
        <v>1895</v>
      </c>
      <c r="D1877" s="873"/>
      <c r="E1877" s="107"/>
      <c r="F1877" s="210"/>
      <c r="G1877" s="107"/>
      <c r="H1877" s="129"/>
      <c r="I1877" s="866"/>
      <c r="J1877" s="808"/>
      <c r="K1877" s="808"/>
      <c r="L1877" s="808"/>
      <c r="M1877" s="808"/>
      <c r="N1877" s="808"/>
      <c r="O1877" s="808"/>
      <c r="P1877" s="809"/>
    </row>
    <row r="1878" spans="1:16" s="888" customFormat="1">
      <c r="A1878" s="95"/>
      <c r="B1878" s="164" t="s">
        <v>4475</v>
      </c>
      <c r="C1878" s="489" t="s">
        <v>946</v>
      </c>
      <c r="D1878" s="874" t="s">
        <v>1888</v>
      </c>
      <c r="E1878" s="107">
        <v>3850</v>
      </c>
      <c r="F1878" s="210" t="s">
        <v>533</v>
      </c>
      <c r="G1878" s="107">
        <v>3850</v>
      </c>
      <c r="H1878" s="106"/>
      <c r="I1878" s="288" t="s">
        <v>1432</v>
      </c>
      <c r="J1878" s="276"/>
      <c r="K1878" s="276"/>
      <c r="L1878" s="276"/>
      <c r="M1878" s="276"/>
      <c r="N1878" s="276"/>
      <c r="O1878" s="276"/>
      <c r="P1878" s="277"/>
    </row>
    <row r="1879" spans="1:16" s="888" customFormat="1">
      <c r="A1879" s="95"/>
      <c r="B1879" s="164" t="s">
        <v>4039</v>
      </c>
      <c r="C1879" s="489" t="s">
        <v>1853</v>
      </c>
      <c r="D1879" s="874" t="s">
        <v>1854</v>
      </c>
      <c r="E1879" s="200">
        <v>9350</v>
      </c>
      <c r="F1879" s="210" t="s">
        <v>533</v>
      </c>
      <c r="G1879" s="200">
        <v>9350</v>
      </c>
      <c r="H1879" s="106"/>
      <c r="I1879" s="288" t="s">
        <v>2542</v>
      </c>
      <c r="J1879" s="276"/>
      <c r="K1879" s="276"/>
      <c r="L1879" s="276"/>
      <c r="M1879" s="276"/>
      <c r="N1879" s="276"/>
      <c r="O1879" s="276"/>
      <c r="P1879" s="277"/>
    </row>
    <row r="1880" spans="1:16" s="888" customFormat="1">
      <c r="A1880" s="95"/>
      <c r="B1880" s="164" t="s">
        <v>4040</v>
      </c>
      <c r="C1880" s="489" t="s">
        <v>1855</v>
      </c>
      <c r="D1880" s="874" t="s">
        <v>1856</v>
      </c>
      <c r="E1880" s="200">
        <v>18150</v>
      </c>
      <c r="F1880" s="210" t="s">
        <v>533</v>
      </c>
      <c r="G1880" s="200">
        <v>18150</v>
      </c>
      <c r="H1880" s="106"/>
      <c r="I1880" s="288" t="s">
        <v>2543</v>
      </c>
      <c r="J1880" s="276"/>
      <c r="K1880" s="276"/>
      <c r="L1880" s="276"/>
      <c r="M1880" s="276"/>
      <c r="N1880" s="276"/>
      <c r="O1880" s="276"/>
      <c r="P1880" s="277"/>
    </row>
    <row r="1881" spans="1:16" s="888" customFormat="1">
      <c r="A1881" s="95"/>
      <c r="B1881" s="164" t="s">
        <v>4038</v>
      </c>
      <c r="C1881" s="489" t="s">
        <v>1857</v>
      </c>
      <c r="D1881" s="874" t="s">
        <v>1858</v>
      </c>
      <c r="E1881" s="200">
        <v>22550.000000000004</v>
      </c>
      <c r="F1881" s="210" t="s">
        <v>533</v>
      </c>
      <c r="G1881" s="200">
        <v>22550.000000000004</v>
      </c>
      <c r="H1881" s="106"/>
      <c r="I1881" s="288" t="s">
        <v>2544</v>
      </c>
      <c r="J1881" s="276"/>
      <c r="K1881" s="276"/>
      <c r="L1881" s="276"/>
      <c r="M1881" s="276"/>
      <c r="N1881" s="276"/>
      <c r="O1881" s="276"/>
      <c r="P1881" s="277"/>
    </row>
    <row r="1882" spans="1:16" s="888" customFormat="1">
      <c r="A1882" s="95"/>
      <c r="B1882" s="164" t="s">
        <v>4203</v>
      </c>
      <c r="C1882" s="960" t="s">
        <v>2384</v>
      </c>
      <c r="D1882" s="538" t="s">
        <v>2550</v>
      </c>
      <c r="E1882" s="200">
        <v>31350.000000000004</v>
      </c>
      <c r="F1882" s="210" t="s">
        <v>533</v>
      </c>
      <c r="G1882" s="200">
        <v>31350.000000000004</v>
      </c>
      <c r="H1882" s="106"/>
      <c r="I1882" s="288" t="s">
        <v>2545</v>
      </c>
      <c r="J1882" s="276"/>
      <c r="K1882" s="276"/>
      <c r="L1882" s="276"/>
      <c r="M1882" s="276"/>
      <c r="N1882" s="276"/>
      <c r="O1882" s="276"/>
      <c r="P1882" s="277"/>
    </row>
    <row r="1883" spans="1:16" s="888" customFormat="1">
      <c r="A1883" s="95"/>
      <c r="B1883" s="164" t="s">
        <v>4041</v>
      </c>
      <c r="C1883" s="489" t="s">
        <v>1859</v>
      </c>
      <c r="D1883" s="874" t="s">
        <v>1860</v>
      </c>
      <c r="E1883" s="200">
        <v>5500</v>
      </c>
      <c r="F1883" s="210" t="s">
        <v>533</v>
      </c>
      <c r="G1883" s="200">
        <v>5500</v>
      </c>
      <c r="H1883" s="106"/>
      <c r="I1883" s="146" t="s">
        <v>1881</v>
      </c>
      <c r="J1883" s="276"/>
      <c r="K1883" s="276"/>
      <c r="L1883" s="276"/>
      <c r="M1883" s="276"/>
      <c r="N1883" s="276"/>
      <c r="O1883" s="276"/>
      <c r="P1883" s="277"/>
    </row>
    <row r="1884" spans="1:16" s="888" customFormat="1">
      <c r="A1884" s="95"/>
      <c r="B1884" s="164" t="s">
        <v>4042</v>
      </c>
      <c r="C1884" s="489" t="s">
        <v>1861</v>
      </c>
      <c r="D1884" s="874" t="s">
        <v>1862</v>
      </c>
      <c r="E1884" s="200">
        <v>14300.000000000002</v>
      </c>
      <c r="F1884" s="210" t="s">
        <v>533</v>
      </c>
      <c r="G1884" s="200">
        <v>14300.000000000002</v>
      </c>
      <c r="H1884" s="106"/>
      <c r="I1884" s="146" t="s">
        <v>1882</v>
      </c>
      <c r="J1884" s="276"/>
      <c r="K1884" s="276"/>
      <c r="L1884" s="276"/>
      <c r="M1884" s="276"/>
      <c r="N1884" s="276"/>
      <c r="O1884" s="276"/>
      <c r="P1884" s="277"/>
    </row>
    <row r="1885" spans="1:16" s="888" customFormat="1">
      <c r="A1885" s="95"/>
      <c r="B1885" s="164" t="s">
        <v>4043</v>
      </c>
      <c r="C1885" s="489" t="s">
        <v>1863</v>
      </c>
      <c r="D1885" s="874" t="s">
        <v>1864</v>
      </c>
      <c r="E1885" s="200">
        <v>18700</v>
      </c>
      <c r="F1885" s="210" t="s">
        <v>533</v>
      </c>
      <c r="G1885" s="200">
        <v>18700</v>
      </c>
      <c r="H1885" s="106"/>
      <c r="I1885" s="146" t="s">
        <v>1883</v>
      </c>
      <c r="J1885" s="276"/>
      <c r="K1885" s="276"/>
      <c r="L1885" s="276"/>
      <c r="M1885" s="276"/>
      <c r="N1885" s="276"/>
      <c r="O1885" s="276"/>
      <c r="P1885" s="277"/>
    </row>
    <row r="1886" spans="1:16" s="888" customFormat="1">
      <c r="A1886" s="95"/>
      <c r="B1886" s="164" t="s">
        <v>4204</v>
      </c>
      <c r="C1886" s="960" t="s">
        <v>2385</v>
      </c>
      <c r="D1886" s="538" t="s">
        <v>2551</v>
      </c>
      <c r="E1886" s="200">
        <v>27500.000000000004</v>
      </c>
      <c r="F1886" s="210" t="s">
        <v>533</v>
      </c>
      <c r="G1886" s="200">
        <v>27500.000000000004</v>
      </c>
      <c r="H1886" s="106"/>
      <c r="I1886" s="146" t="s">
        <v>2541</v>
      </c>
      <c r="J1886" s="276"/>
      <c r="K1886" s="276"/>
      <c r="L1886" s="276"/>
      <c r="M1886" s="276"/>
      <c r="N1886" s="276"/>
      <c r="O1886" s="276"/>
      <c r="P1886" s="277"/>
    </row>
    <row r="1887" spans="1:16" s="888" customFormat="1">
      <c r="A1887" s="95"/>
      <c r="B1887" s="164" t="s">
        <v>4044</v>
      </c>
      <c r="C1887" s="489" t="s">
        <v>1865</v>
      </c>
      <c r="D1887" s="874" t="s">
        <v>1866</v>
      </c>
      <c r="E1887" s="200">
        <v>8800</v>
      </c>
      <c r="F1887" s="210" t="s">
        <v>533</v>
      </c>
      <c r="G1887" s="200">
        <v>8800</v>
      </c>
      <c r="H1887" s="106"/>
      <c r="I1887" s="288" t="s">
        <v>2546</v>
      </c>
      <c r="J1887" s="276"/>
      <c r="K1887" s="276"/>
      <c r="L1887" s="276"/>
      <c r="M1887" s="276"/>
      <c r="N1887" s="276"/>
      <c r="O1887" s="276"/>
      <c r="P1887" s="277"/>
    </row>
    <row r="1888" spans="1:16" s="888" customFormat="1">
      <c r="A1888" s="95"/>
      <c r="B1888" s="164" t="s">
        <v>4045</v>
      </c>
      <c r="C1888" s="489" t="s">
        <v>1867</v>
      </c>
      <c r="D1888" s="874" t="s">
        <v>1868</v>
      </c>
      <c r="E1888" s="200">
        <v>13200.000000000002</v>
      </c>
      <c r="F1888" s="210" t="s">
        <v>533</v>
      </c>
      <c r="G1888" s="200">
        <v>13200.000000000002</v>
      </c>
      <c r="H1888" s="106"/>
      <c r="I1888" s="288" t="s">
        <v>2547</v>
      </c>
      <c r="J1888" s="276"/>
      <c r="K1888" s="276"/>
      <c r="L1888" s="276"/>
      <c r="M1888" s="276"/>
      <c r="N1888" s="276"/>
      <c r="O1888" s="276"/>
      <c r="P1888" s="277"/>
    </row>
    <row r="1889" spans="1:16" s="888" customFormat="1">
      <c r="A1889" s="95"/>
      <c r="B1889" s="164" t="s">
        <v>4205</v>
      </c>
      <c r="C1889" s="960" t="s">
        <v>2386</v>
      </c>
      <c r="D1889" s="538" t="s">
        <v>2552</v>
      </c>
      <c r="E1889" s="673">
        <v>22000</v>
      </c>
      <c r="F1889" s="210" t="s">
        <v>533</v>
      </c>
      <c r="G1889" s="673">
        <v>22000</v>
      </c>
      <c r="H1889" s="106"/>
      <c r="I1889" s="288" t="s">
        <v>2549</v>
      </c>
      <c r="J1889" s="276"/>
      <c r="K1889" s="276"/>
      <c r="L1889" s="276"/>
      <c r="M1889" s="276"/>
      <c r="N1889" s="276"/>
      <c r="O1889" s="276"/>
      <c r="P1889" s="277"/>
    </row>
    <row r="1890" spans="1:16" s="888" customFormat="1">
      <c r="A1890" s="95"/>
      <c r="B1890" s="164" t="s">
        <v>4046</v>
      </c>
      <c r="C1890" s="489" t="s">
        <v>1869</v>
      </c>
      <c r="D1890" s="874" t="s">
        <v>1870</v>
      </c>
      <c r="E1890" s="111">
        <v>4400</v>
      </c>
      <c r="F1890" s="210" t="s">
        <v>533</v>
      </c>
      <c r="G1890" s="111">
        <v>4400</v>
      </c>
      <c r="H1890" s="106"/>
      <c r="I1890" s="288" t="s">
        <v>2548</v>
      </c>
      <c r="J1890" s="276"/>
      <c r="K1890" s="276"/>
      <c r="L1890" s="276"/>
      <c r="M1890" s="276"/>
      <c r="N1890" s="276"/>
      <c r="O1890" s="276"/>
      <c r="P1890" s="277"/>
    </row>
    <row r="1891" spans="1:16" s="888" customFormat="1">
      <c r="A1891" s="95"/>
      <c r="B1891" s="164" t="s">
        <v>4206</v>
      </c>
      <c r="C1891" s="960" t="s">
        <v>2387</v>
      </c>
      <c r="D1891" s="538" t="s">
        <v>2553</v>
      </c>
      <c r="E1891" s="200">
        <v>13200.000000000002</v>
      </c>
      <c r="F1891" s="210" t="s">
        <v>533</v>
      </c>
      <c r="G1891" s="200">
        <v>13200.000000000002</v>
      </c>
      <c r="H1891" s="129"/>
      <c r="I1891" s="288" t="s">
        <v>2555</v>
      </c>
      <c r="J1891" s="276"/>
      <c r="K1891" s="276"/>
      <c r="L1891" s="276"/>
      <c r="M1891" s="276"/>
      <c r="N1891" s="276"/>
      <c r="O1891" s="276"/>
      <c r="P1891" s="277"/>
    </row>
    <row r="1892" spans="1:16" s="888" customFormat="1">
      <c r="A1892" s="95"/>
      <c r="B1892" s="164" t="s">
        <v>4207</v>
      </c>
      <c r="C1892" s="960" t="s">
        <v>2388</v>
      </c>
      <c r="D1892" s="538" t="s">
        <v>2554</v>
      </c>
      <c r="E1892" s="200">
        <v>8800</v>
      </c>
      <c r="F1892" s="210" t="s">
        <v>533</v>
      </c>
      <c r="G1892" s="200">
        <v>8800</v>
      </c>
      <c r="H1892" s="129"/>
      <c r="I1892" s="288" t="s">
        <v>2556</v>
      </c>
      <c r="J1892" s="276"/>
      <c r="K1892" s="276"/>
      <c r="L1892" s="276"/>
      <c r="M1892" s="276"/>
      <c r="N1892" s="276"/>
      <c r="O1892" s="276"/>
      <c r="P1892" s="277"/>
    </row>
    <row r="1893" spans="1:16" s="888" customFormat="1">
      <c r="A1893" s="95"/>
      <c r="B1893" s="164" t="s">
        <v>4208</v>
      </c>
      <c r="C1893" s="960" t="s">
        <v>2389</v>
      </c>
      <c r="D1893" s="538" t="s">
        <v>2390</v>
      </c>
      <c r="E1893" s="200">
        <v>7150.0000000000009</v>
      </c>
      <c r="F1893" s="210" t="s">
        <v>533</v>
      </c>
      <c r="G1893" s="200">
        <v>7150.0000000000009</v>
      </c>
      <c r="H1893" s="129"/>
      <c r="I1893" s="681" t="s">
        <v>2559</v>
      </c>
      <c r="J1893" s="276"/>
      <c r="K1893" s="276"/>
      <c r="L1893" s="276"/>
      <c r="M1893" s="276"/>
      <c r="N1893" s="276"/>
      <c r="O1893" s="276"/>
      <c r="P1893" s="277"/>
    </row>
    <row r="1894" spans="1:16" s="888" customFormat="1">
      <c r="A1894" s="95"/>
      <c r="B1894" s="164" t="s">
        <v>4209</v>
      </c>
      <c r="C1894" s="960" t="s">
        <v>2391</v>
      </c>
      <c r="D1894" s="538" t="s">
        <v>2392</v>
      </c>
      <c r="E1894" s="200">
        <v>18150</v>
      </c>
      <c r="F1894" s="210" t="s">
        <v>533</v>
      </c>
      <c r="G1894" s="200">
        <v>18150</v>
      </c>
      <c r="H1894" s="129"/>
      <c r="I1894" s="681" t="s">
        <v>2559</v>
      </c>
      <c r="J1894" s="276"/>
      <c r="K1894" s="276"/>
      <c r="L1894" s="276"/>
      <c r="M1894" s="276"/>
      <c r="N1894" s="276"/>
      <c r="O1894" s="276"/>
      <c r="P1894" s="277"/>
    </row>
    <row r="1895" spans="1:16" s="888" customFormat="1">
      <c r="A1895" s="95"/>
      <c r="B1895" s="164" t="s">
        <v>4210</v>
      </c>
      <c r="C1895" s="960" t="s">
        <v>2393</v>
      </c>
      <c r="D1895" s="538" t="s">
        <v>2394</v>
      </c>
      <c r="E1895" s="200">
        <v>35750</v>
      </c>
      <c r="F1895" s="210" t="s">
        <v>533</v>
      </c>
      <c r="G1895" s="200">
        <v>35750</v>
      </c>
      <c r="H1895" s="129"/>
      <c r="I1895" s="681" t="s">
        <v>2559</v>
      </c>
      <c r="J1895" s="276"/>
      <c r="K1895" s="276"/>
      <c r="L1895" s="276"/>
      <c r="M1895" s="276"/>
      <c r="N1895" s="276"/>
      <c r="O1895" s="276"/>
      <c r="P1895" s="277"/>
    </row>
    <row r="1896" spans="1:16" s="888" customFormat="1">
      <c r="A1896" s="95"/>
      <c r="B1896" s="164" t="s">
        <v>4211</v>
      </c>
      <c r="C1896" s="960" t="s">
        <v>2395</v>
      </c>
      <c r="D1896" s="538" t="s">
        <v>2396</v>
      </c>
      <c r="E1896" s="200">
        <v>44550</v>
      </c>
      <c r="F1896" s="210" t="s">
        <v>533</v>
      </c>
      <c r="G1896" s="200">
        <v>44550</v>
      </c>
      <c r="H1896" s="129"/>
      <c r="I1896" s="681" t="s">
        <v>2559</v>
      </c>
      <c r="J1896" s="276"/>
      <c r="K1896" s="276"/>
      <c r="L1896" s="276"/>
      <c r="M1896" s="276"/>
      <c r="N1896" s="276"/>
      <c r="O1896" s="276"/>
      <c r="P1896" s="277"/>
    </row>
    <row r="1897" spans="1:16" s="888" customFormat="1">
      <c r="A1897" s="95"/>
      <c r="B1897" s="164" t="s">
        <v>4244</v>
      </c>
      <c r="C1897" s="960" t="s">
        <v>2397</v>
      </c>
      <c r="D1897" s="538" t="s">
        <v>2398</v>
      </c>
      <c r="E1897" s="200">
        <v>62150.000000000007</v>
      </c>
      <c r="F1897" s="210" t="s">
        <v>533</v>
      </c>
      <c r="G1897" s="200">
        <v>62150.000000000007</v>
      </c>
      <c r="H1897" s="129"/>
      <c r="I1897" s="681" t="s">
        <v>2559</v>
      </c>
      <c r="J1897" s="276"/>
      <c r="K1897" s="276"/>
      <c r="L1897" s="276"/>
      <c r="M1897" s="276"/>
      <c r="N1897" s="276"/>
      <c r="O1897" s="276"/>
      <c r="P1897" s="277"/>
    </row>
    <row r="1898" spans="1:16" s="888" customFormat="1">
      <c r="A1898" s="95"/>
      <c r="B1898" s="164" t="s">
        <v>4245</v>
      </c>
      <c r="C1898" s="960" t="s">
        <v>2399</v>
      </c>
      <c r="D1898" s="538" t="s">
        <v>2400</v>
      </c>
      <c r="E1898" s="200">
        <v>11000</v>
      </c>
      <c r="F1898" s="210" t="s">
        <v>533</v>
      </c>
      <c r="G1898" s="200">
        <v>11000</v>
      </c>
      <c r="H1898" s="129"/>
      <c r="I1898" s="681" t="s">
        <v>2559</v>
      </c>
      <c r="J1898" s="276"/>
      <c r="K1898" s="276"/>
      <c r="L1898" s="276"/>
      <c r="M1898" s="276"/>
      <c r="N1898" s="276"/>
      <c r="O1898" s="276"/>
      <c r="P1898" s="277"/>
    </row>
    <row r="1899" spans="1:16" s="888" customFormat="1">
      <c r="A1899" s="95"/>
      <c r="B1899" s="164" t="s">
        <v>4246</v>
      </c>
      <c r="C1899" s="960" t="s">
        <v>2401</v>
      </c>
      <c r="D1899" s="538" t="s">
        <v>2402</v>
      </c>
      <c r="E1899" s="200">
        <v>28600.000000000004</v>
      </c>
      <c r="F1899" s="210" t="s">
        <v>533</v>
      </c>
      <c r="G1899" s="200">
        <v>28600.000000000004</v>
      </c>
      <c r="H1899" s="129"/>
      <c r="I1899" s="681" t="s">
        <v>2559</v>
      </c>
      <c r="J1899" s="276"/>
      <c r="K1899" s="276"/>
      <c r="L1899" s="276"/>
      <c r="M1899" s="276"/>
      <c r="N1899" s="276"/>
      <c r="O1899" s="276"/>
      <c r="P1899" s="277"/>
    </row>
    <row r="1900" spans="1:16" s="888" customFormat="1">
      <c r="A1900" s="95"/>
      <c r="B1900" s="164" t="s">
        <v>4247</v>
      </c>
      <c r="C1900" s="960" t="s">
        <v>2403</v>
      </c>
      <c r="D1900" s="538" t="s">
        <v>2404</v>
      </c>
      <c r="E1900" s="200">
        <v>37400</v>
      </c>
      <c r="F1900" s="210" t="s">
        <v>533</v>
      </c>
      <c r="G1900" s="200">
        <v>37400</v>
      </c>
      <c r="H1900" s="129"/>
      <c r="I1900" s="681" t="s">
        <v>2559</v>
      </c>
      <c r="J1900" s="276"/>
      <c r="K1900" s="276"/>
      <c r="L1900" s="276"/>
      <c r="M1900" s="276"/>
      <c r="N1900" s="276"/>
      <c r="O1900" s="276"/>
      <c r="P1900" s="277"/>
    </row>
    <row r="1901" spans="1:16" s="888" customFormat="1">
      <c r="A1901" s="95"/>
      <c r="B1901" s="164" t="s">
        <v>4248</v>
      </c>
      <c r="C1901" s="960" t="s">
        <v>2405</v>
      </c>
      <c r="D1901" s="538" t="s">
        <v>2406</v>
      </c>
      <c r="E1901" s="200">
        <v>55000.000000000007</v>
      </c>
      <c r="F1901" s="210" t="s">
        <v>533</v>
      </c>
      <c r="G1901" s="200">
        <v>55000.000000000007</v>
      </c>
      <c r="H1901" s="129"/>
      <c r="I1901" s="681" t="s">
        <v>2559</v>
      </c>
      <c r="J1901" s="276"/>
      <c r="K1901" s="276"/>
      <c r="L1901" s="276"/>
      <c r="M1901" s="276"/>
      <c r="N1901" s="276"/>
      <c r="O1901" s="276"/>
      <c r="P1901" s="277"/>
    </row>
    <row r="1902" spans="1:16" s="888" customFormat="1">
      <c r="A1902" s="95"/>
      <c r="B1902" s="164" t="s">
        <v>4249</v>
      </c>
      <c r="C1902" s="960" t="s">
        <v>2407</v>
      </c>
      <c r="D1902" s="538" t="s">
        <v>2408</v>
      </c>
      <c r="E1902" s="200">
        <v>17600</v>
      </c>
      <c r="F1902" s="210" t="s">
        <v>533</v>
      </c>
      <c r="G1902" s="200">
        <v>17600</v>
      </c>
      <c r="H1902" s="129"/>
      <c r="I1902" s="681" t="s">
        <v>2559</v>
      </c>
      <c r="J1902" s="276"/>
      <c r="K1902" s="276"/>
      <c r="L1902" s="276"/>
      <c r="M1902" s="276"/>
      <c r="N1902" s="276"/>
      <c r="O1902" s="276"/>
      <c r="P1902" s="277"/>
    </row>
    <row r="1903" spans="1:16" s="888" customFormat="1">
      <c r="A1903" s="95"/>
      <c r="B1903" s="164" t="s">
        <v>4250</v>
      </c>
      <c r="C1903" s="960" t="s">
        <v>2409</v>
      </c>
      <c r="D1903" s="538" t="s">
        <v>2410</v>
      </c>
      <c r="E1903" s="200">
        <v>26400.000000000004</v>
      </c>
      <c r="F1903" s="210" t="s">
        <v>533</v>
      </c>
      <c r="G1903" s="200">
        <v>26400.000000000004</v>
      </c>
      <c r="H1903" s="129"/>
      <c r="I1903" s="681" t="s">
        <v>2559</v>
      </c>
      <c r="J1903" s="276"/>
      <c r="K1903" s="276"/>
      <c r="L1903" s="276"/>
      <c r="M1903" s="276"/>
      <c r="N1903" s="276"/>
      <c r="O1903" s="276"/>
      <c r="P1903" s="277"/>
    </row>
    <row r="1904" spans="1:16" s="888" customFormat="1">
      <c r="A1904" s="95"/>
      <c r="B1904" s="164" t="s">
        <v>4251</v>
      </c>
      <c r="C1904" s="960" t="s">
        <v>2411</v>
      </c>
      <c r="D1904" s="538" t="s">
        <v>2412</v>
      </c>
      <c r="E1904" s="200">
        <v>44000</v>
      </c>
      <c r="F1904" s="210" t="s">
        <v>533</v>
      </c>
      <c r="G1904" s="200">
        <v>44000</v>
      </c>
      <c r="H1904" s="129"/>
      <c r="I1904" s="681" t="s">
        <v>2559</v>
      </c>
      <c r="J1904" s="276"/>
      <c r="K1904" s="276"/>
      <c r="L1904" s="276"/>
      <c r="M1904" s="276"/>
      <c r="N1904" s="276"/>
      <c r="O1904" s="276"/>
      <c r="P1904" s="277"/>
    </row>
    <row r="1905" spans="1:16" s="888" customFormat="1">
      <c r="A1905" s="95"/>
      <c r="B1905" s="164" t="s">
        <v>4252</v>
      </c>
      <c r="C1905" s="960" t="s">
        <v>2413</v>
      </c>
      <c r="D1905" s="538" t="s">
        <v>2414</v>
      </c>
      <c r="E1905" s="200">
        <v>8800</v>
      </c>
      <c r="F1905" s="210" t="s">
        <v>533</v>
      </c>
      <c r="G1905" s="200">
        <v>8800</v>
      </c>
      <c r="H1905" s="129"/>
      <c r="I1905" s="681" t="s">
        <v>2559</v>
      </c>
      <c r="J1905" s="276"/>
      <c r="K1905" s="276"/>
      <c r="L1905" s="276"/>
      <c r="M1905" s="276"/>
      <c r="N1905" s="276"/>
      <c r="O1905" s="276"/>
      <c r="P1905" s="277"/>
    </row>
    <row r="1906" spans="1:16" s="888" customFormat="1">
      <c r="A1906" s="95"/>
      <c r="B1906" s="164" t="s">
        <v>4253</v>
      </c>
      <c r="C1906" s="960" t="s">
        <v>2415</v>
      </c>
      <c r="D1906" s="538" t="s">
        <v>2416</v>
      </c>
      <c r="E1906" s="200">
        <v>26400.000000000004</v>
      </c>
      <c r="F1906" s="210" t="s">
        <v>533</v>
      </c>
      <c r="G1906" s="200">
        <v>26400.000000000004</v>
      </c>
      <c r="H1906" s="129"/>
      <c r="I1906" s="681" t="s">
        <v>2559</v>
      </c>
      <c r="J1906" s="276"/>
      <c r="K1906" s="276"/>
      <c r="L1906" s="276"/>
      <c r="M1906" s="276"/>
      <c r="N1906" s="276"/>
      <c r="O1906" s="276"/>
      <c r="P1906" s="277"/>
    </row>
    <row r="1907" spans="1:16" s="888" customFormat="1">
      <c r="A1907" s="95"/>
      <c r="B1907" s="164" t="s">
        <v>4254</v>
      </c>
      <c r="C1907" s="960" t="s">
        <v>2417</v>
      </c>
      <c r="D1907" s="538" t="s">
        <v>2418</v>
      </c>
      <c r="E1907" s="200">
        <v>17600</v>
      </c>
      <c r="F1907" s="210" t="s">
        <v>533</v>
      </c>
      <c r="G1907" s="200">
        <v>17600</v>
      </c>
      <c r="H1907" s="129"/>
      <c r="I1907" s="681" t="s">
        <v>2559</v>
      </c>
      <c r="J1907" s="276"/>
      <c r="K1907" s="276"/>
      <c r="L1907" s="276"/>
      <c r="M1907" s="276"/>
      <c r="N1907" s="276"/>
      <c r="O1907" s="276"/>
      <c r="P1907" s="277"/>
    </row>
    <row r="1908" spans="1:16" s="888" customFormat="1">
      <c r="A1908" s="95"/>
      <c r="B1908" s="164" t="s">
        <v>4255</v>
      </c>
      <c r="C1908" s="960" t="s">
        <v>2419</v>
      </c>
      <c r="D1908" s="538" t="s">
        <v>2420</v>
      </c>
      <c r="E1908" s="200">
        <v>2200</v>
      </c>
      <c r="F1908" s="210" t="s">
        <v>533</v>
      </c>
      <c r="G1908" s="200">
        <v>2200</v>
      </c>
      <c r="H1908" s="129"/>
      <c r="I1908" s="681" t="s">
        <v>2560</v>
      </c>
      <c r="J1908" s="276"/>
      <c r="K1908" s="276"/>
      <c r="L1908" s="276"/>
      <c r="M1908" s="276"/>
      <c r="N1908" s="276"/>
      <c r="O1908" s="276"/>
      <c r="P1908" s="277"/>
    </row>
    <row r="1909" spans="1:16" s="888" customFormat="1">
      <c r="A1909" s="95"/>
      <c r="B1909" s="164" t="s">
        <v>4256</v>
      </c>
      <c r="C1909" s="960" t="s">
        <v>2421</v>
      </c>
      <c r="D1909" s="538" t="s">
        <v>2422</v>
      </c>
      <c r="E1909" s="200">
        <v>4400</v>
      </c>
      <c r="F1909" s="210" t="s">
        <v>533</v>
      </c>
      <c r="G1909" s="200">
        <v>4400</v>
      </c>
      <c r="H1909" s="129"/>
      <c r="I1909" s="681" t="s">
        <v>2560</v>
      </c>
      <c r="J1909" s="276"/>
      <c r="K1909" s="276"/>
      <c r="L1909" s="276"/>
      <c r="M1909" s="276"/>
      <c r="N1909" s="276"/>
      <c r="O1909" s="276"/>
      <c r="P1909" s="277"/>
    </row>
    <row r="1910" spans="1:16" s="888" customFormat="1">
      <c r="A1910" s="95"/>
      <c r="B1910" s="164" t="s">
        <v>4257</v>
      </c>
      <c r="C1910" s="960" t="s">
        <v>2423</v>
      </c>
      <c r="D1910" s="538" t="s">
        <v>2424</v>
      </c>
      <c r="E1910" s="200">
        <v>7700.0000000000009</v>
      </c>
      <c r="F1910" s="210" t="s">
        <v>533</v>
      </c>
      <c r="G1910" s="200">
        <v>7700.0000000000009</v>
      </c>
      <c r="H1910" s="129"/>
      <c r="I1910" s="681" t="s">
        <v>2560</v>
      </c>
      <c r="J1910" s="276"/>
      <c r="K1910" s="276"/>
      <c r="L1910" s="276"/>
      <c r="M1910" s="276"/>
      <c r="N1910" s="276"/>
      <c r="O1910" s="276"/>
      <c r="P1910" s="277"/>
    </row>
    <row r="1911" spans="1:16" s="888" customFormat="1">
      <c r="A1911" s="95"/>
      <c r="B1911" s="164" t="s">
        <v>4258</v>
      </c>
      <c r="C1911" s="960" t="s">
        <v>2425</v>
      </c>
      <c r="D1911" s="538" t="s">
        <v>2426</v>
      </c>
      <c r="E1911" s="200">
        <v>11000</v>
      </c>
      <c r="F1911" s="210" t="s">
        <v>533</v>
      </c>
      <c r="G1911" s="200">
        <v>11000</v>
      </c>
      <c r="H1911" s="129"/>
      <c r="I1911" s="681" t="s">
        <v>2560</v>
      </c>
      <c r="J1911" s="276"/>
      <c r="K1911" s="276"/>
      <c r="L1911" s="276"/>
      <c r="M1911" s="276"/>
      <c r="N1911" s="276"/>
      <c r="O1911" s="276"/>
      <c r="P1911" s="277"/>
    </row>
    <row r="1912" spans="1:16" s="888" customFormat="1">
      <c r="A1912" s="95"/>
      <c r="B1912" s="164" t="s">
        <v>4259</v>
      </c>
      <c r="C1912" s="960" t="s">
        <v>2427</v>
      </c>
      <c r="D1912" s="538" t="s">
        <v>2428</v>
      </c>
      <c r="E1912" s="200">
        <v>14300.000000000002</v>
      </c>
      <c r="F1912" s="210" t="s">
        <v>533</v>
      </c>
      <c r="G1912" s="200">
        <v>14300.000000000002</v>
      </c>
      <c r="H1912" s="129"/>
      <c r="I1912" s="681" t="s">
        <v>2560</v>
      </c>
      <c r="J1912" s="276"/>
      <c r="K1912" s="276"/>
      <c r="L1912" s="276"/>
      <c r="M1912" s="276"/>
      <c r="N1912" s="276"/>
      <c r="O1912" s="276"/>
      <c r="P1912" s="277"/>
    </row>
    <row r="1913" spans="1:16" s="888" customFormat="1">
      <c r="A1913" s="95"/>
      <c r="B1913" s="164" t="s">
        <v>4260</v>
      </c>
      <c r="C1913" s="960" t="s">
        <v>2429</v>
      </c>
      <c r="D1913" s="538" t="s">
        <v>2430</v>
      </c>
      <c r="E1913" s="200">
        <v>2200</v>
      </c>
      <c r="F1913" s="210" t="s">
        <v>533</v>
      </c>
      <c r="G1913" s="200">
        <v>2200</v>
      </c>
      <c r="H1913" s="129"/>
      <c r="I1913" s="681" t="s">
        <v>2560</v>
      </c>
      <c r="J1913" s="276"/>
      <c r="K1913" s="276"/>
      <c r="L1913" s="276"/>
      <c r="M1913" s="276"/>
      <c r="N1913" s="276"/>
      <c r="O1913" s="276"/>
      <c r="P1913" s="277"/>
    </row>
    <row r="1914" spans="1:16" s="888" customFormat="1">
      <c r="A1914" s="95"/>
      <c r="B1914" s="164" t="s">
        <v>4261</v>
      </c>
      <c r="C1914" s="960" t="s">
        <v>2431</v>
      </c>
      <c r="D1914" s="538" t="s">
        <v>2432</v>
      </c>
      <c r="E1914" s="200">
        <v>5500</v>
      </c>
      <c r="F1914" s="210" t="s">
        <v>533</v>
      </c>
      <c r="G1914" s="200">
        <v>5500</v>
      </c>
      <c r="H1914" s="129"/>
      <c r="I1914" s="681" t="s">
        <v>2560</v>
      </c>
      <c r="J1914" s="276"/>
      <c r="K1914" s="276"/>
      <c r="L1914" s="276"/>
      <c r="M1914" s="276"/>
      <c r="N1914" s="276"/>
      <c r="O1914" s="276"/>
      <c r="P1914" s="277"/>
    </row>
    <row r="1915" spans="1:16" s="888" customFormat="1">
      <c r="A1915" s="95"/>
      <c r="B1915" s="164" t="s">
        <v>4262</v>
      </c>
      <c r="C1915" s="960" t="s">
        <v>2433</v>
      </c>
      <c r="D1915" s="538" t="s">
        <v>2434</v>
      </c>
      <c r="E1915" s="200">
        <v>8800</v>
      </c>
      <c r="F1915" s="210" t="s">
        <v>533</v>
      </c>
      <c r="G1915" s="200">
        <v>8800</v>
      </c>
      <c r="H1915" s="129"/>
      <c r="I1915" s="681" t="s">
        <v>2560</v>
      </c>
      <c r="J1915" s="276"/>
      <c r="K1915" s="276"/>
      <c r="L1915" s="276"/>
      <c r="M1915" s="276"/>
      <c r="N1915" s="276"/>
      <c r="O1915" s="276"/>
      <c r="P1915" s="277"/>
    </row>
    <row r="1916" spans="1:16" s="888" customFormat="1">
      <c r="A1916" s="95"/>
      <c r="B1916" s="164" t="s">
        <v>4263</v>
      </c>
      <c r="C1916" s="960" t="s">
        <v>2435</v>
      </c>
      <c r="D1916" s="538" t="s">
        <v>2436</v>
      </c>
      <c r="E1916" s="200">
        <v>12100.000000000002</v>
      </c>
      <c r="F1916" s="210" t="s">
        <v>533</v>
      </c>
      <c r="G1916" s="200">
        <v>12100.000000000002</v>
      </c>
      <c r="H1916" s="129"/>
      <c r="I1916" s="681" t="s">
        <v>2560</v>
      </c>
      <c r="J1916" s="276"/>
      <c r="K1916" s="276"/>
      <c r="L1916" s="276"/>
      <c r="M1916" s="276"/>
      <c r="N1916" s="276"/>
      <c r="O1916" s="276"/>
      <c r="P1916" s="277"/>
    </row>
    <row r="1917" spans="1:16" s="888" customFormat="1">
      <c r="A1917" s="95"/>
      <c r="B1917" s="164" t="s">
        <v>4264</v>
      </c>
      <c r="C1917" s="960" t="s">
        <v>2437</v>
      </c>
      <c r="D1917" s="538" t="s">
        <v>2438</v>
      </c>
      <c r="E1917" s="200">
        <v>3300.0000000000005</v>
      </c>
      <c r="F1917" s="210" t="s">
        <v>533</v>
      </c>
      <c r="G1917" s="200">
        <v>3300.0000000000005</v>
      </c>
      <c r="H1917" s="129"/>
      <c r="I1917" s="681" t="s">
        <v>2560</v>
      </c>
      <c r="J1917" s="276"/>
      <c r="K1917" s="276"/>
      <c r="L1917" s="276"/>
      <c r="M1917" s="276"/>
      <c r="N1917" s="276"/>
      <c r="O1917" s="276"/>
      <c r="P1917" s="277"/>
    </row>
    <row r="1918" spans="1:16" s="888" customFormat="1">
      <c r="A1918" s="95"/>
      <c r="B1918" s="164" t="s">
        <v>4265</v>
      </c>
      <c r="C1918" s="960" t="s">
        <v>2439</v>
      </c>
      <c r="D1918" s="538" t="s">
        <v>2440</v>
      </c>
      <c r="E1918" s="200">
        <v>6600.0000000000009</v>
      </c>
      <c r="F1918" s="210" t="s">
        <v>533</v>
      </c>
      <c r="G1918" s="200">
        <v>6600.0000000000009</v>
      </c>
      <c r="H1918" s="129"/>
      <c r="I1918" s="681" t="s">
        <v>2560</v>
      </c>
      <c r="J1918" s="276"/>
      <c r="K1918" s="276"/>
      <c r="L1918" s="276"/>
      <c r="M1918" s="276"/>
      <c r="N1918" s="276"/>
      <c r="O1918" s="276"/>
      <c r="P1918" s="277"/>
    </row>
    <row r="1919" spans="1:16" s="888" customFormat="1">
      <c r="A1919" s="95"/>
      <c r="B1919" s="164" t="s">
        <v>4266</v>
      </c>
      <c r="C1919" s="960" t="s">
        <v>2441</v>
      </c>
      <c r="D1919" s="538" t="s">
        <v>2442</v>
      </c>
      <c r="E1919" s="200">
        <v>9900</v>
      </c>
      <c r="F1919" s="210" t="s">
        <v>533</v>
      </c>
      <c r="G1919" s="200">
        <v>9900</v>
      </c>
      <c r="H1919" s="129"/>
      <c r="I1919" s="681" t="s">
        <v>2560</v>
      </c>
      <c r="J1919" s="276"/>
      <c r="K1919" s="276"/>
      <c r="L1919" s="276"/>
      <c r="M1919" s="276"/>
      <c r="N1919" s="276"/>
      <c r="O1919" s="276"/>
      <c r="P1919" s="277"/>
    </row>
    <row r="1920" spans="1:16" s="888" customFormat="1">
      <c r="A1920" s="95"/>
      <c r="B1920" s="164" t="s">
        <v>4267</v>
      </c>
      <c r="C1920" s="960" t="s">
        <v>2443</v>
      </c>
      <c r="D1920" s="538" t="s">
        <v>2444</v>
      </c>
      <c r="E1920" s="200">
        <v>3300.0000000000005</v>
      </c>
      <c r="F1920" s="210" t="s">
        <v>533</v>
      </c>
      <c r="G1920" s="200">
        <v>3300.0000000000005</v>
      </c>
      <c r="H1920" s="129"/>
      <c r="I1920" s="681" t="s">
        <v>2560</v>
      </c>
      <c r="J1920" s="276"/>
      <c r="K1920" s="276"/>
      <c r="L1920" s="276"/>
      <c r="M1920" s="276"/>
      <c r="N1920" s="276"/>
      <c r="O1920" s="276"/>
      <c r="P1920" s="277"/>
    </row>
    <row r="1921" spans="1:16" s="888" customFormat="1">
      <c r="A1921" s="95"/>
      <c r="B1921" s="164" t="s">
        <v>4268</v>
      </c>
      <c r="C1921" s="960" t="s">
        <v>2445</v>
      </c>
      <c r="D1921" s="538" t="s">
        <v>2446</v>
      </c>
      <c r="E1921" s="200">
        <v>6600.0000000000009</v>
      </c>
      <c r="F1921" s="210" t="s">
        <v>533</v>
      </c>
      <c r="G1921" s="200">
        <v>6600.0000000000009</v>
      </c>
      <c r="H1921" s="129"/>
      <c r="I1921" s="681" t="s">
        <v>2560</v>
      </c>
      <c r="J1921" s="276"/>
      <c r="K1921" s="276"/>
      <c r="L1921" s="276"/>
      <c r="M1921" s="276"/>
      <c r="N1921" s="276"/>
      <c r="O1921" s="276"/>
      <c r="P1921" s="277"/>
    </row>
    <row r="1922" spans="1:16" s="888" customFormat="1">
      <c r="A1922" s="95"/>
      <c r="B1922" s="164" t="s">
        <v>4269</v>
      </c>
      <c r="C1922" s="960" t="s">
        <v>2447</v>
      </c>
      <c r="D1922" s="538" t="s">
        <v>2448</v>
      </c>
      <c r="E1922" s="200">
        <v>3300.0000000000005</v>
      </c>
      <c r="F1922" s="210" t="s">
        <v>533</v>
      </c>
      <c r="G1922" s="200">
        <v>3300.0000000000005</v>
      </c>
      <c r="H1922" s="129"/>
      <c r="I1922" s="681" t="s">
        <v>2560</v>
      </c>
      <c r="J1922" s="276"/>
      <c r="K1922" s="276"/>
      <c r="L1922" s="276"/>
      <c r="M1922" s="276"/>
      <c r="N1922" s="276"/>
      <c r="O1922" s="276"/>
      <c r="P1922" s="277"/>
    </row>
    <row r="1923" spans="1:16" s="888" customFormat="1">
      <c r="A1923" s="95"/>
      <c r="B1923" s="164" t="s">
        <v>4270</v>
      </c>
      <c r="C1923" s="960" t="s">
        <v>2449</v>
      </c>
      <c r="D1923" s="538" t="s">
        <v>2450</v>
      </c>
      <c r="E1923" s="200">
        <v>3850.0000000000005</v>
      </c>
      <c r="F1923" s="210" t="s">
        <v>533</v>
      </c>
      <c r="G1923" s="200">
        <v>3850.0000000000005</v>
      </c>
      <c r="H1923" s="129"/>
      <c r="I1923" s="605" t="s">
        <v>2561</v>
      </c>
      <c r="J1923" s="276"/>
      <c r="K1923" s="276"/>
      <c r="L1923" s="276"/>
      <c r="M1923" s="276"/>
      <c r="N1923" s="276"/>
      <c r="O1923" s="276"/>
      <c r="P1923" s="277"/>
    </row>
    <row r="1924" spans="1:16" s="888" customFormat="1">
      <c r="A1924" s="95"/>
      <c r="B1924" s="164" t="s">
        <v>4271</v>
      </c>
      <c r="C1924" s="960" t="s">
        <v>2451</v>
      </c>
      <c r="D1924" s="538" t="s">
        <v>2452</v>
      </c>
      <c r="E1924" s="200">
        <v>9350</v>
      </c>
      <c r="F1924" s="210" t="s">
        <v>533</v>
      </c>
      <c r="G1924" s="200">
        <v>9350</v>
      </c>
      <c r="H1924" s="129"/>
      <c r="I1924" s="605" t="s">
        <v>2561</v>
      </c>
      <c r="J1924" s="276"/>
      <c r="K1924" s="276"/>
      <c r="L1924" s="276"/>
      <c r="M1924" s="276"/>
      <c r="N1924" s="276"/>
      <c r="O1924" s="276"/>
      <c r="P1924" s="277"/>
    </row>
    <row r="1925" spans="1:16" s="888" customFormat="1">
      <c r="A1925" s="95"/>
      <c r="B1925" s="164" t="s">
        <v>4272</v>
      </c>
      <c r="C1925" s="960" t="s">
        <v>2453</v>
      </c>
      <c r="D1925" s="538" t="s">
        <v>2454</v>
      </c>
      <c r="E1925" s="200">
        <v>18150</v>
      </c>
      <c r="F1925" s="210" t="s">
        <v>533</v>
      </c>
      <c r="G1925" s="200">
        <v>18150</v>
      </c>
      <c r="H1925" s="129"/>
      <c r="I1925" s="605" t="s">
        <v>2561</v>
      </c>
      <c r="J1925" s="276"/>
      <c r="K1925" s="276"/>
      <c r="L1925" s="276"/>
      <c r="M1925" s="276"/>
      <c r="N1925" s="276"/>
      <c r="O1925" s="276"/>
      <c r="P1925" s="277"/>
    </row>
    <row r="1926" spans="1:16" s="888" customFormat="1">
      <c r="A1926" s="95"/>
      <c r="B1926" s="164" t="s">
        <v>4273</v>
      </c>
      <c r="C1926" s="960" t="s">
        <v>2455</v>
      </c>
      <c r="D1926" s="538" t="s">
        <v>2456</v>
      </c>
      <c r="E1926" s="200">
        <v>22550.000000000004</v>
      </c>
      <c r="F1926" s="210" t="s">
        <v>533</v>
      </c>
      <c r="G1926" s="200">
        <v>22550.000000000004</v>
      </c>
      <c r="H1926" s="129"/>
      <c r="I1926" s="605" t="s">
        <v>2561</v>
      </c>
      <c r="J1926" s="276"/>
      <c r="K1926" s="276"/>
      <c r="L1926" s="276"/>
      <c r="M1926" s="276"/>
      <c r="N1926" s="276"/>
      <c r="O1926" s="276"/>
      <c r="P1926" s="277"/>
    </row>
    <row r="1927" spans="1:16" s="888" customFormat="1">
      <c r="A1927" s="95"/>
      <c r="B1927" s="164" t="s">
        <v>4274</v>
      </c>
      <c r="C1927" s="960" t="s">
        <v>2457</v>
      </c>
      <c r="D1927" s="538" t="s">
        <v>2458</v>
      </c>
      <c r="E1927" s="200">
        <v>31350.000000000004</v>
      </c>
      <c r="F1927" s="210" t="s">
        <v>533</v>
      </c>
      <c r="G1927" s="200">
        <v>31350.000000000004</v>
      </c>
      <c r="H1927" s="129"/>
      <c r="I1927" s="605" t="s">
        <v>2561</v>
      </c>
      <c r="J1927" s="276"/>
      <c r="K1927" s="276"/>
      <c r="L1927" s="276"/>
      <c r="M1927" s="276"/>
      <c r="N1927" s="276"/>
      <c r="O1927" s="276"/>
      <c r="P1927" s="277"/>
    </row>
    <row r="1928" spans="1:16" s="888" customFormat="1">
      <c r="A1928" s="95"/>
      <c r="B1928" s="164" t="s">
        <v>4275</v>
      </c>
      <c r="C1928" s="960" t="s">
        <v>2459</v>
      </c>
      <c r="D1928" s="538" t="s">
        <v>2460</v>
      </c>
      <c r="E1928" s="200">
        <v>5500</v>
      </c>
      <c r="F1928" s="210" t="s">
        <v>533</v>
      </c>
      <c r="G1928" s="200">
        <v>5500</v>
      </c>
      <c r="H1928" s="129"/>
      <c r="I1928" s="605" t="s">
        <v>2561</v>
      </c>
      <c r="J1928" s="276"/>
      <c r="K1928" s="276"/>
      <c r="L1928" s="276"/>
      <c r="M1928" s="276"/>
      <c r="N1928" s="276"/>
      <c r="O1928" s="276"/>
      <c r="P1928" s="277"/>
    </row>
    <row r="1929" spans="1:16" s="888" customFormat="1">
      <c r="A1929" s="95"/>
      <c r="B1929" s="164" t="s">
        <v>4276</v>
      </c>
      <c r="C1929" s="960" t="s">
        <v>2461</v>
      </c>
      <c r="D1929" s="538" t="s">
        <v>2462</v>
      </c>
      <c r="E1929" s="200">
        <v>14300.000000000002</v>
      </c>
      <c r="F1929" s="210" t="s">
        <v>533</v>
      </c>
      <c r="G1929" s="200">
        <v>14300.000000000002</v>
      </c>
      <c r="H1929" s="129"/>
      <c r="I1929" s="605" t="s">
        <v>2561</v>
      </c>
      <c r="J1929" s="276"/>
      <c r="K1929" s="276"/>
      <c r="L1929" s="276"/>
      <c r="M1929" s="276"/>
      <c r="N1929" s="276"/>
      <c r="O1929" s="276"/>
      <c r="P1929" s="277"/>
    </row>
    <row r="1930" spans="1:16" s="888" customFormat="1">
      <c r="A1930" s="95"/>
      <c r="B1930" s="164" t="s">
        <v>4277</v>
      </c>
      <c r="C1930" s="960" t="s">
        <v>2463</v>
      </c>
      <c r="D1930" s="538" t="s">
        <v>2464</v>
      </c>
      <c r="E1930" s="200">
        <v>18700</v>
      </c>
      <c r="F1930" s="210" t="s">
        <v>533</v>
      </c>
      <c r="G1930" s="200">
        <v>18700</v>
      </c>
      <c r="H1930" s="129"/>
      <c r="I1930" s="605" t="s">
        <v>2561</v>
      </c>
      <c r="J1930" s="276"/>
      <c r="K1930" s="276"/>
      <c r="L1930" s="276"/>
      <c r="M1930" s="276"/>
      <c r="N1930" s="276"/>
      <c r="O1930" s="276"/>
      <c r="P1930" s="277"/>
    </row>
    <row r="1931" spans="1:16" s="888" customFormat="1">
      <c r="A1931" s="95"/>
      <c r="B1931" s="164" t="s">
        <v>4278</v>
      </c>
      <c r="C1931" s="960" t="s">
        <v>2465</v>
      </c>
      <c r="D1931" s="538" t="s">
        <v>2466</v>
      </c>
      <c r="E1931" s="200">
        <v>27500.000000000004</v>
      </c>
      <c r="F1931" s="210" t="s">
        <v>533</v>
      </c>
      <c r="G1931" s="200">
        <v>27500.000000000004</v>
      </c>
      <c r="H1931" s="129"/>
      <c r="I1931" s="605" t="s">
        <v>2561</v>
      </c>
      <c r="J1931" s="276"/>
      <c r="K1931" s="276"/>
      <c r="L1931" s="276"/>
      <c r="M1931" s="276"/>
      <c r="N1931" s="276"/>
      <c r="O1931" s="276"/>
      <c r="P1931" s="277"/>
    </row>
    <row r="1932" spans="1:16" s="888" customFormat="1">
      <c r="A1932" s="95"/>
      <c r="B1932" s="164" t="s">
        <v>4279</v>
      </c>
      <c r="C1932" s="960" t="s">
        <v>2467</v>
      </c>
      <c r="D1932" s="538" t="s">
        <v>2468</v>
      </c>
      <c r="E1932" s="200">
        <v>8800</v>
      </c>
      <c r="F1932" s="210" t="s">
        <v>533</v>
      </c>
      <c r="G1932" s="200">
        <v>8800</v>
      </c>
      <c r="H1932" s="129"/>
      <c r="I1932" s="605" t="s">
        <v>2561</v>
      </c>
      <c r="J1932" s="276"/>
      <c r="K1932" s="276"/>
      <c r="L1932" s="276"/>
      <c r="M1932" s="276"/>
      <c r="N1932" s="276"/>
      <c r="O1932" s="276"/>
      <c r="P1932" s="277"/>
    </row>
    <row r="1933" spans="1:16" s="888" customFormat="1">
      <c r="A1933" s="95"/>
      <c r="B1933" s="164" t="s">
        <v>4280</v>
      </c>
      <c r="C1933" s="960" t="s">
        <v>2469</v>
      </c>
      <c r="D1933" s="538" t="s">
        <v>2470</v>
      </c>
      <c r="E1933" s="200">
        <v>13200.000000000002</v>
      </c>
      <c r="F1933" s="210" t="s">
        <v>533</v>
      </c>
      <c r="G1933" s="200">
        <v>13200.000000000002</v>
      </c>
      <c r="H1933" s="129"/>
      <c r="I1933" s="605" t="s">
        <v>2561</v>
      </c>
      <c r="J1933" s="276"/>
      <c r="K1933" s="276"/>
      <c r="L1933" s="276"/>
      <c r="M1933" s="276"/>
      <c r="N1933" s="276"/>
      <c r="O1933" s="276"/>
      <c r="P1933" s="277"/>
    </row>
    <row r="1934" spans="1:16" s="888" customFormat="1">
      <c r="A1934" s="95"/>
      <c r="B1934" s="164" t="s">
        <v>4281</v>
      </c>
      <c r="C1934" s="960" t="s">
        <v>2471</v>
      </c>
      <c r="D1934" s="538" t="s">
        <v>2472</v>
      </c>
      <c r="E1934" s="200">
        <v>22000</v>
      </c>
      <c r="F1934" s="210" t="s">
        <v>533</v>
      </c>
      <c r="G1934" s="200">
        <v>22000</v>
      </c>
      <c r="H1934" s="129"/>
      <c r="I1934" s="605" t="s">
        <v>2561</v>
      </c>
      <c r="J1934" s="276"/>
      <c r="K1934" s="276"/>
      <c r="L1934" s="276"/>
      <c r="M1934" s="276"/>
      <c r="N1934" s="276"/>
      <c r="O1934" s="276"/>
      <c r="P1934" s="277"/>
    </row>
    <row r="1935" spans="1:16" s="888" customFormat="1">
      <c r="A1935" s="95"/>
      <c r="B1935" s="164" t="s">
        <v>4282</v>
      </c>
      <c r="C1935" s="960" t="s">
        <v>2473</v>
      </c>
      <c r="D1935" s="538" t="s">
        <v>2474</v>
      </c>
      <c r="E1935" s="200">
        <v>4400</v>
      </c>
      <c r="F1935" s="210" t="s">
        <v>533</v>
      </c>
      <c r="G1935" s="200">
        <v>4400</v>
      </c>
      <c r="H1935" s="129"/>
      <c r="I1935" s="605" t="s">
        <v>2561</v>
      </c>
      <c r="J1935" s="276"/>
      <c r="K1935" s="276"/>
      <c r="L1935" s="276"/>
      <c r="M1935" s="276"/>
      <c r="N1935" s="276"/>
      <c r="O1935" s="276"/>
      <c r="P1935" s="277"/>
    </row>
    <row r="1936" spans="1:16" s="888" customFormat="1">
      <c r="A1936" s="95"/>
      <c r="B1936" s="164" t="s">
        <v>4283</v>
      </c>
      <c r="C1936" s="960" t="s">
        <v>2475</v>
      </c>
      <c r="D1936" s="538" t="s">
        <v>2476</v>
      </c>
      <c r="E1936" s="200">
        <v>13200.000000000002</v>
      </c>
      <c r="F1936" s="210" t="s">
        <v>533</v>
      </c>
      <c r="G1936" s="200">
        <v>13200.000000000002</v>
      </c>
      <c r="H1936" s="129"/>
      <c r="I1936" s="605" t="s">
        <v>2561</v>
      </c>
      <c r="J1936" s="276"/>
      <c r="K1936" s="276"/>
      <c r="L1936" s="276"/>
      <c r="M1936" s="276"/>
      <c r="N1936" s="276"/>
      <c r="O1936" s="276"/>
      <c r="P1936" s="277"/>
    </row>
    <row r="1937" spans="1:16" s="888" customFormat="1">
      <c r="A1937" s="95"/>
      <c r="B1937" s="164" t="s">
        <v>4284</v>
      </c>
      <c r="C1937" s="960" t="s">
        <v>2477</v>
      </c>
      <c r="D1937" s="538" t="s">
        <v>2478</v>
      </c>
      <c r="E1937" s="200">
        <v>8800</v>
      </c>
      <c r="F1937" s="210" t="s">
        <v>533</v>
      </c>
      <c r="G1937" s="200">
        <v>8800</v>
      </c>
      <c r="H1937" s="129"/>
      <c r="I1937" s="605" t="s">
        <v>2561</v>
      </c>
      <c r="J1937" s="276"/>
      <c r="K1937" s="276"/>
      <c r="L1937" s="276"/>
      <c r="M1937" s="276"/>
      <c r="N1937" s="276"/>
      <c r="O1937" s="276"/>
      <c r="P1937" s="277"/>
    </row>
    <row r="1938" spans="1:16" s="888" customFormat="1">
      <c r="A1938" s="95"/>
      <c r="B1938" s="164"/>
      <c r="C1938" s="1038" t="s">
        <v>1894</v>
      </c>
      <c r="D1938" s="181"/>
      <c r="E1938" s="180"/>
      <c r="F1938" s="210"/>
      <c r="G1938" s="107"/>
      <c r="H1938" s="129"/>
      <c r="I1938" s="865"/>
      <c r="J1938" s="808"/>
      <c r="K1938" s="808"/>
      <c r="L1938" s="808"/>
      <c r="M1938" s="808"/>
      <c r="N1938" s="808"/>
      <c r="O1938" s="808"/>
      <c r="P1938" s="809"/>
    </row>
    <row r="1939" spans="1:16" s="888" customFormat="1">
      <c r="A1939" s="95"/>
      <c r="B1939" s="164" t="s">
        <v>4550</v>
      </c>
      <c r="C1939" s="489" t="s">
        <v>947</v>
      </c>
      <c r="D1939" s="873" t="s">
        <v>1889</v>
      </c>
      <c r="E1939" s="200">
        <v>899</v>
      </c>
      <c r="F1939" s="210" t="s">
        <v>533</v>
      </c>
      <c r="G1939" s="107" t="s">
        <v>380</v>
      </c>
      <c r="H1939" s="106"/>
      <c r="I1939" s="145" t="s">
        <v>1751</v>
      </c>
      <c r="J1939" s="683"/>
      <c r="K1939" s="683"/>
      <c r="L1939" s="683"/>
      <c r="M1939" s="683"/>
      <c r="N1939" s="683"/>
      <c r="O1939" s="683"/>
      <c r="P1939" s="684"/>
    </row>
    <row r="1940" spans="1:16" s="888" customFormat="1">
      <c r="A1940" s="95"/>
      <c r="B1940" s="164" t="s">
        <v>4551</v>
      </c>
      <c r="C1940" s="489" t="s">
        <v>948</v>
      </c>
      <c r="D1940" s="873" t="s">
        <v>1890</v>
      </c>
      <c r="E1940" s="200">
        <v>1599</v>
      </c>
      <c r="F1940" s="210" t="s">
        <v>533</v>
      </c>
      <c r="G1940" s="107" t="s">
        <v>380</v>
      </c>
      <c r="H1940" s="106"/>
      <c r="I1940" s="145" t="s">
        <v>1752</v>
      </c>
      <c r="J1940" s="683"/>
      <c r="K1940" s="683"/>
      <c r="L1940" s="683"/>
      <c r="M1940" s="683"/>
      <c r="N1940" s="683"/>
      <c r="O1940" s="683"/>
      <c r="P1940" s="684"/>
    </row>
    <row r="1941" spans="1:16" s="888" customFormat="1">
      <c r="A1941" s="95"/>
      <c r="B1941" s="164" t="s">
        <v>4132</v>
      </c>
      <c r="C1941" s="489" t="s">
        <v>1871</v>
      </c>
      <c r="D1941" s="873" t="s">
        <v>1891</v>
      </c>
      <c r="E1941" s="200">
        <v>2599</v>
      </c>
      <c r="F1941" s="210" t="s">
        <v>533</v>
      </c>
      <c r="G1941" s="107" t="s">
        <v>380</v>
      </c>
      <c r="H1941" s="106"/>
      <c r="I1941" s="145" t="s">
        <v>1884</v>
      </c>
      <c r="J1941" s="683"/>
      <c r="K1941" s="683"/>
      <c r="L1941" s="683"/>
      <c r="M1941" s="683"/>
      <c r="N1941" s="683"/>
      <c r="O1941" s="683"/>
      <c r="P1941" s="684"/>
    </row>
    <row r="1942" spans="1:16" s="888" customFormat="1">
      <c r="A1942" s="95"/>
      <c r="B1942" s="164" t="s">
        <v>4133</v>
      </c>
      <c r="C1942" s="489" t="s">
        <v>1872</v>
      </c>
      <c r="D1942" s="873" t="s">
        <v>1892</v>
      </c>
      <c r="E1942" s="200">
        <v>4199</v>
      </c>
      <c r="F1942" s="210" t="s">
        <v>533</v>
      </c>
      <c r="G1942" s="107" t="s">
        <v>380</v>
      </c>
      <c r="H1942" s="106"/>
      <c r="I1942" s="145" t="s">
        <v>1885</v>
      </c>
      <c r="J1942" s="683"/>
      <c r="K1942" s="683"/>
      <c r="L1942" s="683"/>
      <c r="M1942" s="683"/>
      <c r="N1942" s="683"/>
      <c r="O1942" s="683"/>
      <c r="P1942" s="684"/>
    </row>
    <row r="1943" spans="1:16" s="888" customFormat="1">
      <c r="A1943" s="95"/>
      <c r="B1943" s="164" t="s">
        <v>4135</v>
      </c>
      <c r="C1943" s="489" t="s">
        <v>1873</v>
      </c>
      <c r="D1943" s="873" t="s">
        <v>1893</v>
      </c>
      <c r="E1943" s="200">
        <v>4999</v>
      </c>
      <c r="F1943" s="210" t="s">
        <v>533</v>
      </c>
      <c r="G1943" s="107" t="s">
        <v>380</v>
      </c>
      <c r="H1943" s="106"/>
      <c r="I1943" s="145" t="s">
        <v>1886</v>
      </c>
      <c r="J1943" s="683"/>
      <c r="K1943" s="683"/>
      <c r="L1943" s="683"/>
      <c r="M1943" s="683"/>
      <c r="N1943" s="683"/>
      <c r="O1943" s="683"/>
      <c r="P1943" s="684"/>
    </row>
    <row r="1944" spans="1:16" s="888" customFormat="1">
      <c r="A1944" s="95"/>
      <c r="B1944" s="164" t="s">
        <v>4285</v>
      </c>
      <c r="C1944" s="960" t="s">
        <v>2479</v>
      </c>
      <c r="D1944" s="538" t="s">
        <v>2480</v>
      </c>
      <c r="E1944" s="200">
        <v>6599</v>
      </c>
      <c r="F1944" s="210" t="s">
        <v>533</v>
      </c>
      <c r="G1944" s="107" t="s">
        <v>380</v>
      </c>
      <c r="H1944" s="106"/>
      <c r="I1944" s="146" t="s">
        <v>2562</v>
      </c>
      <c r="J1944" s="683"/>
      <c r="K1944" s="683"/>
      <c r="L1944" s="683"/>
      <c r="M1944" s="683"/>
      <c r="N1944" s="683"/>
      <c r="O1944" s="683"/>
      <c r="P1944" s="684"/>
    </row>
    <row r="1945" spans="1:16" s="888" customFormat="1">
      <c r="A1945" s="95"/>
      <c r="B1945" s="164" t="s">
        <v>4286</v>
      </c>
      <c r="C1945" s="960" t="s">
        <v>2481</v>
      </c>
      <c r="D1945" s="538" t="s">
        <v>2482</v>
      </c>
      <c r="E1945" s="200">
        <v>13198</v>
      </c>
      <c r="F1945" s="210" t="s">
        <v>533</v>
      </c>
      <c r="G1945" s="107" t="s">
        <v>380</v>
      </c>
      <c r="H1945" s="106"/>
      <c r="I1945" s="146" t="s">
        <v>2563</v>
      </c>
      <c r="J1945" s="683"/>
      <c r="K1945" s="683"/>
      <c r="L1945" s="683"/>
      <c r="M1945" s="683"/>
      <c r="N1945" s="683"/>
      <c r="O1945" s="683"/>
      <c r="P1945" s="684"/>
    </row>
    <row r="1946" spans="1:16" s="888" customFormat="1">
      <c r="A1946" s="95"/>
      <c r="B1946" s="164" t="s">
        <v>4287</v>
      </c>
      <c r="C1946" s="960" t="s">
        <v>2483</v>
      </c>
      <c r="D1946" s="538" t="s">
        <v>2484</v>
      </c>
      <c r="E1946" s="200">
        <v>1699</v>
      </c>
      <c r="F1946" s="210" t="s">
        <v>533</v>
      </c>
      <c r="G1946" s="107" t="s">
        <v>380</v>
      </c>
      <c r="H1946" s="106"/>
      <c r="I1946" s="538" t="s">
        <v>2484</v>
      </c>
      <c r="J1946" s="683"/>
      <c r="K1946" s="683"/>
      <c r="L1946" s="683"/>
      <c r="M1946" s="683"/>
      <c r="N1946" s="683"/>
      <c r="O1946" s="683"/>
      <c r="P1946" s="684"/>
    </row>
    <row r="1947" spans="1:16" s="888" customFormat="1">
      <c r="A1947" s="95"/>
      <c r="B1947" s="164" t="s">
        <v>4288</v>
      </c>
      <c r="C1947" s="960" t="s">
        <v>2485</v>
      </c>
      <c r="D1947" s="538" t="s">
        <v>2486</v>
      </c>
      <c r="E1947" s="200">
        <v>2999</v>
      </c>
      <c r="F1947" s="210" t="s">
        <v>533</v>
      </c>
      <c r="G1947" s="107" t="s">
        <v>380</v>
      </c>
      <c r="H1947" s="106"/>
      <c r="I1947" s="538" t="s">
        <v>2486</v>
      </c>
      <c r="J1947" s="683"/>
      <c r="K1947" s="683"/>
      <c r="L1947" s="683"/>
      <c r="M1947" s="683"/>
      <c r="N1947" s="683"/>
      <c r="O1947" s="683"/>
      <c r="P1947" s="684"/>
    </row>
    <row r="1948" spans="1:16" s="888" customFormat="1">
      <c r="A1948" s="95"/>
      <c r="B1948" s="164" t="s">
        <v>4289</v>
      </c>
      <c r="C1948" s="960" t="s">
        <v>2487</v>
      </c>
      <c r="D1948" s="538" t="s">
        <v>2488</v>
      </c>
      <c r="E1948" s="200">
        <v>4999</v>
      </c>
      <c r="F1948" s="210" t="s">
        <v>533</v>
      </c>
      <c r="G1948" s="107" t="s">
        <v>380</v>
      </c>
      <c r="H1948" s="106"/>
      <c r="I1948" s="538" t="s">
        <v>2488</v>
      </c>
      <c r="J1948" s="683"/>
      <c r="K1948" s="683"/>
      <c r="L1948" s="683"/>
      <c r="M1948" s="683"/>
      <c r="N1948" s="683"/>
      <c r="O1948" s="683"/>
      <c r="P1948" s="684"/>
    </row>
    <row r="1949" spans="1:16" s="888" customFormat="1">
      <c r="A1949" s="95"/>
      <c r="B1949" s="164" t="s">
        <v>4290</v>
      </c>
      <c r="C1949" s="960" t="s">
        <v>2489</v>
      </c>
      <c r="D1949" s="538" t="s">
        <v>2490</v>
      </c>
      <c r="E1949" s="200">
        <v>8199</v>
      </c>
      <c r="F1949" s="210" t="s">
        <v>533</v>
      </c>
      <c r="G1949" s="107" t="s">
        <v>380</v>
      </c>
      <c r="H1949" s="106"/>
      <c r="I1949" s="538" t="s">
        <v>2490</v>
      </c>
      <c r="J1949" s="683"/>
      <c r="K1949" s="683"/>
      <c r="L1949" s="683"/>
      <c r="M1949" s="683"/>
      <c r="N1949" s="683"/>
      <c r="O1949" s="683"/>
      <c r="P1949" s="684"/>
    </row>
    <row r="1950" spans="1:16" s="888" customFormat="1">
      <c r="A1950" s="95"/>
      <c r="B1950" s="164" t="s">
        <v>4291</v>
      </c>
      <c r="C1950" s="960" t="s">
        <v>2491</v>
      </c>
      <c r="D1950" s="538" t="s">
        <v>2492</v>
      </c>
      <c r="E1950" s="200">
        <v>9799</v>
      </c>
      <c r="F1950" s="210" t="s">
        <v>533</v>
      </c>
      <c r="G1950" s="107" t="s">
        <v>380</v>
      </c>
      <c r="H1950" s="106"/>
      <c r="I1950" s="538" t="s">
        <v>2492</v>
      </c>
      <c r="J1950" s="683"/>
      <c r="K1950" s="683"/>
      <c r="L1950" s="683"/>
      <c r="M1950" s="683"/>
      <c r="N1950" s="683"/>
      <c r="O1950" s="683"/>
      <c r="P1950" s="684"/>
    </row>
    <row r="1951" spans="1:16" s="888" customFormat="1">
      <c r="A1951" s="95"/>
      <c r="B1951" s="164" t="s">
        <v>4292</v>
      </c>
      <c r="C1951" s="960" t="s">
        <v>2493</v>
      </c>
      <c r="D1951" s="538" t="s">
        <v>2494</v>
      </c>
      <c r="E1951" s="200">
        <v>12999</v>
      </c>
      <c r="F1951" s="210" t="s">
        <v>533</v>
      </c>
      <c r="G1951" s="107" t="s">
        <v>380</v>
      </c>
      <c r="H1951" s="106"/>
      <c r="I1951" s="538" t="s">
        <v>2494</v>
      </c>
      <c r="J1951" s="683"/>
      <c r="K1951" s="683"/>
      <c r="L1951" s="683"/>
      <c r="M1951" s="683"/>
      <c r="N1951" s="683"/>
      <c r="O1951" s="683"/>
      <c r="P1951" s="684"/>
    </row>
    <row r="1952" spans="1:16" s="888" customFormat="1">
      <c r="A1952" s="95"/>
      <c r="B1952" s="164" t="s">
        <v>4293</v>
      </c>
      <c r="C1952" s="960" t="s">
        <v>2495</v>
      </c>
      <c r="D1952" s="538" t="s">
        <v>2496</v>
      </c>
      <c r="E1952" s="200">
        <v>25998.000000000004</v>
      </c>
      <c r="F1952" s="210" t="s">
        <v>533</v>
      </c>
      <c r="G1952" s="107" t="s">
        <v>380</v>
      </c>
      <c r="H1952" s="106"/>
      <c r="I1952" s="538" t="s">
        <v>2496</v>
      </c>
      <c r="J1952" s="683"/>
      <c r="K1952" s="683"/>
      <c r="L1952" s="683"/>
      <c r="M1952" s="683"/>
      <c r="N1952" s="683"/>
      <c r="O1952" s="683"/>
      <c r="P1952" s="684"/>
    </row>
    <row r="1953" spans="1:16" s="888" customFormat="1">
      <c r="A1953" s="95"/>
      <c r="B1953" s="164" t="s">
        <v>4294</v>
      </c>
      <c r="C1953" s="960" t="s">
        <v>2497</v>
      </c>
      <c r="D1953" s="538" t="s">
        <v>2498</v>
      </c>
      <c r="E1953" s="200">
        <v>51996.000000000007</v>
      </c>
      <c r="F1953" s="210" t="s">
        <v>533</v>
      </c>
      <c r="G1953" s="107" t="s">
        <v>380</v>
      </c>
      <c r="H1953" s="106"/>
      <c r="I1953" s="538" t="s">
        <v>2498</v>
      </c>
      <c r="J1953" s="683"/>
      <c r="K1953" s="683"/>
      <c r="L1953" s="683"/>
      <c r="M1953" s="683"/>
      <c r="N1953" s="683"/>
      <c r="O1953" s="683"/>
      <c r="P1953" s="684"/>
    </row>
    <row r="1954" spans="1:16" s="888" customFormat="1">
      <c r="A1954" s="95"/>
      <c r="B1954" s="164" t="s">
        <v>4295</v>
      </c>
      <c r="C1954" s="960" t="s">
        <v>2499</v>
      </c>
      <c r="D1954" s="538" t="s">
        <v>2500</v>
      </c>
      <c r="E1954" s="200">
        <v>129990</v>
      </c>
      <c r="F1954" s="210" t="s">
        <v>533</v>
      </c>
      <c r="G1954" s="107" t="s">
        <v>380</v>
      </c>
      <c r="H1954" s="659"/>
      <c r="I1954" s="538" t="s">
        <v>2500</v>
      </c>
      <c r="J1954" s="683"/>
      <c r="K1954" s="683"/>
      <c r="L1954" s="683"/>
      <c r="M1954" s="683"/>
      <c r="N1954" s="683"/>
      <c r="O1954" s="683"/>
      <c r="P1954" s="684"/>
    </row>
    <row r="1955" spans="1:16" s="888" customFormat="1">
      <c r="A1955" s="95"/>
      <c r="B1955" s="164" t="s">
        <v>4296</v>
      </c>
      <c r="C1955" s="960" t="s">
        <v>2501</v>
      </c>
      <c r="D1955" s="538" t="s">
        <v>2502</v>
      </c>
      <c r="E1955" s="200">
        <v>399</v>
      </c>
      <c r="F1955" s="210" t="s">
        <v>533</v>
      </c>
      <c r="G1955" s="107" t="s">
        <v>380</v>
      </c>
      <c r="H1955" s="659"/>
      <c r="I1955" s="538" t="s">
        <v>2502</v>
      </c>
      <c r="J1955" s="683"/>
      <c r="K1955" s="683"/>
      <c r="L1955" s="683"/>
      <c r="M1955" s="683"/>
      <c r="N1955" s="683"/>
      <c r="O1955" s="683"/>
      <c r="P1955" s="684"/>
    </row>
    <row r="1956" spans="1:16" s="888" customFormat="1">
      <c r="A1956" s="95"/>
      <c r="B1956" s="164" t="s">
        <v>4297</v>
      </c>
      <c r="C1956" s="960" t="s">
        <v>2503</v>
      </c>
      <c r="D1956" s="538" t="s">
        <v>2504</v>
      </c>
      <c r="E1956" s="200">
        <v>799</v>
      </c>
      <c r="F1956" s="210" t="s">
        <v>533</v>
      </c>
      <c r="G1956" s="107" t="s">
        <v>380</v>
      </c>
      <c r="H1956" s="659"/>
      <c r="I1956" s="538" t="s">
        <v>2504</v>
      </c>
      <c r="J1956" s="683"/>
      <c r="K1956" s="683"/>
      <c r="L1956" s="683"/>
      <c r="M1956" s="683"/>
      <c r="N1956" s="683"/>
      <c r="O1956" s="683"/>
      <c r="P1956" s="684"/>
    </row>
    <row r="1957" spans="1:16" s="888" customFormat="1">
      <c r="A1957" s="95"/>
      <c r="B1957" s="164" t="s">
        <v>4298</v>
      </c>
      <c r="C1957" s="960" t="s">
        <v>2505</v>
      </c>
      <c r="D1957" s="538" t="s">
        <v>2506</v>
      </c>
      <c r="E1957" s="200">
        <v>1199</v>
      </c>
      <c r="F1957" s="210" t="s">
        <v>533</v>
      </c>
      <c r="G1957" s="107" t="s">
        <v>380</v>
      </c>
      <c r="H1957" s="659"/>
      <c r="I1957" s="538" t="s">
        <v>2506</v>
      </c>
      <c r="J1957" s="683"/>
      <c r="K1957" s="683"/>
      <c r="L1957" s="683"/>
      <c r="M1957" s="683"/>
      <c r="N1957" s="683"/>
      <c r="O1957" s="683"/>
      <c r="P1957" s="684"/>
    </row>
    <row r="1958" spans="1:16" s="888" customFormat="1">
      <c r="A1958" s="95"/>
      <c r="B1958" s="164" t="s">
        <v>4299</v>
      </c>
      <c r="C1958" s="960" t="s">
        <v>2507</v>
      </c>
      <c r="D1958" s="538" t="s">
        <v>2508</v>
      </c>
      <c r="E1958" s="200">
        <v>1799</v>
      </c>
      <c r="F1958" s="210" t="s">
        <v>533</v>
      </c>
      <c r="G1958" s="107" t="s">
        <v>380</v>
      </c>
      <c r="H1958" s="659"/>
      <c r="I1958" s="538" t="s">
        <v>2508</v>
      </c>
      <c r="J1958" s="683"/>
      <c r="K1958" s="683"/>
      <c r="L1958" s="683"/>
      <c r="M1958" s="683"/>
      <c r="N1958" s="683"/>
      <c r="O1958" s="683"/>
      <c r="P1958" s="684"/>
    </row>
    <row r="1959" spans="1:16" s="888" customFormat="1">
      <c r="A1959" s="95"/>
      <c r="B1959" s="164" t="s">
        <v>4300</v>
      </c>
      <c r="C1959" s="960" t="s">
        <v>2509</v>
      </c>
      <c r="D1959" s="538" t="s">
        <v>2510</v>
      </c>
      <c r="E1959" s="200">
        <v>2399</v>
      </c>
      <c r="F1959" s="210" t="s">
        <v>533</v>
      </c>
      <c r="G1959" s="107" t="s">
        <v>380</v>
      </c>
      <c r="H1959" s="659"/>
      <c r="I1959" s="538" t="s">
        <v>2510</v>
      </c>
      <c r="J1959" s="683"/>
      <c r="K1959" s="683"/>
      <c r="L1959" s="683"/>
      <c r="M1959" s="683"/>
      <c r="N1959" s="683"/>
      <c r="O1959" s="683"/>
      <c r="P1959" s="684"/>
    </row>
    <row r="1960" spans="1:16" s="888" customFormat="1">
      <c r="A1960" s="95"/>
      <c r="B1960" s="164" t="s">
        <v>4301</v>
      </c>
      <c r="C1960" s="960" t="s">
        <v>2511</v>
      </c>
      <c r="D1960" s="538" t="s">
        <v>2512</v>
      </c>
      <c r="E1960" s="200">
        <v>2999</v>
      </c>
      <c r="F1960" s="210" t="s">
        <v>533</v>
      </c>
      <c r="G1960" s="107" t="s">
        <v>380</v>
      </c>
      <c r="H1960" s="659"/>
      <c r="I1960" s="538" t="s">
        <v>2512</v>
      </c>
      <c r="J1960" s="683"/>
      <c r="K1960" s="683"/>
      <c r="L1960" s="683"/>
      <c r="M1960" s="683"/>
      <c r="N1960" s="683"/>
      <c r="O1960" s="683"/>
      <c r="P1960" s="684"/>
    </row>
    <row r="1961" spans="1:16" s="888" customFormat="1">
      <c r="A1961" s="95"/>
      <c r="B1961" s="164" t="s">
        <v>4302</v>
      </c>
      <c r="C1961" s="960" t="s">
        <v>2513</v>
      </c>
      <c r="D1961" s="538" t="s">
        <v>2514</v>
      </c>
      <c r="E1961" s="200">
        <v>25998.000000000004</v>
      </c>
      <c r="F1961" s="210" t="s">
        <v>533</v>
      </c>
      <c r="G1961" s="107" t="s">
        <v>380</v>
      </c>
      <c r="H1961" s="659"/>
      <c r="I1961" s="538" t="s">
        <v>2514</v>
      </c>
      <c r="J1961" s="683"/>
      <c r="K1961" s="683"/>
      <c r="L1961" s="683"/>
      <c r="M1961" s="683"/>
      <c r="N1961" s="683"/>
      <c r="O1961" s="683"/>
      <c r="P1961" s="684"/>
    </row>
    <row r="1962" spans="1:16" s="888" customFormat="1">
      <c r="A1962" s="95"/>
      <c r="B1962" s="164" t="s">
        <v>4303</v>
      </c>
      <c r="C1962" s="960" t="s">
        <v>2515</v>
      </c>
      <c r="D1962" s="538" t="s">
        <v>2516</v>
      </c>
      <c r="E1962" s="200">
        <v>51996.000000000007</v>
      </c>
      <c r="F1962" s="210" t="s">
        <v>533</v>
      </c>
      <c r="G1962" s="107" t="s">
        <v>380</v>
      </c>
      <c r="H1962" s="659"/>
      <c r="I1962" s="538" t="s">
        <v>2516</v>
      </c>
      <c r="J1962" s="683"/>
      <c r="K1962" s="683"/>
      <c r="L1962" s="683"/>
      <c r="M1962" s="683"/>
      <c r="N1962" s="683"/>
      <c r="O1962" s="683"/>
      <c r="P1962" s="684"/>
    </row>
    <row r="1963" spans="1:16" s="888" customFormat="1">
      <c r="A1963" s="95"/>
      <c r="B1963" s="164" t="s">
        <v>4304</v>
      </c>
      <c r="C1963" s="960" t="s">
        <v>2517</v>
      </c>
      <c r="D1963" s="538" t="s">
        <v>2518</v>
      </c>
      <c r="E1963" s="200">
        <v>129990</v>
      </c>
      <c r="F1963" s="210" t="s">
        <v>533</v>
      </c>
      <c r="G1963" s="107" t="s">
        <v>380</v>
      </c>
      <c r="H1963" s="659"/>
      <c r="I1963" s="538" t="s">
        <v>2518</v>
      </c>
      <c r="J1963" s="683"/>
      <c r="K1963" s="683"/>
      <c r="L1963" s="683"/>
      <c r="M1963" s="683"/>
      <c r="N1963" s="683"/>
      <c r="O1963" s="683"/>
      <c r="P1963" s="684"/>
    </row>
    <row r="1964" spans="1:16" s="888" customFormat="1">
      <c r="A1964" s="95"/>
      <c r="B1964" s="164" t="s">
        <v>4305</v>
      </c>
      <c r="C1964" s="960" t="s">
        <v>2519</v>
      </c>
      <c r="D1964" s="538" t="s">
        <v>2520</v>
      </c>
      <c r="E1964" s="200">
        <v>899</v>
      </c>
      <c r="F1964" s="210" t="s">
        <v>533</v>
      </c>
      <c r="G1964" s="107" t="s">
        <v>380</v>
      </c>
      <c r="H1964" s="659"/>
      <c r="I1964" s="538" t="s">
        <v>2520</v>
      </c>
      <c r="J1964" s="683"/>
      <c r="K1964" s="683"/>
      <c r="L1964" s="683"/>
      <c r="M1964" s="683"/>
      <c r="N1964" s="683"/>
      <c r="O1964" s="683"/>
      <c r="P1964" s="684"/>
    </row>
    <row r="1965" spans="1:16" s="888" customFormat="1">
      <c r="A1965" s="95"/>
      <c r="B1965" s="164" t="s">
        <v>4306</v>
      </c>
      <c r="C1965" s="960" t="s">
        <v>2521</v>
      </c>
      <c r="D1965" s="538" t="s">
        <v>2522</v>
      </c>
      <c r="E1965" s="200">
        <v>1599</v>
      </c>
      <c r="F1965" s="210" t="s">
        <v>533</v>
      </c>
      <c r="G1965" s="107" t="s">
        <v>380</v>
      </c>
      <c r="H1965" s="659"/>
      <c r="I1965" s="538" t="s">
        <v>2522</v>
      </c>
      <c r="J1965" s="683"/>
      <c r="K1965" s="683"/>
      <c r="L1965" s="683"/>
      <c r="M1965" s="683"/>
      <c r="N1965" s="683"/>
      <c r="O1965" s="683"/>
      <c r="P1965" s="684"/>
    </row>
    <row r="1966" spans="1:16" s="888" customFormat="1">
      <c r="A1966" s="95"/>
      <c r="B1966" s="164" t="s">
        <v>4307</v>
      </c>
      <c r="C1966" s="960" t="s">
        <v>2523</v>
      </c>
      <c r="D1966" s="538" t="s">
        <v>2524</v>
      </c>
      <c r="E1966" s="200">
        <v>2599</v>
      </c>
      <c r="F1966" s="210" t="s">
        <v>533</v>
      </c>
      <c r="G1966" s="107" t="s">
        <v>380</v>
      </c>
      <c r="H1966" s="659"/>
      <c r="I1966" s="538" t="s">
        <v>2524</v>
      </c>
      <c r="J1966" s="683"/>
      <c r="K1966" s="683"/>
      <c r="L1966" s="683"/>
      <c r="M1966" s="683"/>
      <c r="N1966" s="683"/>
      <c r="O1966" s="683"/>
      <c r="P1966" s="684"/>
    </row>
    <row r="1967" spans="1:16" s="888" customFormat="1">
      <c r="A1967" s="95"/>
      <c r="B1967" s="164" t="s">
        <v>4308</v>
      </c>
      <c r="C1967" s="960" t="s">
        <v>2525</v>
      </c>
      <c r="D1967" s="538" t="s">
        <v>2526</v>
      </c>
      <c r="E1967" s="200">
        <v>4199</v>
      </c>
      <c r="F1967" s="210" t="s">
        <v>533</v>
      </c>
      <c r="G1967" s="107" t="s">
        <v>380</v>
      </c>
      <c r="H1967" s="659"/>
      <c r="I1967" s="538" t="s">
        <v>2526</v>
      </c>
      <c r="J1967" s="683"/>
      <c r="K1967" s="683"/>
      <c r="L1967" s="683"/>
      <c r="M1967" s="683"/>
      <c r="N1967" s="683"/>
      <c r="O1967" s="683"/>
      <c r="P1967" s="684"/>
    </row>
    <row r="1968" spans="1:16" s="888" customFormat="1">
      <c r="A1968" s="95"/>
      <c r="B1968" s="164" t="s">
        <v>4309</v>
      </c>
      <c r="C1968" s="960" t="s">
        <v>2527</v>
      </c>
      <c r="D1968" s="538" t="s">
        <v>2528</v>
      </c>
      <c r="E1968" s="200">
        <v>4999</v>
      </c>
      <c r="F1968" s="210" t="s">
        <v>533</v>
      </c>
      <c r="G1968" s="107" t="s">
        <v>380</v>
      </c>
      <c r="H1968" s="659"/>
      <c r="I1968" s="538" t="s">
        <v>2528</v>
      </c>
      <c r="J1968" s="683"/>
      <c r="K1968" s="683"/>
      <c r="L1968" s="683"/>
      <c r="M1968" s="683"/>
      <c r="N1968" s="683"/>
      <c r="O1968" s="683"/>
      <c r="P1968" s="684"/>
    </row>
    <row r="1969" spans="1:16" s="888" customFormat="1">
      <c r="A1969" s="95"/>
      <c r="B1969" s="164" t="s">
        <v>4310</v>
      </c>
      <c r="C1969" s="960" t="s">
        <v>2529</v>
      </c>
      <c r="D1969" s="538" t="s">
        <v>2530</v>
      </c>
      <c r="E1969" s="200">
        <v>6599</v>
      </c>
      <c r="F1969" s="210" t="s">
        <v>533</v>
      </c>
      <c r="G1969" s="107" t="s">
        <v>380</v>
      </c>
      <c r="H1969" s="659"/>
      <c r="I1969" s="538" t="s">
        <v>2530</v>
      </c>
      <c r="J1969" s="683"/>
      <c r="K1969" s="683"/>
      <c r="L1969" s="683"/>
      <c r="M1969" s="683"/>
      <c r="N1969" s="683"/>
      <c r="O1969" s="683"/>
      <c r="P1969" s="684"/>
    </row>
    <row r="1970" spans="1:16" s="888" customFormat="1">
      <c r="A1970" s="95"/>
      <c r="B1970" s="164" t="s">
        <v>4311</v>
      </c>
      <c r="C1970" s="960" t="s">
        <v>2531</v>
      </c>
      <c r="D1970" s="538" t="s">
        <v>2532</v>
      </c>
      <c r="E1970" s="200">
        <v>25998.000000000004</v>
      </c>
      <c r="F1970" s="210" t="s">
        <v>533</v>
      </c>
      <c r="G1970" s="107" t="s">
        <v>380</v>
      </c>
      <c r="H1970" s="659"/>
      <c r="I1970" s="538" t="s">
        <v>2532</v>
      </c>
      <c r="J1970" s="683"/>
      <c r="K1970" s="683"/>
      <c r="L1970" s="683"/>
      <c r="M1970" s="683"/>
      <c r="N1970" s="683"/>
      <c r="O1970" s="683"/>
      <c r="P1970" s="684"/>
    </row>
    <row r="1971" spans="1:16" s="888" customFormat="1">
      <c r="A1971" s="95"/>
      <c r="B1971" s="164" t="s">
        <v>4312</v>
      </c>
      <c r="C1971" s="960" t="s">
        <v>2533</v>
      </c>
      <c r="D1971" s="538" t="s">
        <v>2534</v>
      </c>
      <c r="E1971" s="200">
        <v>51996.000000000007</v>
      </c>
      <c r="F1971" s="210" t="s">
        <v>533</v>
      </c>
      <c r="G1971" s="107" t="s">
        <v>380</v>
      </c>
      <c r="H1971" s="659"/>
      <c r="I1971" s="538" t="s">
        <v>2534</v>
      </c>
      <c r="J1971" s="683"/>
      <c r="K1971" s="683"/>
      <c r="L1971" s="683"/>
      <c r="M1971" s="683"/>
      <c r="N1971" s="683"/>
      <c r="O1971" s="683"/>
      <c r="P1971" s="684"/>
    </row>
    <row r="1972" spans="1:16" s="888" customFormat="1">
      <c r="A1972" s="95"/>
      <c r="B1972" s="164" t="s">
        <v>4313</v>
      </c>
      <c r="C1972" s="960" t="s">
        <v>2535</v>
      </c>
      <c r="D1972" s="538" t="s">
        <v>2536</v>
      </c>
      <c r="E1972" s="200">
        <v>129990</v>
      </c>
      <c r="F1972" s="210" t="s">
        <v>533</v>
      </c>
      <c r="G1972" s="107" t="s">
        <v>380</v>
      </c>
      <c r="H1972" s="659"/>
      <c r="I1972" s="538" t="s">
        <v>2536</v>
      </c>
      <c r="J1972" s="683"/>
      <c r="K1972" s="683"/>
      <c r="L1972" s="683"/>
      <c r="M1972" s="683"/>
      <c r="N1972" s="683"/>
      <c r="O1972" s="683"/>
      <c r="P1972" s="684"/>
    </row>
    <row r="1973" spans="1:16" s="888" customFormat="1" ht="15.75" thickBot="1">
      <c r="A1973" s="95"/>
      <c r="B1973" s="164"/>
      <c r="C1973" s="914" t="s">
        <v>1046</v>
      </c>
      <c r="D1973" s="375"/>
      <c r="E1973" s="669"/>
      <c r="F1973" s="669"/>
      <c r="G1973" s="669"/>
      <c r="H1973" s="670"/>
      <c r="I1973" s="877"/>
      <c r="J1973" s="877"/>
      <c r="K1973" s="877"/>
      <c r="L1973" s="877"/>
      <c r="M1973" s="877"/>
      <c r="N1973" s="877"/>
      <c r="O1973" s="877"/>
      <c r="P1973" s="878"/>
    </row>
    <row r="1974" spans="1:16" s="888" customFormat="1" ht="15.75" thickBot="1">
      <c r="A1974" s="95"/>
      <c r="B1974" s="164"/>
      <c r="C1974" s="937"/>
      <c r="D1974" s="191" t="s">
        <v>258</v>
      </c>
      <c r="E1974" s="85"/>
      <c r="F1974" s="194" t="s">
        <v>68</v>
      </c>
      <c r="G1974" s="194" t="s">
        <v>67</v>
      </c>
      <c r="H1974" s="192"/>
      <c r="I1974" s="685" t="s">
        <v>1059</v>
      </c>
      <c r="J1974" s="194"/>
      <c r="K1974" s="194"/>
      <c r="L1974" s="194"/>
      <c r="M1974" s="194"/>
      <c r="N1974" s="194"/>
      <c r="O1974" s="194"/>
      <c r="P1974" s="195"/>
    </row>
    <row r="1975" spans="1:16" s="888" customFormat="1">
      <c r="A1975" s="95"/>
      <c r="B1975" s="164" t="s">
        <v>5272</v>
      </c>
      <c r="C1975" s="686" t="s">
        <v>605</v>
      </c>
      <c r="D1975" s="687" t="s">
        <v>613</v>
      </c>
      <c r="E1975" s="688">
        <v>6995</v>
      </c>
      <c r="F1975" s="688" t="s">
        <v>533</v>
      </c>
      <c r="G1975" s="688">
        <v>6995</v>
      </c>
      <c r="H1975" s="688"/>
      <c r="I1975" s="1628" t="s">
        <v>1538</v>
      </c>
      <c r="J1975" s="1628"/>
      <c r="K1975" s="1628"/>
      <c r="L1975" s="1628"/>
      <c r="M1975" s="1628"/>
      <c r="N1975" s="1628"/>
      <c r="O1975" s="1628"/>
      <c r="P1975" s="1628"/>
    </row>
    <row r="1976" spans="1:16" s="74" customFormat="1">
      <c r="A1976" s="95"/>
      <c r="B1976" s="164" t="s">
        <v>5277</v>
      </c>
      <c r="C1976" s="689" t="s">
        <v>696</v>
      </c>
      <c r="D1976" s="227" t="s">
        <v>697</v>
      </c>
      <c r="E1976" s="688">
        <v>1895</v>
      </c>
      <c r="F1976" s="688" t="s">
        <v>533</v>
      </c>
      <c r="G1976" s="688">
        <v>1895</v>
      </c>
      <c r="H1976" s="688"/>
      <c r="I1976" s="875"/>
      <c r="J1976" s="875"/>
      <c r="K1976" s="875"/>
      <c r="L1976" s="875"/>
      <c r="M1976" s="875"/>
      <c r="N1976" s="875"/>
      <c r="O1976" s="875"/>
      <c r="P1976" s="875"/>
    </row>
    <row r="1977" spans="1:16" s="95" customFormat="1">
      <c r="B1977" s="164" t="s">
        <v>4153</v>
      </c>
      <c r="C1977" s="876" t="s">
        <v>132</v>
      </c>
      <c r="D1977" s="227" t="s">
        <v>318</v>
      </c>
      <c r="E1977" s="234">
        <v>2995</v>
      </c>
      <c r="F1977" s="688" t="s">
        <v>533</v>
      </c>
      <c r="G1977" s="234">
        <v>2995</v>
      </c>
      <c r="H1977" s="688"/>
      <c r="I1977" s="418"/>
      <c r="J1977" s="236"/>
      <c r="K1977" s="236"/>
      <c r="L1977" s="236"/>
      <c r="M1977" s="236"/>
      <c r="N1977" s="236"/>
      <c r="O1977" s="236"/>
      <c r="P1977" s="236"/>
    </row>
    <row r="1978" spans="1:16" s="95" customFormat="1">
      <c r="B1978" s="164" t="s">
        <v>4145</v>
      </c>
      <c r="C1978" s="876" t="s">
        <v>131</v>
      </c>
      <c r="D1978" s="227" t="s">
        <v>319</v>
      </c>
      <c r="E1978" s="234">
        <v>5985</v>
      </c>
      <c r="F1978" s="688" t="s">
        <v>533</v>
      </c>
      <c r="G1978" s="234">
        <v>5985</v>
      </c>
      <c r="H1978" s="688"/>
      <c r="I1978" s="418"/>
      <c r="J1978" s="236"/>
      <c r="K1978" s="236"/>
      <c r="L1978" s="236"/>
      <c r="M1978" s="236"/>
      <c r="N1978" s="236"/>
      <c r="O1978" s="236"/>
      <c r="P1978" s="236"/>
    </row>
    <row r="1979" spans="1:16" s="95" customFormat="1">
      <c r="B1979" s="164" t="s">
        <v>5270</v>
      </c>
      <c r="C1979" s="690" t="s">
        <v>601</v>
      </c>
      <c r="D1979" s="238" t="s">
        <v>602</v>
      </c>
      <c r="E1979" s="228">
        <v>325</v>
      </c>
      <c r="F1979" s="688" t="s">
        <v>533</v>
      </c>
      <c r="G1979" s="228">
        <v>325</v>
      </c>
      <c r="H1979" s="688"/>
      <c r="I1979" s="418"/>
      <c r="J1979" s="236"/>
      <c r="K1979" s="236"/>
      <c r="L1979" s="236"/>
      <c r="M1979" s="236"/>
      <c r="N1979" s="236"/>
      <c r="O1979" s="236"/>
      <c r="P1979" s="236"/>
    </row>
    <row r="1980" spans="1:16" s="95" customFormat="1">
      <c r="B1980" s="164" t="s">
        <v>4150</v>
      </c>
      <c r="C1980" s="876" t="s">
        <v>57</v>
      </c>
      <c r="D1980" s="227" t="s">
        <v>320</v>
      </c>
      <c r="E1980" s="228">
        <v>1245</v>
      </c>
      <c r="F1980" s="688" t="s">
        <v>533</v>
      </c>
      <c r="G1980" s="228">
        <v>1245</v>
      </c>
      <c r="H1980" s="688"/>
      <c r="I1980" s="418"/>
      <c r="J1980" s="236"/>
      <c r="K1980" s="236"/>
      <c r="L1980" s="236"/>
      <c r="M1980" s="236"/>
      <c r="N1980" s="236"/>
      <c r="O1980" s="236"/>
      <c r="P1980" s="236"/>
    </row>
    <row r="1981" spans="1:16" s="74" customFormat="1">
      <c r="A1981" s="95"/>
      <c r="B1981" s="164" t="s">
        <v>5271</v>
      </c>
      <c r="C1981" s="690" t="s">
        <v>603</v>
      </c>
      <c r="D1981" s="238" t="s">
        <v>604</v>
      </c>
      <c r="E1981" s="228">
        <v>2450</v>
      </c>
      <c r="F1981" s="688" t="s">
        <v>533</v>
      </c>
      <c r="G1981" s="228">
        <v>2450</v>
      </c>
      <c r="H1981" s="688"/>
      <c r="I1981" s="418"/>
      <c r="J1981" s="236"/>
      <c r="K1981" s="236"/>
      <c r="L1981" s="236"/>
      <c r="M1981" s="236"/>
      <c r="N1981" s="236"/>
      <c r="O1981" s="236"/>
      <c r="P1981" s="236"/>
    </row>
    <row r="1982" spans="1:16" s="74" customFormat="1">
      <c r="A1982" s="95"/>
      <c r="B1982" s="164" t="s">
        <v>4141</v>
      </c>
      <c r="C1982" s="876" t="s">
        <v>56</v>
      </c>
      <c r="D1982" s="227" t="s">
        <v>321</v>
      </c>
      <c r="E1982" s="234">
        <v>5385</v>
      </c>
      <c r="F1982" s="688" t="s">
        <v>533</v>
      </c>
      <c r="G1982" s="234">
        <v>5385</v>
      </c>
      <c r="H1982" s="688"/>
      <c r="I1982" s="691"/>
      <c r="J1982" s="236"/>
      <c r="K1982" s="236"/>
      <c r="L1982" s="236"/>
      <c r="M1982" s="236"/>
      <c r="N1982" s="236"/>
      <c r="O1982" s="236"/>
      <c r="P1982" s="236"/>
    </row>
    <row r="1983" spans="1:16" s="74" customFormat="1">
      <c r="A1983" s="95"/>
      <c r="B1983" s="164" t="s">
        <v>4142</v>
      </c>
      <c r="C1983" s="876" t="s">
        <v>434</v>
      </c>
      <c r="D1983" s="227" t="s">
        <v>322</v>
      </c>
      <c r="E1983" s="234">
        <v>17985</v>
      </c>
      <c r="F1983" s="688" t="s">
        <v>533</v>
      </c>
      <c r="G1983" s="234">
        <v>17985</v>
      </c>
      <c r="H1983" s="688"/>
      <c r="I1983" s="691"/>
      <c r="J1983" s="236"/>
      <c r="K1983" s="236"/>
      <c r="L1983" s="236"/>
      <c r="M1983" s="236"/>
      <c r="N1983" s="236"/>
      <c r="O1983" s="236"/>
      <c r="P1983" s="236"/>
    </row>
    <row r="1984" spans="1:16" s="74" customFormat="1">
      <c r="A1984" s="95"/>
      <c r="B1984" s="164" t="s">
        <v>4143</v>
      </c>
      <c r="C1984" s="876" t="s">
        <v>433</v>
      </c>
      <c r="D1984" s="227" t="s">
        <v>323</v>
      </c>
      <c r="E1984" s="234">
        <v>35985</v>
      </c>
      <c r="F1984" s="688" t="s">
        <v>533</v>
      </c>
      <c r="G1984" s="234">
        <v>35985</v>
      </c>
      <c r="H1984" s="688"/>
      <c r="I1984" s="691"/>
      <c r="J1984" s="236"/>
      <c r="K1984" s="236"/>
      <c r="L1984" s="236"/>
      <c r="M1984" s="236"/>
      <c r="N1984" s="236"/>
      <c r="O1984" s="236"/>
      <c r="P1984" s="236"/>
    </row>
    <row r="1985" spans="1:16" s="74" customFormat="1">
      <c r="A1985" s="95"/>
      <c r="B1985" s="164" t="s">
        <v>4144</v>
      </c>
      <c r="C1985" s="876" t="s">
        <v>432</v>
      </c>
      <c r="D1985" s="227" t="s">
        <v>448</v>
      </c>
      <c r="E1985" s="234">
        <v>89985</v>
      </c>
      <c r="F1985" s="688" t="s">
        <v>533</v>
      </c>
      <c r="G1985" s="234">
        <v>89985</v>
      </c>
      <c r="H1985" s="688"/>
      <c r="I1985" s="691"/>
      <c r="J1985" s="236"/>
      <c r="K1985" s="236"/>
      <c r="L1985" s="236"/>
      <c r="M1985" s="236"/>
      <c r="N1985" s="236"/>
      <c r="O1985" s="236"/>
      <c r="P1985" s="236"/>
    </row>
    <row r="1986" spans="1:16" s="74" customFormat="1" ht="15" customHeight="1">
      <c r="A1986" s="95"/>
      <c r="B1986" s="164" t="s">
        <v>5273</v>
      </c>
      <c r="C1986" s="929" t="s">
        <v>609</v>
      </c>
      <c r="D1986" s="209" t="s">
        <v>1388</v>
      </c>
      <c r="E1986" s="210">
        <v>59</v>
      </c>
      <c r="F1986" s="210" t="s">
        <v>533</v>
      </c>
      <c r="G1986" s="210" t="s">
        <v>380</v>
      </c>
      <c r="H1986" s="243"/>
      <c r="I1986" s="1468" t="s">
        <v>1539</v>
      </c>
      <c r="J1986" s="1469"/>
      <c r="K1986" s="1469"/>
      <c r="L1986" s="1469"/>
      <c r="M1986" s="1469"/>
      <c r="N1986" s="1469"/>
      <c r="O1986" s="1469"/>
      <c r="P1986" s="1470"/>
    </row>
    <row r="1987" spans="1:16" s="74" customFormat="1">
      <c r="A1987" s="95"/>
      <c r="B1987" s="164" t="s">
        <v>4865</v>
      </c>
      <c r="C1987" s="927" t="s">
        <v>505</v>
      </c>
      <c r="D1987" s="260" t="s">
        <v>1738</v>
      </c>
      <c r="E1987" s="254">
        <v>235</v>
      </c>
      <c r="F1987" s="210" t="s">
        <v>533</v>
      </c>
      <c r="G1987" s="254" t="s">
        <v>380</v>
      </c>
      <c r="H1987" s="243"/>
      <c r="I1987" s="1471"/>
      <c r="J1987" s="1478"/>
      <c r="K1987" s="1478"/>
      <c r="L1987" s="1478"/>
      <c r="M1987" s="1478"/>
      <c r="N1987" s="1478"/>
      <c r="O1987" s="1478"/>
      <c r="P1987" s="1473"/>
    </row>
    <row r="1988" spans="1:16" s="74" customFormat="1">
      <c r="A1988" s="95"/>
      <c r="B1988" s="164" t="s">
        <v>4864</v>
      </c>
      <c r="C1988" s="927" t="s">
        <v>504</v>
      </c>
      <c r="D1988" s="260" t="s">
        <v>1737</v>
      </c>
      <c r="E1988" s="254">
        <v>455</v>
      </c>
      <c r="F1988" s="210" t="s">
        <v>533</v>
      </c>
      <c r="G1988" s="254" t="s">
        <v>380</v>
      </c>
      <c r="H1988" s="243"/>
      <c r="I1988" s="1471"/>
      <c r="J1988" s="1478"/>
      <c r="K1988" s="1478"/>
      <c r="L1988" s="1478"/>
      <c r="M1988" s="1478"/>
      <c r="N1988" s="1478"/>
      <c r="O1988" s="1478"/>
      <c r="P1988" s="1473"/>
    </row>
    <row r="1989" spans="1:16">
      <c r="B1989" s="164" t="s">
        <v>4146</v>
      </c>
      <c r="C1989" s="927" t="s">
        <v>54</v>
      </c>
      <c r="D1989" s="260" t="s">
        <v>1729</v>
      </c>
      <c r="E1989" s="254">
        <v>1139</v>
      </c>
      <c r="F1989" s="210" t="s">
        <v>533</v>
      </c>
      <c r="G1989" s="254" t="s">
        <v>380</v>
      </c>
      <c r="H1989" s="243"/>
      <c r="I1989" s="1471"/>
      <c r="J1989" s="1478"/>
      <c r="K1989" s="1478"/>
      <c r="L1989" s="1478"/>
      <c r="M1989" s="1478"/>
      <c r="N1989" s="1478"/>
      <c r="O1989" s="1478"/>
      <c r="P1989" s="1473"/>
    </row>
    <row r="1990" spans="1:16" s="74" customFormat="1">
      <c r="A1990" s="95"/>
      <c r="B1990" s="164" t="s">
        <v>4147</v>
      </c>
      <c r="C1990" s="927" t="s">
        <v>571</v>
      </c>
      <c r="D1990" s="260" t="s">
        <v>1730</v>
      </c>
      <c r="E1990" s="254">
        <v>3419</v>
      </c>
      <c r="F1990" s="210" t="s">
        <v>533</v>
      </c>
      <c r="G1990" s="254" t="s">
        <v>380</v>
      </c>
      <c r="H1990" s="243"/>
      <c r="I1990" s="1471"/>
      <c r="J1990" s="1478"/>
      <c r="K1990" s="1478"/>
      <c r="L1990" s="1478"/>
      <c r="M1990" s="1478"/>
      <c r="N1990" s="1478"/>
      <c r="O1990" s="1478"/>
      <c r="P1990" s="1473"/>
    </row>
    <row r="1991" spans="1:16" s="74" customFormat="1">
      <c r="A1991" s="95"/>
      <c r="B1991" s="164" t="s">
        <v>4148</v>
      </c>
      <c r="C1991" s="927" t="s">
        <v>567</v>
      </c>
      <c r="D1991" s="260" t="s">
        <v>1731</v>
      </c>
      <c r="E1991" s="254">
        <v>6839</v>
      </c>
      <c r="F1991" s="210" t="s">
        <v>533</v>
      </c>
      <c r="G1991" s="254" t="s">
        <v>380</v>
      </c>
      <c r="H1991" s="243"/>
      <c r="I1991" s="1471"/>
      <c r="J1991" s="1478"/>
      <c r="K1991" s="1478"/>
      <c r="L1991" s="1478"/>
      <c r="M1991" s="1478"/>
      <c r="N1991" s="1478"/>
      <c r="O1991" s="1478"/>
      <c r="P1991" s="1473"/>
    </row>
    <row r="1992" spans="1:16" s="74" customFormat="1">
      <c r="A1992" s="95"/>
      <c r="B1992" s="164" t="s">
        <v>4149</v>
      </c>
      <c r="C1992" s="927" t="s">
        <v>11</v>
      </c>
      <c r="D1992" s="260" t="s">
        <v>1732</v>
      </c>
      <c r="E1992" s="254">
        <v>17099</v>
      </c>
      <c r="F1992" s="210" t="s">
        <v>533</v>
      </c>
      <c r="G1992" s="254" t="s">
        <v>380</v>
      </c>
      <c r="H1992" s="243"/>
      <c r="I1992" s="1543"/>
      <c r="J1992" s="1544"/>
      <c r="K1992" s="1544"/>
      <c r="L1992" s="1544"/>
      <c r="M1992" s="1544"/>
      <c r="N1992" s="1544"/>
      <c r="O1992" s="1544"/>
      <c r="P1992" s="1545"/>
    </row>
    <row r="1993" spans="1:16" s="74" customFormat="1">
      <c r="A1993" s="95"/>
      <c r="B1993" s="164" t="s">
        <v>5274</v>
      </c>
      <c r="C1993" s="927" t="s">
        <v>610</v>
      </c>
      <c r="D1993" s="260" t="s">
        <v>1389</v>
      </c>
      <c r="E1993" s="251">
        <v>99</v>
      </c>
      <c r="F1993" s="210" t="s">
        <v>533</v>
      </c>
      <c r="G1993" s="251" t="s">
        <v>380</v>
      </c>
      <c r="H1993" s="243"/>
      <c r="I1993" s="1468" t="s">
        <v>1539</v>
      </c>
      <c r="J1993" s="1469"/>
      <c r="K1993" s="1469"/>
      <c r="L1993" s="1469"/>
      <c r="M1993" s="1469"/>
      <c r="N1993" s="1469"/>
      <c r="O1993" s="1469"/>
      <c r="P1993" s="1470"/>
    </row>
    <row r="1994" spans="1:16" s="74" customFormat="1">
      <c r="A1994" s="95"/>
      <c r="B1994" s="164" t="s">
        <v>4866</v>
      </c>
      <c r="C1994" s="927" t="s">
        <v>506</v>
      </c>
      <c r="D1994" s="260" t="s">
        <v>1739</v>
      </c>
      <c r="E1994" s="254">
        <v>348</v>
      </c>
      <c r="F1994" s="210" t="s">
        <v>533</v>
      </c>
      <c r="G1994" s="254" t="s">
        <v>380</v>
      </c>
      <c r="H1994" s="243"/>
      <c r="I1994" s="1471"/>
      <c r="J1994" s="1478"/>
      <c r="K1994" s="1478"/>
      <c r="L1994" s="1478"/>
      <c r="M1994" s="1478"/>
      <c r="N1994" s="1478"/>
      <c r="O1994" s="1478"/>
      <c r="P1994" s="1473"/>
    </row>
    <row r="1995" spans="1:16" s="888" customFormat="1">
      <c r="A1995" s="95"/>
      <c r="B1995" s="164" t="s">
        <v>4868</v>
      </c>
      <c r="C1995" s="927" t="s">
        <v>508</v>
      </c>
      <c r="D1995" s="260" t="s">
        <v>1741</v>
      </c>
      <c r="E1995" s="254">
        <v>696</v>
      </c>
      <c r="F1995" s="210" t="s">
        <v>533</v>
      </c>
      <c r="G1995" s="254" t="s">
        <v>380</v>
      </c>
      <c r="H1995" s="243"/>
      <c r="I1995" s="1471"/>
      <c r="J1995" s="1478"/>
      <c r="K1995" s="1478"/>
      <c r="L1995" s="1478"/>
      <c r="M1995" s="1478"/>
      <c r="N1995" s="1478"/>
      <c r="O1995" s="1478"/>
      <c r="P1995" s="1473"/>
    </row>
    <row r="1996" spans="1:16" s="74" customFormat="1">
      <c r="A1996" s="95"/>
      <c r="B1996" s="164" t="s">
        <v>4870</v>
      </c>
      <c r="C1996" s="927" t="s">
        <v>510</v>
      </c>
      <c r="D1996" s="260" t="s">
        <v>1743</v>
      </c>
      <c r="E1996" s="254">
        <v>1741</v>
      </c>
      <c r="F1996" s="210" t="s">
        <v>533</v>
      </c>
      <c r="G1996" s="254" t="s">
        <v>380</v>
      </c>
      <c r="H1996" s="243"/>
      <c r="I1996" s="1471"/>
      <c r="J1996" s="1478"/>
      <c r="K1996" s="1478"/>
      <c r="L1996" s="1478"/>
      <c r="M1996" s="1478"/>
      <c r="N1996" s="1478"/>
      <c r="O1996" s="1478"/>
      <c r="P1996" s="1473"/>
    </row>
    <row r="1997" spans="1:16" s="95" customFormat="1">
      <c r="B1997" s="164" t="s">
        <v>4872</v>
      </c>
      <c r="C1997" s="927" t="s">
        <v>512</v>
      </c>
      <c r="D1997" s="260" t="s">
        <v>1745</v>
      </c>
      <c r="E1997" s="254">
        <v>5812</v>
      </c>
      <c r="F1997" s="210" t="s">
        <v>533</v>
      </c>
      <c r="G1997" s="254" t="s">
        <v>380</v>
      </c>
      <c r="H1997" s="243"/>
      <c r="I1997" s="1471"/>
      <c r="J1997" s="1478"/>
      <c r="K1997" s="1478"/>
      <c r="L1997" s="1478"/>
      <c r="M1997" s="1478"/>
      <c r="N1997" s="1478"/>
      <c r="O1997" s="1478"/>
      <c r="P1997" s="1473"/>
    </row>
    <row r="1998" spans="1:16" s="95" customFormat="1">
      <c r="B1998" s="164" t="s">
        <v>4874</v>
      </c>
      <c r="C1998" s="927" t="s">
        <v>514</v>
      </c>
      <c r="D1998" s="260" t="s">
        <v>1747</v>
      </c>
      <c r="E1998" s="254">
        <v>11626</v>
      </c>
      <c r="F1998" s="210" t="s">
        <v>533</v>
      </c>
      <c r="G1998" s="254" t="s">
        <v>380</v>
      </c>
      <c r="H1998" s="243"/>
      <c r="I1998" s="1471"/>
      <c r="J1998" s="1478"/>
      <c r="K1998" s="1478"/>
      <c r="L1998" s="1478"/>
      <c r="M1998" s="1478"/>
      <c r="N1998" s="1478"/>
      <c r="O1998" s="1478"/>
      <c r="P1998" s="1473"/>
    </row>
    <row r="1999" spans="1:16" s="95" customFormat="1">
      <c r="B1999" s="164" t="s">
        <v>4876</v>
      </c>
      <c r="C1999" s="927" t="s">
        <v>516</v>
      </c>
      <c r="D1999" s="260" t="s">
        <v>1749</v>
      </c>
      <c r="E1999" s="254">
        <v>29068</v>
      </c>
      <c r="F1999" s="210" t="s">
        <v>533</v>
      </c>
      <c r="G1999" s="254" t="s">
        <v>380</v>
      </c>
      <c r="H1999" s="243"/>
      <c r="I1999" s="1543"/>
      <c r="J1999" s="1544"/>
      <c r="K1999" s="1544"/>
      <c r="L1999" s="1544"/>
      <c r="M1999" s="1544"/>
      <c r="N1999" s="1544"/>
      <c r="O1999" s="1544"/>
      <c r="P1999" s="1545"/>
    </row>
    <row r="2000" spans="1:16" s="95" customFormat="1">
      <c r="B2000" s="164" t="s">
        <v>5275</v>
      </c>
      <c r="C2000" s="927" t="s">
        <v>611</v>
      </c>
      <c r="D2000" s="260" t="s">
        <v>1390</v>
      </c>
      <c r="E2000" s="251">
        <v>140</v>
      </c>
      <c r="F2000" s="210" t="s">
        <v>533</v>
      </c>
      <c r="G2000" s="251" t="s">
        <v>380</v>
      </c>
      <c r="H2000" s="243"/>
      <c r="I2000" s="1468" t="s">
        <v>1539</v>
      </c>
      <c r="J2000" s="1469"/>
      <c r="K2000" s="1469"/>
      <c r="L2000" s="1469"/>
      <c r="M2000" s="1469"/>
      <c r="N2000" s="1469"/>
      <c r="O2000" s="1469"/>
      <c r="P2000" s="1470"/>
    </row>
    <row r="2001" spans="2:16" s="95" customFormat="1">
      <c r="B2001" s="164" t="s">
        <v>4867</v>
      </c>
      <c r="C2001" s="927" t="s">
        <v>507</v>
      </c>
      <c r="D2001" s="260" t="s">
        <v>1740</v>
      </c>
      <c r="E2001" s="254">
        <v>490</v>
      </c>
      <c r="F2001" s="210" t="s">
        <v>533</v>
      </c>
      <c r="G2001" s="254" t="s">
        <v>380</v>
      </c>
      <c r="H2001" s="243"/>
      <c r="I2001" s="1471"/>
      <c r="J2001" s="1478"/>
      <c r="K2001" s="1478"/>
      <c r="L2001" s="1478"/>
      <c r="M2001" s="1478"/>
      <c r="N2001" s="1478"/>
      <c r="O2001" s="1478"/>
      <c r="P2001" s="1473"/>
    </row>
    <row r="2002" spans="2:16" s="95" customFormat="1">
      <c r="B2002" s="164" t="s">
        <v>4869</v>
      </c>
      <c r="C2002" s="927" t="s">
        <v>509</v>
      </c>
      <c r="D2002" s="260" t="s">
        <v>1742</v>
      </c>
      <c r="E2002" s="254">
        <v>982</v>
      </c>
      <c r="F2002" s="210" t="s">
        <v>533</v>
      </c>
      <c r="G2002" s="254" t="s">
        <v>380</v>
      </c>
      <c r="H2002" s="243"/>
      <c r="I2002" s="1471"/>
      <c r="J2002" s="1478"/>
      <c r="K2002" s="1478"/>
      <c r="L2002" s="1478"/>
      <c r="M2002" s="1478"/>
      <c r="N2002" s="1478"/>
      <c r="O2002" s="1478"/>
      <c r="P2002" s="1473"/>
    </row>
    <row r="2003" spans="2:16" s="95" customFormat="1">
      <c r="B2003" s="164" t="s">
        <v>4871</v>
      </c>
      <c r="C2003" s="927" t="s">
        <v>511</v>
      </c>
      <c r="D2003" s="260" t="s">
        <v>1744</v>
      </c>
      <c r="E2003" s="254">
        <v>2459</v>
      </c>
      <c r="F2003" s="210" t="s">
        <v>533</v>
      </c>
      <c r="G2003" s="254" t="s">
        <v>380</v>
      </c>
      <c r="H2003" s="243"/>
      <c r="I2003" s="1471"/>
      <c r="J2003" s="1478"/>
      <c r="K2003" s="1478"/>
      <c r="L2003" s="1478"/>
      <c r="M2003" s="1478"/>
      <c r="N2003" s="1478"/>
      <c r="O2003" s="1478"/>
      <c r="P2003" s="1473"/>
    </row>
    <row r="2004" spans="2:16" s="95" customFormat="1">
      <c r="B2004" s="164" t="s">
        <v>4873</v>
      </c>
      <c r="C2004" s="927" t="s">
        <v>513</v>
      </c>
      <c r="D2004" s="260" t="s">
        <v>1746</v>
      </c>
      <c r="E2004" s="254">
        <v>8204</v>
      </c>
      <c r="F2004" s="210" t="s">
        <v>533</v>
      </c>
      <c r="G2004" s="254" t="s">
        <v>380</v>
      </c>
      <c r="H2004" s="243"/>
      <c r="I2004" s="1471"/>
      <c r="J2004" s="1478"/>
      <c r="K2004" s="1478"/>
      <c r="L2004" s="1478"/>
      <c r="M2004" s="1478"/>
      <c r="N2004" s="1478"/>
      <c r="O2004" s="1478"/>
      <c r="P2004" s="1473"/>
    </row>
    <row r="2005" spans="2:16" s="95" customFormat="1">
      <c r="B2005" s="164" t="s">
        <v>4875</v>
      </c>
      <c r="C2005" s="927" t="s">
        <v>515</v>
      </c>
      <c r="D2005" s="260" t="s">
        <v>1748</v>
      </c>
      <c r="E2005" s="254">
        <v>16412</v>
      </c>
      <c r="F2005" s="210" t="s">
        <v>533</v>
      </c>
      <c r="G2005" s="254" t="s">
        <v>380</v>
      </c>
      <c r="H2005" s="243"/>
      <c r="I2005" s="1471"/>
      <c r="J2005" s="1478"/>
      <c r="K2005" s="1478"/>
      <c r="L2005" s="1478"/>
      <c r="M2005" s="1478"/>
      <c r="N2005" s="1478"/>
      <c r="O2005" s="1478"/>
      <c r="P2005" s="1473"/>
    </row>
    <row r="2006" spans="2:16" s="95" customFormat="1">
      <c r="B2006" s="164" t="s">
        <v>4877</v>
      </c>
      <c r="C2006" s="927" t="s">
        <v>517</v>
      </c>
      <c r="D2006" s="260" t="s">
        <v>1750</v>
      </c>
      <c r="E2006" s="254">
        <v>41036</v>
      </c>
      <c r="F2006" s="210" t="s">
        <v>533</v>
      </c>
      <c r="G2006" s="254" t="s">
        <v>380</v>
      </c>
      <c r="H2006" s="243"/>
      <c r="I2006" s="1543"/>
      <c r="J2006" s="1544"/>
      <c r="K2006" s="1544"/>
      <c r="L2006" s="1544"/>
      <c r="M2006" s="1544"/>
      <c r="N2006" s="1544"/>
      <c r="O2006" s="1544"/>
      <c r="P2006" s="1545"/>
    </row>
    <row r="2007" spans="2:16" s="95" customFormat="1">
      <c r="B2007" s="164" t="s">
        <v>5276</v>
      </c>
      <c r="C2007" s="956" t="s">
        <v>612</v>
      </c>
      <c r="D2007" s="160" t="s">
        <v>2573</v>
      </c>
      <c r="E2007" s="208">
        <v>240</v>
      </c>
      <c r="F2007" s="210" t="s">
        <v>533</v>
      </c>
      <c r="G2007" s="208" t="s">
        <v>380</v>
      </c>
      <c r="H2007" s="243"/>
      <c r="I2007" s="1468" t="s">
        <v>1540</v>
      </c>
      <c r="J2007" s="1469"/>
      <c r="K2007" s="1469"/>
      <c r="L2007" s="1469"/>
      <c r="M2007" s="1469"/>
      <c r="N2007" s="1469"/>
      <c r="O2007" s="1469"/>
      <c r="P2007" s="1470"/>
    </row>
    <row r="2008" spans="2:16" s="95" customFormat="1">
      <c r="B2008" s="164" t="s">
        <v>4152</v>
      </c>
      <c r="C2008" s="927" t="s">
        <v>527</v>
      </c>
      <c r="D2008" s="160" t="s">
        <v>2574</v>
      </c>
      <c r="E2008" s="254">
        <v>930</v>
      </c>
      <c r="F2008" s="210" t="s">
        <v>533</v>
      </c>
      <c r="G2008" s="254" t="s">
        <v>380</v>
      </c>
      <c r="H2008" s="243"/>
      <c r="I2008" s="1471"/>
      <c r="J2008" s="1478"/>
      <c r="K2008" s="1478"/>
      <c r="L2008" s="1478"/>
      <c r="M2008" s="1478"/>
      <c r="N2008" s="1478"/>
      <c r="O2008" s="1478"/>
      <c r="P2008" s="1473"/>
    </row>
    <row r="2009" spans="2:16" s="95" customFormat="1">
      <c r="B2009" s="164" t="s">
        <v>4151</v>
      </c>
      <c r="C2009" s="927" t="s">
        <v>376</v>
      </c>
      <c r="D2009" s="160" t="s">
        <v>2575</v>
      </c>
      <c r="E2009" s="254">
        <v>1860</v>
      </c>
      <c r="F2009" s="210" t="s">
        <v>533</v>
      </c>
      <c r="G2009" s="254" t="s">
        <v>380</v>
      </c>
      <c r="H2009" s="243"/>
      <c r="I2009" s="1471"/>
      <c r="J2009" s="1478"/>
      <c r="K2009" s="1478"/>
      <c r="L2009" s="1478"/>
      <c r="M2009" s="1478"/>
      <c r="N2009" s="1478"/>
      <c r="O2009" s="1478"/>
      <c r="P2009" s="1473"/>
    </row>
    <row r="2010" spans="2:16" s="95" customFormat="1">
      <c r="B2010" s="164" t="s">
        <v>4154</v>
      </c>
      <c r="C2010" s="927" t="s">
        <v>621</v>
      </c>
      <c r="D2010" s="160" t="s">
        <v>2576</v>
      </c>
      <c r="E2010" s="254">
        <v>4440</v>
      </c>
      <c r="F2010" s="210" t="s">
        <v>533</v>
      </c>
      <c r="G2010" s="254" t="s">
        <v>380</v>
      </c>
      <c r="H2010" s="243"/>
      <c r="I2010" s="1471"/>
      <c r="J2010" s="1478"/>
      <c r="K2010" s="1478"/>
      <c r="L2010" s="1478"/>
      <c r="M2010" s="1478"/>
      <c r="N2010" s="1478"/>
      <c r="O2010" s="1478"/>
      <c r="P2010" s="1473"/>
    </row>
    <row r="2011" spans="2:16" s="95" customFormat="1">
      <c r="B2011" s="164" t="s">
        <v>4155</v>
      </c>
      <c r="C2011" s="927" t="s">
        <v>324</v>
      </c>
      <c r="D2011" s="160" t="s">
        <v>2577</v>
      </c>
      <c r="E2011" s="254">
        <v>12780</v>
      </c>
      <c r="F2011" s="210" t="s">
        <v>533</v>
      </c>
      <c r="G2011" s="254" t="s">
        <v>380</v>
      </c>
      <c r="H2011" s="243"/>
      <c r="I2011" s="1471"/>
      <c r="J2011" s="1478"/>
      <c r="K2011" s="1478"/>
      <c r="L2011" s="1478"/>
      <c r="M2011" s="1478"/>
      <c r="N2011" s="1478"/>
      <c r="O2011" s="1478"/>
      <c r="P2011" s="1473"/>
    </row>
    <row r="2012" spans="2:16" s="95" customFormat="1">
      <c r="B2012" s="164" t="s">
        <v>4156</v>
      </c>
      <c r="C2012" s="927" t="s">
        <v>528</v>
      </c>
      <c r="D2012" s="158" t="s">
        <v>2578</v>
      </c>
      <c r="E2012" s="254">
        <v>82500</v>
      </c>
      <c r="F2012" s="210" t="s">
        <v>533</v>
      </c>
      <c r="G2012" s="254" t="s">
        <v>380</v>
      </c>
      <c r="H2012" s="243"/>
      <c r="I2012" s="1543"/>
      <c r="J2012" s="1544"/>
      <c r="K2012" s="1544"/>
      <c r="L2012" s="1544"/>
      <c r="M2012" s="1544"/>
      <c r="N2012" s="1544"/>
      <c r="O2012" s="1544"/>
      <c r="P2012" s="1545"/>
    </row>
    <row r="2013" spans="2:16" s="95" customFormat="1">
      <c r="B2013" s="164" t="s">
        <v>5441</v>
      </c>
      <c r="C2013" s="1039" t="s">
        <v>606</v>
      </c>
      <c r="D2013" s="692" t="s">
        <v>1187</v>
      </c>
      <c r="E2013" s="251">
        <v>700</v>
      </c>
      <c r="F2013" s="210" t="s">
        <v>533</v>
      </c>
      <c r="G2013" s="251" t="s">
        <v>380</v>
      </c>
      <c r="H2013" s="243"/>
      <c r="I2013" s="1627" t="s">
        <v>1554</v>
      </c>
      <c r="J2013" s="1469"/>
      <c r="K2013" s="1469"/>
      <c r="L2013" s="1469"/>
      <c r="M2013" s="1469"/>
      <c r="N2013" s="1469"/>
      <c r="O2013" s="1469"/>
      <c r="P2013" s="1470"/>
    </row>
    <row r="2014" spans="2:16" s="95" customFormat="1">
      <c r="B2014" s="164" t="s">
        <v>5442</v>
      </c>
      <c r="C2014" s="1039" t="s">
        <v>607</v>
      </c>
      <c r="D2014" s="692" t="s">
        <v>1104</v>
      </c>
      <c r="E2014" s="251">
        <v>1190</v>
      </c>
      <c r="F2014" s="210" t="s">
        <v>533</v>
      </c>
      <c r="G2014" s="251" t="s">
        <v>380</v>
      </c>
      <c r="H2014" s="243"/>
      <c r="I2014" s="1471"/>
      <c r="J2014" s="1472"/>
      <c r="K2014" s="1472"/>
      <c r="L2014" s="1472"/>
      <c r="M2014" s="1472"/>
      <c r="N2014" s="1472"/>
      <c r="O2014" s="1472"/>
      <c r="P2014" s="1473"/>
    </row>
    <row r="2015" spans="2:16">
      <c r="B2015" s="164" t="s">
        <v>5443</v>
      </c>
      <c r="C2015" s="927" t="s">
        <v>608</v>
      </c>
      <c r="D2015" s="692" t="s">
        <v>1121</v>
      </c>
      <c r="E2015" s="251">
        <v>1680</v>
      </c>
      <c r="F2015" s="210" t="s">
        <v>533</v>
      </c>
      <c r="G2015" s="251" t="s">
        <v>380</v>
      </c>
      <c r="H2015" s="243"/>
      <c r="I2015" s="1543"/>
      <c r="J2015" s="1544"/>
      <c r="K2015" s="1544"/>
      <c r="L2015" s="1544"/>
      <c r="M2015" s="1544"/>
      <c r="N2015" s="1544"/>
      <c r="O2015" s="1544"/>
      <c r="P2015" s="1545"/>
    </row>
    <row r="2016" spans="2:16" s="419" customFormat="1" ht="15.75" thickBot="1">
      <c r="B2016" s="164"/>
      <c r="C2016" s="490" t="s">
        <v>1046</v>
      </c>
      <c r="D2016" s="71"/>
      <c r="E2016" s="246"/>
      <c r="F2016" s="246" t="s">
        <v>68</v>
      </c>
      <c r="G2016" s="246" t="s">
        <v>67</v>
      </c>
      <c r="H2016" s="267"/>
      <c r="I2016" s="248"/>
      <c r="J2016" s="74"/>
      <c r="K2016" s="74"/>
      <c r="L2016" s="74"/>
      <c r="M2016" s="74"/>
      <c r="N2016" s="74"/>
      <c r="O2016" s="74"/>
      <c r="P2016" s="74"/>
    </row>
    <row r="2017" spans="1:16" s="74" customFormat="1">
      <c r="A2017" s="73"/>
      <c r="B2017" s="164"/>
      <c r="C2017" s="431"/>
      <c r="D2017" s="89" t="s">
        <v>42</v>
      </c>
      <c r="E2017" s="885"/>
      <c r="F2017" s="93" t="s">
        <v>68</v>
      </c>
      <c r="G2017" s="93" t="s">
        <v>67</v>
      </c>
      <c r="H2017" s="91"/>
      <c r="I2017" s="95"/>
      <c r="J2017" s="93"/>
      <c r="K2017" s="93"/>
      <c r="L2017" s="93"/>
      <c r="M2017" s="93"/>
      <c r="N2017" s="93"/>
      <c r="O2017" s="93"/>
      <c r="P2017" s="94"/>
    </row>
    <row r="2018" spans="1:16">
      <c r="B2018" s="164"/>
      <c r="C2018" s="227" t="s">
        <v>42</v>
      </c>
      <c r="D2018" s="693"/>
      <c r="E2018" s="228"/>
      <c r="F2018" s="228" t="s">
        <v>68</v>
      </c>
      <c r="G2018" s="228" t="s">
        <v>67</v>
      </c>
      <c r="H2018" s="230"/>
      <c r="I2018" s="418"/>
      <c r="J2018" s="236"/>
      <c r="K2018" s="236"/>
      <c r="L2018" s="236"/>
      <c r="M2018" s="236"/>
      <c r="N2018" s="236"/>
      <c r="O2018" s="236"/>
      <c r="P2018" s="236"/>
    </row>
    <row r="2019" spans="1:16" s="95" customFormat="1">
      <c r="B2019" s="164" t="s">
        <v>5687</v>
      </c>
      <c r="C2019" s="912" t="s">
        <v>911</v>
      </c>
      <c r="D2019" s="874" t="s">
        <v>1391</v>
      </c>
      <c r="E2019" s="107">
        <v>3000</v>
      </c>
      <c r="F2019" s="107" t="s">
        <v>105</v>
      </c>
      <c r="G2019" s="107" t="s">
        <v>380</v>
      </c>
      <c r="H2019" s="107" t="s">
        <v>906</v>
      </c>
      <c r="I2019" s="874" t="s">
        <v>914</v>
      </c>
      <c r="J2019" s="108"/>
      <c r="K2019" s="108"/>
      <c r="L2019" s="108"/>
      <c r="M2019" s="108"/>
      <c r="N2019" s="108"/>
      <c r="O2019" s="108"/>
      <c r="P2019" s="108"/>
    </row>
    <row r="2020" spans="1:16" s="95" customFormat="1">
      <c r="B2020" s="164" t="s">
        <v>5688</v>
      </c>
      <c r="C2020" s="912" t="s">
        <v>912</v>
      </c>
      <c r="D2020" s="874" t="s">
        <v>1392</v>
      </c>
      <c r="E2020" s="107">
        <v>2500</v>
      </c>
      <c r="F2020" s="107" t="s">
        <v>105</v>
      </c>
      <c r="G2020" s="107" t="s">
        <v>380</v>
      </c>
      <c r="H2020" s="107" t="s">
        <v>906</v>
      </c>
      <c r="I2020" s="874" t="s">
        <v>915</v>
      </c>
      <c r="J2020" s="106"/>
      <c r="K2020" s="106"/>
      <c r="L2020" s="106"/>
      <c r="M2020" s="106"/>
      <c r="N2020" s="106"/>
      <c r="O2020" s="106"/>
      <c r="P2020" s="106"/>
    </row>
    <row r="2021" spans="1:16" s="95" customFormat="1">
      <c r="B2021" s="164" t="s">
        <v>5689</v>
      </c>
      <c r="C2021" s="912" t="s">
        <v>913</v>
      </c>
      <c r="D2021" s="874" t="s">
        <v>1393</v>
      </c>
      <c r="E2021" s="107">
        <v>3000</v>
      </c>
      <c r="F2021" s="107" t="s">
        <v>105</v>
      </c>
      <c r="G2021" s="107" t="s">
        <v>380</v>
      </c>
      <c r="H2021" s="107" t="s">
        <v>906</v>
      </c>
      <c r="I2021" s="874" t="s">
        <v>1550</v>
      </c>
      <c r="J2021" s="106"/>
      <c r="K2021" s="106"/>
      <c r="L2021" s="106"/>
      <c r="M2021" s="106"/>
      <c r="N2021" s="106"/>
      <c r="O2021" s="106"/>
      <c r="P2021" s="106"/>
    </row>
    <row r="2022" spans="1:16" s="95" customFormat="1">
      <c r="B2022" s="164" t="s">
        <v>4777</v>
      </c>
      <c r="C2022" s="912" t="s">
        <v>634</v>
      </c>
      <c r="D2022" s="671" t="s">
        <v>2287</v>
      </c>
      <c r="E2022" s="107">
        <v>400</v>
      </c>
      <c r="F2022" s="107" t="s">
        <v>105</v>
      </c>
      <c r="G2022" s="107" t="s">
        <v>380</v>
      </c>
      <c r="H2022" s="206"/>
      <c r="I2022" s="874"/>
      <c r="J2022" s="106"/>
      <c r="K2022" s="106"/>
      <c r="L2022" s="106"/>
      <c r="M2022" s="106"/>
      <c r="N2022" s="106"/>
      <c r="O2022" s="106"/>
      <c r="P2022" s="106"/>
    </row>
    <row r="2023" spans="1:16" s="95" customFormat="1">
      <c r="B2023" s="164" t="s">
        <v>5407</v>
      </c>
      <c r="C2023" s="912" t="s">
        <v>636</v>
      </c>
      <c r="D2023" s="671" t="s">
        <v>2286</v>
      </c>
      <c r="E2023" s="107">
        <v>1995</v>
      </c>
      <c r="F2023" s="107" t="s">
        <v>105</v>
      </c>
      <c r="G2023" s="107" t="s">
        <v>380</v>
      </c>
      <c r="H2023" s="206"/>
      <c r="I2023" s="874"/>
      <c r="J2023" s="106"/>
      <c r="K2023" s="106"/>
      <c r="L2023" s="106"/>
      <c r="M2023" s="106"/>
      <c r="N2023" s="106"/>
      <c r="O2023" s="106"/>
      <c r="P2023" s="106"/>
    </row>
    <row r="2024" spans="1:16" s="95" customFormat="1">
      <c r="B2024" s="164" t="s">
        <v>5414</v>
      </c>
      <c r="C2024" s="929" t="s">
        <v>2027</v>
      </c>
      <c r="D2024" s="160" t="s">
        <v>2028</v>
      </c>
      <c r="E2024" s="107">
        <v>1995</v>
      </c>
      <c r="F2024" s="107" t="s">
        <v>105</v>
      </c>
      <c r="G2024" s="107" t="s">
        <v>380</v>
      </c>
      <c r="H2024" s="206"/>
      <c r="I2024" s="874"/>
      <c r="J2024" s="106"/>
      <c r="K2024" s="106"/>
      <c r="L2024" s="106"/>
      <c r="M2024" s="106"/>
      <c r="N2024" s="106"/>
      <c r="O2024" s="106"/>
      <c r="P2024" s="106"/>
    </row>
    <row r="2025" spans="1:16" s="95" customFormat="1">
      <c r="B2025" s="164" t="s">
        <v>5408</v>
      </c>
      <c r="C2025" s="912" t="s">
        <v>637</v>
      </c>
      <c r="D2025" s="874" t="s">
        <v>64</v>
      </c>
      <c r="E2025" s="274">
        <v>1995</v>
      </c>
      <c r="F2025" s="107" t="s">
        <v>105</v>
      </c>
      <c r="G2025" s="274" t="s">
        <v>380</v>
      </c>
      <c r="H2025" s="206"/>
      <c r="I2025" s="874"/>
      <c r="J2025" s="106"/>
      <c r="K2025" s="106"/>
      <c r="L2025" s="106"/>
      <c r="M2025" s="106"/>
      <c r="N2025" s="106"/>
      <c r="O2025" s="106"/>
      <c r="P2025" s="106"/>
    </row>
    <row r="2026" spans="1:16" s="95" customFormat="1">
      <c r="B2026" s="164" t="s">
        <v>5409</v>
      </c>
      <c r="C2026" s="912" t="s">
        <v>414</v>
      </c>
      <c r="D2026" s="874" t="s">
        <v>415</v>
      </c>
      <c r="E2026" s="107">
        <v>400</v>
      </c>
      <c r="F2026" s="107" t="s">
        <v>105</v>
      </c>
      <c r="G2026" s="107" t="s">
        <v>380</v>
      </c>
      <c r="H2026" s="206"/>
      <c r="I2026" s="874"/>
      <c r="J2026" s="106"/>
      <c r="K2026" s="106"/>
      <c r="L2026" s="106"/>
      <c r="M2026" s="106"/>
      <c r="N2026" s="106"/>
      <c r="O2026" s="106"/>
      <c r="P2026" s="106"/>
    </row>
    <row r="2027" spans="1:16" s="95" customFormat="1">
      <c r="B2027" s="164" t="s">
        <v>5410</v>
      </c>
      <c r="C2027" s="912" t="s">
        <v>416</v>
      </c>
      <c r="D2027" s="874" t="s">
        <v>417</v>
      </c>
      <c r="E2027" s="107">
        <v>400</v>
      </c>
      <c r="F2027" s="107" t="s">
        <v>105</v>
      </c>
      <c r="G2027" s="107" t="s">
        <v>380</v>
      </c>
      <c r="H2027" s="206"/>
      <c r="I2027" s="874"/>
      <c r="J2027" s="106"/>
      <c r="K2027" s="106"/>
      <c r="L2027" s="106"/>
      <c r="M2027" s="106"/>
      <c r="N2027" s="106"/>
      <c r="O2027" s="106"/>
      <c r="P2027" s="106"/>
    </row>
    <row r="2028" spans="1:16" s="95" customFormat="1">
      <c r="B2028" s="164" t="s">
        <v>5412</v>
      </c>
      <c r="C2028" s="912" t="s">
        <v>418</v>
      </c>
      <c r="D2028" s="874" t="s">
        <v>419</v>
      </c>
      <c r="E2028" s="107">
        <v>400</v>
      </c>
      <c r="F2028" s="107" t="s">
        <v>105</v>
      </c>
      <c r="G2028" s="107" t="s">
        <v>380</v>
      </c>
      <c r="H2028" s="206"/>
      <c r="I2028" s="874"/>
      <c r="J2028" s="106"/>
      <c r="K2028" s="106"/>
      <c r="L2028" s="106"/>
      <c r="M2028" s="106"/>
      <c r="N2028" s="106"/>
      <c r="O2028" s="106"/>
      <c r="P2028" s="106"/>
    </row>
    <row r="2029" spans="1:16" s="95" customFormat="1">
      <c r="B2029" s="164" t="s">
        <v>4783</v>
      </c>
      <c r="C2029" s="1040" t="s">
        <v>420</v>
      </c>
      <c r="D2029" s="873" t="s">
        <v>421</v>
      </c>
      <c r="E2029" s="107">
        <v>400</v>
      </c>
      <c r="F2029" s="107" t="s">
        <v>105</v>
      </c>
      <c r="G2029" s="107" t="s">
        <v>380</v>
      </c>
      <c r="H2029" s="206"/>
      <c r="I2029" s="874"/>
      <c r="J2029" s="106"/>
      <c r="K2029" s="106"/>
      <c r="L2029" s="106"/>
      <c r="M2029" s="106"/>
      <c r="N2029" s="106"/>
      <c r="O2029" s="106"/>
      <c r="P2029" s="106"/>
    </row>
    <row r="2030" spans="1:16" s="95" customFormat="1">
      <c r="B2030" s="164" t="s">
        <v>5603</v>
      </c>
      <c r="C2030" s="912" t="s">
        <v>476</v>
      </c>
      <c r="D2030" s="874" t="s">
        <v>477</v>
      </c>
      <c r="E2030" s="107">
        <v>400</v>
      </c>
      <c r="F2030" s="107" t="s">
        <v>105</v>
      </c>
      <c r="G2030" s="107" t="s">
        <v>380</v>
      </c>
      <c r="H2030" s="206"/>
      <c r="I2030" s="874"/>
      <c r="J2030" s="106"/>
      <c r="K2030" s="106"/>
      <c r="L2030" s="106"/>
      <c r="M2030" s="106"/>
      <c r="N2030" s="106"/>
      <c r="O2030" s="106"/>
      <c r="P2030" s="106"/>
    </row>
    <row r="2031" spans="1:16" s="95" customFormat="1">
      <c r="B2031" s="164" t="s">
        <v>5373</v>
      </c>
      <c r="C2031" s="912" t="s">
        <v>373</v>
      </c>
      <c r="D2031" s="874" t="s">
        <v>65</v>
      </c>
      <c r="E2031" s="274">
        <v>3000</v>
      </c>
      <c r="F2031" s="107" t="s">
        <v>105</v>
      </c>
      <c r="G2031" s="274" t="s">
        <v>380</v>
      </c>
      <c r="H2031" s="206"/>
      <c r="I2031" s="874"/>
      <c r="J2031" s="106"/>
      <c r="K2031" s="106"/>
      <c r="L2031" s="106"/>
      <c r="M2031" s="106"/>
      <c r="N2031" s="106"/>
      <c r="O2031" s="106"/>
      <c r="P2031" s="106"/>
    </row>
    <row r="2032" spans="1:16" s="95" customFormat="1">
      <c r="B2032" s="164" t="s">
        <v>5413</v>
      </c>
      <c r="C2032" s="912" t="s">
        <v>160</v>
      </c>
      <c r="D2032" s="874" t="s">
        <v>161</v>
      </c>
      <c r="E2032" s="274">
        <v>8870</v>
      </c>
      <c r="F2032" s="107" t="s">
        <v>105</v>
      </c>
      <c r="G2032" s="274" t="s">
        <v>380</v>
      </c>
      <c r="H2032" s="206"/>
      <c r="I2032" s="874"/>
      <c r="J2032" s="106"/>
      <c r="K2032" s="106"/>
      <c r="L2032" s="106"/>
      <c r="M2032" s="106"/>
      <c r="N2032" s="106"/>
      <c r="O2032" s="106"/>
      <c r="P2032" s="106"/>
    </row>
    <row r="2033" spans="2:16" s="95" customFormat="1">
      <c r="B2033" s="164" t="s">
        <v>5411</v>
      </c>
      <c r="C2033" s="1024" t="s">
        <v>585</v>
      </c>
      <c r="D2033" s="874" t="s">
        <v>66</v>
      </c>
      <c r="E2033" s="274">
        <v>1995</v>
      </c>
      <c r="F2033" s="107" t="s">
        <v>105</v>
      </c>
      <c r="G2033" s="274" t="s">
        <v>380</v>
      </c>
      <c r="H2033" s="206"/>
      <c r="I2033" s="874"/>
      <c r="J2033" s="106"/>
      <c r="K2033" s="106"/>
      <c r="L2033" s="106"/>
      <c r="M2033" s="106"/>
      <c r="N2033" s="106"/>
      <c r="O2033" s="106"/>
      <c r="P2033" s="106"/>
    </row>
    <row r="2034" spans="2:16" s="95" customFormat="1">
      <c r="B2034" s="164" t="s">
        <v>5374</v>
      </c>
      <c r="C2034" s="1041" t="s">
        <v>583</v>
      </c>
      <c r="D2034" s="694" t="s">
        <v>1060</v>
      </c>
      <c r="E2034" s="254">
        <v>2995</v>
      </c>
      <c r="F2034" s="107" t="s">
        <v>105</v>
      </c>
      <c r="G2034" s="254" t="s">
        <v>380</v>
      </c>
      <c r="H2034" s="206"/>
      <c r="I2034" s="837"/>
      <c r="J2034" s="837"/>
      <c r="K2034" s="837"/>
      <c r="L2034" s="837"/>
      <c r="M2034" s="837"/>
      <c r="N2034" s="837"/>
      <c r="O2034" s="837"/>
      <c r="P2034" s="837"/>
    </row>
    <row r="2035" spans="2:16" s="95" customFormat="1" ht="15.75" thickBot="1">
      <c r="B2035" s="164"/>
      <c r="C2035" s="490" t="s">
        <v>1046</v>
      </c>
      <c r="D2035" s="535"/>
      <c r="E2035" s="246"/>
      <c r="F2035" s="246" t="s">
        <v>68</v>
      </c>
      <c r="G2035" s="246" t="s">
        <v>67</v>
      </c>
      <c r="H2035" s="74"/>
      <c r="I2035" s="248"/>
      <c r="J2035" s="73"/>
      <c r="K2035" s="73"/>
      <c r="L2035" s="73"/>
      <c r="M2035" s="73"/>
      <c r="N2035" s="73"/>
      <c r="O2035" s="73"/>
      <c r="P2035" s="73"/>
    </row>
    <row r="2036" spans="2:16" s="95" customFormat="1">
      <c r="B2036" s="164"/>
      <c r="C2036" s="957"/>
      <c r="D2036" s="347" t="s">
        <v>638</v>
      </c>
      <c r="E2036" s="283"/>
      <c r="F2036" s="283" t="s">
        <v>68</v>
      </c>
      <c r="G2036" s="283" t="s">
        <v>67</v>
      </c>
      <c r="H2036" s="302"/>
      <c r="I2036" s="76"/>
      <c r="J2036" s="80"/>
      <c r="K2036" s="80"/>
      <c r="L2036" s="80"/>
      <c r="M2036" s="80"/>
      <c r="N2036" s="80"/>
      <c r="O2036" s="80"/>
      <c r="P2036" s="81"/>
    </row>
    <row r="2037" spans="2:16" s="95" customFormat="1">
      <c r="B2037" s="164"/>
      <c r="C2037" s="227" t="s">
        <v>669</v>
      </c>
      <c r="D2037" s="227"/>
      <c r="E2037" s="228"/>
      <c r="F2037" s="228" t="s">
        <v>68</v>
      </c>
      <c r="G2037" s="228" t="s">
        <v>67</v>
      </c>
      <c r="H2037" s="230"/>
      <c r="I2037" s="418"/>
      <c r="J2037" s="236"/>
      <c r="K2037" s="236"/>
      <c r="L2037" s="236"/>
      <c r="M2037" s="236"/>
      <c r="N2037" s="236"/>
      <c r="O2037" s="236"/>
      <c r="P2037" s="236"/>
    </row>
    <row r="2038" spans="2:16" s="95" customFormat="1">
      <c r="B2038" s="164"/>
      <c r="C2038" s="1042"/>
      <c r="D2038" s="695" t="s">
        <v>332</v>
      </c>
      <c r="E2038" s="696"/>
      <c r="F2038" s="696" t="s">
        <v>68</v>
      </c>
      <c r="G2038" s="696" t="s">
        <v>67</v>
      </c>
      <c r="H2038" s="222"/>
      <c r="I2038" s="223"/>
      <c r="J2038" s="224"/>
      <c r="K2038" s="224"/>
      <c r="L2038" s="224"/>
      <c r="M2038" s="224"/>
      <c r="N2038" s="224"/>
      <c r="O2038" s="224"/>
      <c r="P2038" s="224"/>
    </row>
    <row r="2039" spans="2:16" s="95" customFormat="1">
      <c r="B2039" s="164" t="s">
        <v>4791</v>
      </c>
      <c r="C2039" s="912" t="s">
        <v>302</v>
      </c>
      <c r="D2039" s="874" t="s">
        <v>1394</v>
      </c>
      <c r="E2039" s="123">
        <v>2869</v>
      </c>
      <c r="F2039" s="123" t="s">
        <v>533</v>
      </c>
      <c r="G2039" s="123" t="s">
        <v>380</v>
      </c>
      <c r="H2039" s="266"/>
      <c r="I2039" s="697"/>
      <c r="J2039" s="697"/>
      <c r="K2039" s="697"/>
      <c r="L2039" s="697"/>
      <c r="M2039" s="697"/>
      <c r="N2039" s="697"/>
      <c r="O2039" s="697"/>
      <c r="P2039" s="697"/>
    </row>
    <row r="2040" spans="2:16" s="95" customFormat="1">
      <c r="B2040" s="164" t="s">
        <v>4781</v>
      </c>
      <c r="C2040" s="912" t="s">
        <v>165</v>
      </c>
      <c r="D2040" s="874" t="s">
        <v>1188</v>
      </c>
      <c r="E2040" s="123">
        <v>2294</v>
      </c>
      <c r="F2040" s="123" t="s">
        <v>533</v>
      </c>
      <c r="G2040" s="123" t="s">
        <v>380</v>
      </c>
      <c r="H2040" s="266"/>
      <c r="I2040" s="697"/>
      <c r="J2040" s="697"/>
      <c r="K2040" s="697"/>
      <c r="L2040" s="697"/>
      <c r="M2040" s="697"/>
      <c r="N2040" s="697"/>
      <c r="O2040" s="697"/>
      <c r="P2040" s="697"/>
    </row>
    <row r="2041" spans="2:16" s="95" customFormat="1">
      <c r="B2041" s="164" t="s">
        <v>4769</v>
      </c>
      <c r="C2041" s="912" t="s">
        <v>361</v>
      </c>
      <c r="D2041" s="874" t="s">
        <v>1395</v>
      </c>
      <c r="E2041" s="123">
        <v>1719</v>
      </c>
      <c r="F2041" s="123" t="s">
        <v>533</v>
      </c>
      <c r="G2041" s="123" t="s">
        <v>380</v>
      </c>
      <c r="H2041" s="266"/>
      <c r="I2041" s="697"/>
      <c r="J2041" s="697"/>
      <c r="K2041" s="697"/>
      <c r="L2041" s="697"/>
      <c r="M2041" s="697"/>
      <c r="N2041" s="697"/>
      <c r="O2041" s="697"/>
      <c r="P2041" s="697"/>
    </row>
    <row r="2042" spans="2:16" s="95" customFormat="1">
      <c r="B2042" s="164"/>
      <c r="C2042" s="490" t="s">
        <v>1046</v>
      </c>
      <c r="D2042" s="71"/>
      <c r="E2042" s="72"/>
      <c r="F2042" s="72" t="s">
        <v>68</v>
      </c>
      <c r="G2042" s="72" t="s">
        <v>67</v>
      </c>
      <c r="H2042" s="266"/>
      <c r="I2042" s="88"/>
      <c r="J2042" s="88"/>
      <c r="K2042" s="88"/>
      <c r="L2042" s="88"/>
      <c r="M2042" s="88"/>
      <c r="N2042" s="88"/>
      <c r="O2042" s="88"/>
      <c r="P2042" s="88"/>
    </row>
    <row r="2043" spans="2:16" s="95" customFormat="1">
      <c r="B2043" s="164"/>
      <c r="C2043" s="1023"/>
      <c r="D2043" s="695" t="s">
        <v>333</v>
      </c>
      <c r="E2043" s="698"/>
      <c r="F2043" s="698" t="s">
        <v>68</v>
      </c>
      <c r="G2043" s="698" t="s">
        <v>67</v>
      </c>
      <c r="H2043" s="266"/>
      <c r="I2043" s="697"/>
      <c r="J2043" s="697"/>
      <c r="K2043" s="697"/>
      <c r="L2043" s="697"/>
      <c r="M2043" s="697"/>
      <c r="N2043" s="697"/>
      <c r="O2043" s="697"/>
      <c r="P2043" s="697"/>
    </row>
    <row r="2044" spans="2:16" s="95" customFormat="1">
      <c r="B2044" s="164" t="s">
        <v>4792</v>
      </c>
      <c r="C2044" s="912" t="s">
        <v>431</v>
      </c>
      <c r="D2044" s="874" t="s">
        <v>1396</v>
      </c>
      <c r="E2044" s="123">
        <v>2294</v>
      </c>
      <c r="F2044" s="123" t="s">
        <v>533</v>
      </c>
      <c r="G2044" s="123" t="s">
        <v>380</v>
      </c>
      <c r="H2044" s="266"/>
      <c r="I2044" s="697"/>
      <c r="J2044" s="697"/>
      <c r="K2044" s="697"/>
      <c r="L2044" s="697"/>
      <c r="M2044" s="697"/>
      <c r="N2044" s="697"/>
      <c r="O2044" s="697"/>
      <c r="P2044" s="697"/>
    </row>
    <row r="2045" spans="2:16" s="95" customFormat="1">
      <c r="B2045" s="164" t="s">
        <v>4780</v>
      </c>
      <c r="C2045" s="912" t="s">
        <v>292</v>
      </c>
      <c r="D2045" s="874" t="s">
        <v>1189</v>
      </c>
      <c r="E2045" s="123">
        <v>2294</v>
      </c>
      <c r="F2045" s="123" t="s">
        <v>533</v>
      </c>
      <c r="G2045" s="123" t="s">
        <v>380</v>
      </c>
      <c r="H2045" s="266"/>
      <c r="I2045" s="697"/>
      <c r="J2045" s="697"/>
      <c r="K2045" s="697"/>
      <c r="L2045" s="697"/>
      <c r="M2045" s="697"/>
      <c r="N2045" s="697"/>
      <c r="O2045" s="697"/>
      <c r="P2045" s="697"/>
    </row>
    <row r="2046" spans="2:16" s="95" customFormat="1">
      <c r="B2046" s="164" t="s">
        <v>4784</v>
      </c>
      <c r="C2046" s="912" t="s">
        <v>316</v>
      </c>
      <c r="D2046" s="874" t="s">
        <v>1397</v>
      </c>
      <c r="E2046" s="123">
        <v>1144</v>
      </c>
      <c r="F2046" s="123" t="s">
        <v>533</v>
      </c>
      <c r="G2046" s="123" t="s">
        <v>380</v>
      </c>
      <c r="H2046" s="266"/>
      <c r="I2046" s="697"/>
      <c r="J2046" s="697"/>
      <c r="K2046" s="697"/>
      <c r="L2046" s="697"/>
      <c r="M2046" s="697"/>
      <c r="N2046" s="697"/>
      <c r="O2046" s="697"/>
      <c r="P2046" s="697"/>
    </row>
    <row r="2047" spans="2:16" s="95" customFormat="1">
      <c r="B2047" s="164"/>
      <c r="C2047" s="490" t="s">
        <v>1046</v>
      </c>
      <c r="D2047" s="71"/>
      <c r="E2047" s="72"/>
      <c r="F2047" s="72" t="s">
        <v>68</v>
      </c>
      <c r="G2047" s="72" t="s">
        <v>67</v>
      </c>
      <c r="H2047" s="266"/>
      <c r="I2047" s="88"/>
      <c r="J2047" s="88"/>
      <c r="K2047" s="88"/>
      <c r="L2047" s="88"/>
      <c r="M2047" s="88"/>
      <c r="N2047" s="88"/>
      <c r="O2047" s="88"/>
      <c r="P2047" s="88"/>
    </row>
    <row r="2048" spans="2:16" s="95" customFormat="1">
      <c r="B2048" s="164"/>
      <c r="C2048" s="1023"/>
      <c r="D2048" s="695" t="s">
        <v>334</v>
      </c>
      <c r="E2048" s="123"/>
      <c r="F2048" s="123" t="s">
        <v>68</v>
      </c>
      <c r="G2048" s="123" t="s">
        <v>67</v>
      </c>
      <c r="H2048" s="266"/>
      <c r="I2048" s="697"/>
      <c r="J2048" s="697"/>
      <c r="K2048" s="697"/>
      <c r="L2048" s="697"/>
      <c r="M2048" s="697"/>
      <c r="N2048" s="697"/>
      <c r="O2048" s="697"/>
      <c r="P2048" s="697"/>
    </row>
    <row r="2049" spans="2:16" s="95" customFormat="1">
      <c r="B2049" s="164" t="s">
        <v>4790</v>
      </c>
      <c r="C2049" s="912" t="s">
        <v>300</v>
      </c>
      <c r="D2049" s="874" t="s">
        <v>1398</v>
      </c>
      <c r="E2049" s="123">
        <v>2294</v>
      </c>
      <c r="F2049" s="123" t="s">
        <v>533</v>
      </c>
      <c r="G2049" s="123" t="s">
        <v>380</v>
      </c>
      <c r="H2049" s="266"/>
      <c r="I2049" s="697"/>
      <c r="J2049" s="697"/>
      <c r="K2049" s="697"/>
      <c r="L2049" s="697"/>
      <c r="M2049" s="697"/>
      <c r="N2049" s="697"/>
      <c r="O2049" s="697"/>
      <c r="P2049" s="697"/>
    </row>
    <row r="2050" spans="2:16" s="95" customFormat="1">
      <c r="B2050" s="164" t="s">
        <v>4779</v>
      </c>
      <c r="C2050" s="912" t="s">
        <v>499</v>
      </c>
      <c r="D2050" s="888" t="s">
        <v>1190</v>
      </c>
      <c r="E2050" s="123">
        <v>1719</v>
      </c>
      <c r="F2050" s="123" t="s">
        <v>533</v>
      </c>
      <c r="G2050" s="123" t="s">
        <v>380</v>
      </c>
      <c r="H2050" s="266"/>
      <c r="I2050" s="697"/>
      <c r="J2050" s="697"/>
      <c r="K2050" s="697"/>
      <c r="L2050" s="697"/>
      <c r="M2050" s="697"/>
      <c r="N2050" s="697"/>
      <c r="O2050" s="697"/>
      <c r="P2050" s="697"/>
    </row>
    <row r="2051" spans="2:16" s="95" customFormat="1">
      <c r="B2051" s="164" t="s">
        <v>4768</v>
      </c>
      <c r="C2051" s="912" t="s">
        <v>690</v>
      </c>
      <c r="D2051" s="874" t="s">
        <v>1399</v>
      </c>
      <c r="E2051" s="123">
        <v>1144</v>
      </c>
      <c r="F2051" s="123" t="s">
        <v>533</v>
      </c>
      <c r="G2051" s="123" t="s">
        <v>380</v>
      </c>
      <c r="H2051" s="266"/>
      <c r="I2051" s="697"/>
      <c r="J2051" s="697"/>
      <c r="K2051" s="697"/>
      <c r="L2051" s="697"/>
      <c r="M2051" s="697"/>
      <c r="N2051" s="697"/>
      <c r="O2051" s="697"/>
      <c r="P2051" s="697"/>
    </row>
    <row r="2052" spans="2:16" s="95" customFormat="1">
      <c r="B2052" s="164"/>
      <c r="C2052" s="490" t="s">
        <v>1046</v>
      </c>
      <c r="D2052" s="71"/>
      <c r="E2052" s="72"/>
      <c r="F2052" s="72" t="s">
        <v>68</v>
      </c>
      <c r="G2052" s="72" t="s">
        <v>67</v>
      </c>
      <c r="H2052" s="266"/>
      <c r="I2052" s="88"/>
      <c r="J2052" s="88"/>
      <c r="K2052" s="88"/>
      <c r="L2052" s="88"/>
      <c r="M2052" s="88"/>
      <c r="N2052" s="88"/>
      <c r="O2052" s="88"/>
      <c r="P2052" s="88"/>
    </row>
    <row r="2053" spans="2:16" s="95" customFormat="1">
      <c r="B2053" s="164"/>
      <c r="C2053" s="1023"/>
      <c r="D2053" s="695" t="s">
        <v>335</v>
      </c>
      <c r="E2053" s="123"/>
      <c r="F2053" s="123" t="s">
        <v>68</v>
      </c>
      <c r="G2053" s="123" t="s">
        <v>67</v>
      </c>
      <c r="H2053" s="266"/>
      <c r="I2053" s="697"/>
      <c r="J2053" s="697"/>
      <c r="K2053" s="697"/>
      <c r="L2053" s="697"/>
      <c r="M2053" s="697"/>
      <c r="N2053" s="697"/>
      <c r="O2053" s="697"/>
      <c r="P2053" s="697"/>
    </row>
    <row r="2054" spans="2:16" s="95" customFormat="1">
      <c r="B2054" s="164" t="s">
        <v>4789</v>
      </c>
      <c r="C2054" s="912" t="s">
        <v>356</v>
      </c>
      <c r="D2054" s="874" t="s">
        <v>1400</v>
      </c>
      <c r="E2054" s="123">
        <v>1489</v>
      </c>
      <c r="F2054" s="123" t="s">
        <v>533</v>
      </c>
      <c r="G2054" s="123" t="s">
        <v>380</v>
      </c>
      <c r="H2054" s="266"/>
      <c r="I2054" s="697"/>
      <c r="J2054" s="697"/>
      <c r="K2054" s="697"/>
      <c r="L2054" s="697"/>
      <c r="M2054" s="697"/>
      <c r="N2054" s="697"/>
      <c r="O2054" s="697"/>
      <c r="P2054" s="697"/>
    </row>
    <row r="2055" spans="2:16" s="95" customFormat="1">
      <c r="B2055" s="164" t="s">
        <v>4752</v>
      </c>
      <c r="C2055" s="912" t="s">
        <v>164</v>
      </c>
      <c r="D2055" s="71" t="s">
        <v>2051</v>
      </c>
      <c r="E2055" s="123">
        <v>1150</v>
      </c>
      <c r="F2055" s="123" t="s">
        <v>533</v>
      </c>
      <c r="G2055" s="123" t="s">
        <v>380</v>
      </c>
      <c r="H2055" s="266"/>
      <c r="I2055" s="697"/>
      <c r="J2055" s="697"/>
      <c r="K2055" s="697"/>
      <c r="L2055" s="697"/>
      <c r="M2055" s="697"/>
      <c r="N2055" s="697"/>
      <c r="O2055" s="697"/>
      <c r="P2055" s="697"/>
    </row>
    <row r="2056" spans="2:16" s="95" customFormat="1">
      <c r="B2056" s="164" t="s">
        <v>4753</v>
      </c>
      <c r="C2056" s="912" t="s">
        <v>693</v>
      </c>
      <c r="D2056" s="874" t="s">
        <v>692</v>
      </c>
      <c r="E2056" s="123">
        <v>914</v>
      </c>
      <c r="F2056" s="123" t="s">
        <v>533</v>
      </c>
      <c r="G2056" s="123" t="s">
        <v>380</v>
      </c>
      <c r="H2056" s="266"/>
      <c r="I2056" s="697"/>
      <c r="J2056" s="697"/>
      <c r="K2056" s="697"/>
      <c r="L2056" s="697"/>
      <c r="M2056" s="697"/>
      <c r="N2056" s="697"/>
      <c r="O2056" s="697"/>
      <c r="P2056" s="697"/>
    </row>
    <row r="2057" spans="2:16" s="95" customFormat="1">
      <c r="B2057" s="164"/>
      <c r="C2057" s="490" t="s">
        <v>1046</v>
      </c>
      <c r="D2057" s="71"/>
      <c r="E2057" s="72"/>
      <c r="F2057" s="72" t="s">
        <v>68</v>
      </c>
      <c r="G2057" s="72" t="s">
        <v>67</v>
      </c>
      <c r="H2057" s="266"/>
      <c r="I2057" s="88"/>
      <c r="J2057" s="88"/>
      <c r="K2057" s="88"/>
      <c r="L2057" s="88"/>
      <c r="M2057" s="88"/>
      <c r="N2057" s="88"/>
      <c r="O2057" s="88"/>
      <c r="P2057" s="88"/>
    </row>
    <row r="2058" spans="2:16" s="95" customFormat="1">
      <c r="B2058" s="164"/>
      <c r="C2058" s="1023"/>
      <c r="D2058" s="695" t="s">
        <v>336</v>
      </c>
      <c r="E2058" s="698"/>
      <c r="F2058" s="698" t="s">
        <v>68</v>
      </c>
      <c r="G2058" s="698" t="s">
        <v>67</v>
      </c>
      <c r="H2058" s="266"/>
      <c r="I2058" s="697"/>
      <c r="J2058" s="697"/>
      <c r="K2058" s="697"/>
      <c r="L2058" s="697"/>
      <c r="M2058" s="697"/>
      <c r="N2058" s="697"/>
      <c r="O2058" s="697"/>
      <c r="P2058" s="697"/>
    </row>
    <row r="2059" spans="2:16" s="95" customFormat="1">
      <c r="B2059" s="164" t="s">
        <v>4788</v>
      </c>
      <c r="C2059" s="912" t="s">
        <v>357</v>
      </c>
      <c r="D2059" s="874" t="s">
        <v>1401</v>
      </c>
      <c r="E2059" s="123">
        <v>799</v>
      </c>
      <c r="F2059" s="123" t="s">
        <v>533</v>
      </c>
      <c r="G2059" s="123" t="s">
        <v>380</v>
      </c>
      <c r="H2059" s="266"/>
      <c r="I2059" s="697"/>
      <c r="J2059" s="697"/>
      <c r="K2059" s="697"/>
      <c r="L2059" s="697"/>
      <c r="M2059" s="697"/>
      <c r="N2059" s="697"/>
      <c r="O2059" s="697"/>
      <c r="P2059" s="697"/>
    </row>
    <row r="2060" spans="2:16" s="95" customFormat="1">
      <c r="B2060" s="164" t="s">
        <v>4779</v>
      </c>
      <c r="C2060" s="912" t="s">
        <v>499</v>
      </c>
      <c r="D2060" s="888" t="s">
        <v>1190</v>
      </c>
      <c r="E2060" s="123">
        <v>1719</v>
      </c>
      <c r="F2060" s="123" t="s">
        <v>533</v>
      </c>
      <c r="G2060" s="123" t="s">
        <v>380</v>
      </c>
      <c r="H2060" s="266"/>
      <c r="I2060" s="697"/>
      <c r="J2060" s="697"/>
      <c r="K2060" s="697"/>
      <c r="L2060" s="697"/>
      <c r="M2060" s="697"/>
      <c r="N2060" s="697"/>
      <c r="O2060" s="697"/>
      <c r="P2060" s="697"/>
    </row>
    <row r="2061" spans="2:16" s="95" customFormat="1">
      <c r="B2061" s="164" t="s">
        <v>4768</v>
      </c>
      <c r="C2061" s="912" t="s">
        <v>690</v>
      </c>
      <c r="D2061" s="874" t="s">
        <v>1399</v>
      </c>
      <c r="E2061" s="123">
        <v>1144</v>
      </c>
      <c r="F2061" s="123" t="s">
        <v>533</v>
      </c>
      <c r="G2061" s="123" t="s">
        <v>380</v>
      </c>
      <c r="H2061" s="266"/>
      <c r="I2061" s="697"/>
      <c r="J2061" s="697"/>
      <c r="K2061" s="697"/>
      <c r="L2061" s="697"/>
      <c r="M2061" s="697"/>
      <c r="N2061" s="697"/>
      <c r="O2061" s="697"/>
      <c r="P2061" s="697"/>
    </row>
    <row r="2062" spans="2:16" s="95" customFormat="1">
      <c r="B2062" s="164" t="s">
        <v>4785</v>
      </c>
      <c r="C2062" s="912" t="s">
        <v>559</v>
      </c>
      <c r="D2062" s="874" t="s">
        <v>2052</v>
      </c>
      <c r="E2062" s="123">
        <v>690</v>
      </c>
      <c r="F2062" s="123" t="s">
        <v>533</v>
      </c>
      <c r="G2062" s="123" t="s">
        <v>380</v>
      </c>
      <c r="H2062" s="266"/>
      <c r="I2062" s="697"/>
      <c r="J2062" s="697"/>
      <c r="K2062" s="697"/>
      <c r="L2062" s="697"/>
      <c r="M2062" s="697"/>
      <c r="N2062" s="697"/>
      <c r="O2062" s="697"/>
      <c r="P2062" s="697"/>
    </row>
    <row r="2063" spans="2:16" s="95" customFormat="1">
      <c r="B2063" s="164"/>
      <c r="C2063" s="490" t="s">
        <v>1046</v>
      </c>
      <c r="D2063" s="71"/>
      <c r="E2063" s="72"/>
      <c r="F2063" s="72" t="s">
        <v>68</v>
      </c>
      <c r="G2063" s="72" t="s">
        <v>67</v>
      </c>
      <c r="H2063" s="266"/>
      <c r="I2063" s="88"/>
      <c r="J2063" s="88"/>
      <c r="K2063" s="88"/>
      <c r="L2063" s="88"/>
      <c r="M2063" s="88"/>
      <c r="N2063" s="88"/>
      <c r="O2063" s="88"/>
      <c r="P2063" s="88"/>
    </row>
    <row r="2064" spans="2:16" s="95" customFormat="1">
      <c r="B2064" s="164"/>
      <c r="C2064" s="1023"/>
      <c r="D2064" s="695" t="s">
        <v>584</v>
      </c>
      <c r="E2064" s="698"/>
      <c r="F2064" s="698" t="s">
        <v>68</v>
      </c>
      <c r="G2064" s="698" t="s">
        <v>67</v>
      </c>
      <c r="H2064" s="266"/>
      <c r="I2064" s="697"/>
      <c r="J2064" s="697"/>
      <c r="K2064" s="697"/>
      <c r="L2064" s="697"/>
      <c r="M2064" s="697"/>
      <c r="N2064" s="697"/>
      <c r="O2064" s="697"/>
      <c r="P2064" s="697"/>
    </row>
    <row r="2065" spans="2:16" s="95" customFormat="1">
      <c r="B2065" s="164" t="s">
        <v>4793</v>
      </c>
      <c r="C2065" s="912" t="s">
        <v>358</v>
      </c>
      <c r="D2065" s="874" t="s">
        <v>1402</v>
      </c>
      <c r="E2065" s="123">
        <v>339</v>
      </c>
      <c r="F2065" s="123" t="s">
        <v>533</v>
      </c>
      <c r="G2065" s="123" t="s">
        <v>380</v>
      </c>
      <c r="H2065" s="266"/>
      <c r="I2065" s="697"/>
      <c r="J2065" s="697"/>
      <c r="K2065" s="697"/>
      <c r="L2065" s="697"/>
      <c r="M2065" s="697"/>
      <c r="N2065" s="697"/>
      <c r="O2065" s="697"/>
      <c r="P2065" s="697"/>
    </row>
    <row r="2066" spans="2:16" s="95" customFormat="1">
      <c r="B2066" s="164" t="s">
        <v>4779</v>
      </c>
      <c r="C2066" s="912" t="s">
        <v>499</v>
      </c>
      <c r="D2066" s="888" t="s">
        <v>1190</v>
      </c>
      <c r="E2066" s="123">
        <v>1719</v>
      </c>
      <c r="F2066" s="123" t="s">
        <v>533</v>
      </c>
      <c r="G2066" s="123" t="s">
        <v>380</v>
      </c>
      <c r="H2066" s="266"/>
      <c r="I2066" s="697"/>
      <c r="J2066" s="697"/>
      <c r="K2066" s="697"/>
      <c r="L2066" s="697"/>
      <c r="M2066" s="697"/>
      <c r="N2066" s="697"/>
      <c r="O2066" s="697"/>
      <c r="P2066" s="697"/>
    </row>
    <row r="2067" spans="2:16" s="95" customFormat="1">
      <c r="B2067" s="164" t="s">
        <v>4768</v>
      </c>
      <c r="C2067" s="912" t="s">
        <v>690</v>
      </c>
      <c r="D2067" s="874" t="s">
        <v>1399</v>
      </c>
      <c r="E2067" s="123">
        <v>1144</v>
      </c>
      <c r="F2067" s="123" t="s">
        <v>533</v>
      </c>
      <c r="G2067" s="123" t="s">
        <v>380</v>
      </c>
      <c r="H2067" s="266"/>
      <c r="I2067" s="697"/>
      <c r="J2067" s="697"/>
      <c r="K2067" s="697"/>
      <c r="L2067" s="697"/>
      <c r="M2067" s="697"/>
      <c r="N2067" s="697"/>
      <c r="O2067" s="697"/>
      <c r="P2067" s="697"/>
    </row>
    <row r="2068" spans="2:16" s="95" customFormat="1">
      <c r="B2068" s="164" t="s">
        <v>4795</v>
      </c>
      <c r="C2068" s="912" t="s">
        <v>163</v>
      </c>
      <c r="D2068" s="71" t="s">
        <v>2053</v>
      </c>
      <c r="E2068" s="123">
        <v>690</v>
      </c>
      <c r="F2068" s="123" t="s">
        <v>533</v>
      </c>
      <c r="G2068" s="123" t="s">
        <v>380</v>
      </c>
      <c r="H2068" s="266"/>
      <c r="I2068" s="697"/>
      <c r="J2068" s="697"/>
      <c r="K2068" s="697"/>
      <c r="L2068" s="697"/>
      <c r="M2068" s="697"/>
      <c r="N2068" s="697"/>
      <c r="O2068" s="697"/>
      <c r="P2068" s="697"/>
    </row>
    <row r="2069" spans="2:16" s="95" customFormat="1">
      <c r="B2069" s="164"/>
      <c r="C2069" s="490" t="s">
        <v>1046</v>
      </c>
      <c r="D2069" s="71"/>
      <c r="E2069" s="72"/>
      <c r="F2069" s="72" t="s">
        <v>68</v>
      </c>
      <c r="G2069" s="72" t="s">
        <v>67</v>
      </c>
      <c r="H2069" s="72"/>
      <c r="I2069" s="88"/>
      <c r="J2069" s="88"/>
      <c r="K2069" s="88"/>
      <c r="L2069" s="88"/>
      <c r="M2069" s="88"/>
      <c r="N2069" s="88"/>
      <c r="O2069" s="88"/>
      <c r="P2069" s="88"/>
    </row>
    <row r="2070" spans="2:16" s="95" customFormat="1">
      <c r="B2070" s="164"/>
      <c r="C2070" s="699"/>
      <c r="D2070" s="227" t="s">
        <v>98</v>
      </c>
      <c r="E2070" s="228"/>
      <c r="F2070" s="228" t="s">
        <v>68</v>
      </c>
      <c r="G2070" s="228" t="s">
        <v>67</v>
      </c>
      <c r="H2070" s="230"/>
      <c r="I2070" s="418"/>
      <c r="J2070" s="236"/>
      <c r="K2070" s="236"/>
      <c r="L2070" s="236"/>
      <c r="M2070" s="236"/>
      <c r="N2070" s="236"/>
      <c r="O2070" s="236"/>
      <c r="P2070" s="236"/>
    </row>
    <row r="2071" spans="2:16" s="95" customFormat="1">
      <c r="B2071" s="164"/>
      <c r="C2071" s="1042"/>
      <c r="D2071" s="695" t="s">
        <v>463</v>
      </c>
      <c r="E2071" s="696"/>
      <c r="F2071" s="696" t="s">
        <v>68</v>
      </c>
      <c r="G2071" s="696" t="s">
        <v>67</v>
      </c>
      <c r="H2071" s="222"/>
      <c r="I2071" s="223"/>
      <c r="J2071" s="224"/>
      <c r="K2071" s="224"/>
      <c r="L2071" s="224"/>
      <c r="M2071" s="224"/>
      <c r="N2071" s="224"/>
      <c r="O2071" s="224"/>
      <c r="P2071" s="224"/>
    </row>
    <row r="2072" spans="2:16" s="95" customFormat="1">
      <c r="B2072" s="164" t="s">
        <v>4786</v>
      </c>
      <c r="C2072" s="929" t="s">
        <v>359</v>
      </c>
      <c r="D2072" s="209" t="s">
        <v>1403</v>
      </c>
      <c r="E2072" s="123">
        <v>384</v>
      </c>
      <c r="F2072" s="210" t="s">
        <v>533</v>
      </c>
      <c r="G2072" s="210" t="s">
        <v>380</v>
      </c>
      <c r="H2072" s="210"/>
      <c r="I2072" s="223"/>
      <c r="J2072" s="224"/>
      <c r="K2072" s="224"/>
      <c r="L2072" s="224"/>
      <c r="M2072" s="224"/>
      <c r="N2072" s="224"/>
      <c r="O2072" s="224"/>
      <c r="P2072" s="224"/>
    </row>
    <row r="2073" spans="2:16" s="95" customFormat="1">
      <c r="B2073" s="164" t="s">
        <v>4782</v>
      </c>
      <c r="C2073" s="1043" t="s">
        <v>1</v>
      </c>
      <c r="D2073" s="264" t="s">
        <v>1556</v>
      </c>
      <c r="E2073" s="123">
        <v>325</v>
      </c>
      <c r="F2073" s="210" t="s">
        <v>533</v>
      </c>
      <c r="G2073" s="287" t="s">
        <v>380</v>
      </c>
      <c r="H2073" s="210"/>
      <c r="I2073" s="212" t="s">
        <v>1557</v>
      </c>
      <c r="J2073" s="224"/>
      <c r="K2073" s="224"/>
      <c r="L2073" s="224"/>
      <c r="M2073" s="224"/>
      <c r="N2073" s="224"/>
      <c r="O2073" s="224"/>
      <c r="P2073" s="224"/>
    </row>
    <row r="2074" spans="2:16" s="95" customFormat="1">
      <c r="B2074" s="164" t="s">
        <v>4778</v>
      </c>
      <c r="C2074" s="929" t="s">
        <v>262</v>
      </c>
      <c r="D2074" s="209" t="s">
        <v>1191</v>
      </c>
      <c r="E2074" s="123">
        <v>1294</v>
      </c>
      <c r="F2074" s="210" t="s">
        <v>533</v>
      </c>
      <c r="G2074" s="210" t="s">
        <v>380</v>
      </c>
      <c r="H2074" s="210"/>
      <c r="I2074" s="223"/>
      <c r="J2074" s="224"/>
      <c r="K2074" s="224"/>
      <c r="L2074" s="224"/>
      <c r="M2074" s="224"/>
      <c r="N2074" s="224"/>
      <c r="O2074" s="224"/>
      <c r="P2074" s="224"/>
    </row>
    <row r="2075" spans="2:16" s="95" customFormat="1">
      <c r="B2075" s="164" t="s">
        <v>4767</v>
      </c>
      <c r="C2075" s="929" t="s">
        <v>29</v>
      </c>
      <c r="D2075" s="209" t="s">
        <v>1404</v>
      </c>
      <c r="E2075" s="123">
        <v>449</v>
      </c>
      <c r="F2075" s="210" t="s">
        <v>533</v>
      </c>
      <c r="G2075" s="210" t="s">
        <v>380</v>
      </c>
      <c r="H2075" s="210"/>
      <c r="I2075" s="223"/>
      <c r="J2075" s="224"/>
      <c r="K2075" s="224"/>
      <c r="L2075" s="224"/>
      <c r="M2075" s="224"/>
      <c r="N2075" s="224"/>
      <c r="O2075" s="224"/>
      <c r="P2075" s="224"/>
    </row>
    <row r="2076" spans="2:16" s="95" customFormat="1">
      <c r="B2076" s="164" t="s">
        <v>4969</v>
      </c>
      <c r="C2076" s="929" t="s">
        <v>683</v>
      </c>
      <c r="D2076" s="56" t="s">
        <v>3390</v>
      </c>
      <c r="E2076" s="123">
        <v>33</v>
      </c>
      <c r="F2076" s="210" t="s">
        <v>533</v>
      </c>
      <c r="G2076" s="210" t="s">
        <v>380</v>
      </c>
      <c r="H2076" s="210"/>
      <c r="I2076" s="223"/>
      <c r="J2076" s="224"/>
      <c r="K2076" s="224"/>
      <c r="L2076" s="224"/>
      <c r="M2076" s="224"/>
      <c r="N2076" s="224"/>
      <c r="O2076" s="224"/>
      <c r="P2076" s="224"/>
    </row>
    <row r="2077" spans="2:16" s="95" customFormat="1">
      <c r="B2077" s="164" t="s">
        <v>4131</v>
      </c>
      <c r="C2077" s="1043" t="s">
        <v>573</v>
      </c>
      <c r="D2077" s="264" t="s">
        <v>574</v>
      </c>
      <c r="E2077" s="123">
        <v>39</v>
      </c>
      <c r="F2077" s="210" t="s">
        <v>533</v>
      </c>
      <c r="G2077" s="287" t="s">
        <v>380</v>
      </c>
      <c r="H2077" s="210"/>
      <c r="I2077" s="888" t="s">
        <v>1500</v>
      </c>
      <c r="J2077" s="224"/>
      <c r="K2077" s="224"/>
      <c r="L2077" s="224"/>
      <c r="M2077" s="224"/>
      <c r="N2077" s="224"/>
      <c r="O2077" s="224"/>
      <c r="P2077" s="224"/>
    </row>
    <row r="2078" spans="2:16" s="95" customFormat="1">
      <c r="B2078" s="164" t="s">
        <v>4776</v>
      </c>
      <c r="C2078" s="929" t="s">
        <v>529</v>
      </c>
      <c r="D2078" s="209" t="s">
        <v>375</v>
      </c>
      <c r="E2078" s="123">
        <v>650</v>
      </c>
      <c r="F2078" s="210" t="s">
        <v>533</v>
      </c>
      <c r="G2078" s="210" t="s">
        <v>380</v>
      </c>
      <c r="H2078" s="210"/>
      <c r="I2078" s="223"/>
      <c r="J2078" s="224"/>
      <c r="K2078" s="224"/>
      <c r="L2078" s="224"/>
      <c r="M2078" s="224"/>
      <c r="N2078" s="224"/>
      <c r="O2078" s="224"/>
      <c r="P2078" s="224"/>
    </row>
    <row r="2079" spans="2:16" s="95" customFormat="1">
      <c r="B2079" s="164"/>
      <c r="C2079" s="490" t="s">
        <v>1046</v>
      </c>
      <c r="D2079" s="700"/>
      <c r="E2079" s="701"/>
      <c r="F2079" s="701" t="s">
        <v>68</v>
      </c>
      <c r="G2079" s="701" t="s">
        <v>67</v>
      </c>
      <c r="H2079" s="210"/>
      <c r="I2079" s="702"/>
      <c r="J2079" s="703"/>
      <c r="K2079" s="703"/>
      <c r="L2079" s="703"/>
      <c r="M2079" s="703"/>
      <c r="N2079" s="703"/>
      <c r="O2079" s="703"/>
      <c r="P2079" s="703"/>
    </row>
    <row r="2080" spans="2:16" s="95" customFormat="1">
      <c r="B2080" s="164"/>
      <c r="C2080" s="1023"/>
      <c r="D2080" s="695" t="s">
        <v>687</v>
      </c>
      <c r="E2080" s="701"/>
      <c r="F2080" s="701" t="s">
        <v>68</v>
      </c>
      <c r="G2080" s="701" t="s">
        <v>67</v>
      </c>
      <c r="H2080" s="210"/>
      <c r="I2080" s="702"/>
      <c r="J2080" s="703"/>
      <c r="K2080" s="703"/>
      <c r="L2080" s="703"/>
      <c r="M2080" s="703"/>
      <c r="N2080" s="703"/>
      <c r="O2080" s="703"/>
      <c r="P2080" s="703"/>
    </row>
    <row r="2081" spans="1:16" s="95" customFormat="1">
      <c r="B2081" s="164" t="s">
        <v>4974</v>
      </c>
      <c r="C2081" s="912" t="s">
        <v>25</v>
      </c>
      <c r="D2081" s="874" t="s">
        <v>1405</v>
      </c>
      <c r="E2081" s="123">
        <v>189</v>
      </c>
      <c r="F2081" s="107" t="s">
        <v>533</v>
      </c>
      <c r="G2081" s="107" t="s">
        <v>380</v>
      </c>
      <c r="H2081" s="210"/>
      <c r="I2081" s="1523" t="s">
        <v>261</v>
      </c>
      <c r="J2081" s="1524"/>
      <c r="K2081" s="1524"/>
      <c r="L2081" s="1524"/>
      <c r="M2081" s="1524"/>
      <c r="N2081" s="1524"/>
      <c r="O2081" s="1524"/>
      <c r="P2081" s="1525"/>
    </row>
    <row r="2082" spans="1:16" s="95" customFormat="1">
      <c r="B2082" s="164" t="s">
        <v>4782</v>
      </c>
      <c r="C2082" s="1024" t="s">
        <v>1</v>
      </c>
      <c r="D2082" s="631" t="s">
        <v>1556</v>
      </c>
      <c r="E2082" s="123">
        <v>325</v>
      </c>
      <c r="F2082" s="107" t="s">
        <v>533</v>
      </c>
      <c r="G2082" s="274" t="s">
        <v>380</v>
      </c>
      <c r="H2082" s="210"/>
      <c r="I2082" s="1523" t="s">
        <v>1557</v>
      </c>
      <c r="J2082" s="1524"/>
      <c r="K2082" s="1524"/>
      <c r="L2082" s="1524"/>
      <c r="M2082" s="1524"/>
      <c r="N2082" s="1524"/>
      <c r="O2082" s="1524"/>
      <c r="P2082" s="1525"/>
    </row>
    <row r="2083" spans="1:16">
      <c r="A2083" s="95"/>
      <c r="B2083" s="164" t="s">
        <v>5077</v>
      </c>
      <c r="C2083" s="912" t="s">
        <v>301</v>
      </c>
      <c r="D2083" s="874" t="s">
        <v>1406</v>
      </c>
      <c r="E2083" s="123">
        <v>254</v>
      </c>
      <c r="F2083" s="107" t="s">
        <v>533</v>
      </c>
      <c r="G2083" s="107" t="s">
        <v>380</v>
      </c>
      <c r="H2083" s="210"/>
      <c r="I2083" s="1523" t="s">
        <v>1310</v>
      </c>
      <c r="J2083" s="1524"/>
      <c r="K2083" s="1524"/>
      <c r="L2083" s="1524"/>
      <c r="M2083" s="1524"/>
      <c r="N2083" s="1524"/>
      <c r="O2083" s="1524"/>
      <c r="P2083" s="1525"/>
    </row>
    <row r="2084" spans="1:16" s="95" customFormat="1">
      <c r="B2084" s="164" t="s">
        <v>4975</v>
      </c>
      <c r="C2084" s="912" t="s">
        <v>24</v>
      </c>
      <c r="D2084" s="874" t="s">
        <v>1407</v>
      </c>
      <c r="E2084" s="123">
        <v>189</v>
      </c>
      <c r="F2084" s="107" t="s">
        <v>533</v>
      </c>
      <c r="G2084" s="274" t="s">
        <v>380</v>
      </c>
      <c r="H2084" s="210"/>
      <c r="I2084" s="1523" t="s">
        <v>261</v>
      </c>
      <c r="J2084" s="1524"/>
      <c r="K2084" s="1524"/>
      <c r="L2084" s="1524"/>
      <c r="M2084" s="1524"/>
      <c r="N2084" s="1524"/>
      <c r="O2084" s="1524"/>
      <c r="P2084" s="1525"/>
    </row>
    <row r="2085" spans="1:16" s="95" customFormat="1">
      <c r="B2085" s="164" t="s">
        <v>4782</v>
      </c>
      <c r="C2085" s="1024" t="s">
        <v>1</v>
      </c>
      <c r="D2085" s="631" t="s">
        <v>1556</v>
      </c>
      <c r="E2085" s="123">
        <v>325</v>
      </c>
      <c r="F2085" s="107" t="s">
        <v>533</v>
      </c>
      <c r="G2085" s="274" t="s">
        <v>380</v>
      </c>
      <c r="H2085" s="210"/>
      <c r="I2085" s="1523" t="s">
        <v>1558</v>
      </c>
      <c r="J2085" s="1524"/>
      <c r="K2085" s="1524"/>
      <c r="L2085" s="1524"/>
      <c r="M2085" s="1524"/>
      <c r="N2085" s="1524"/>
      <c r="O2085" s="1524"/>
      <c r="P2085" s="1525"/>
    </row>
    <row r="2086" spans="1:16">
      <c r="A2086" s="95"/>
      <c r="B2086" s="164" t="s">
        <v>4969</v>
      </c>
      <c r="C2086" s="970" t="s">
        <v>683</v>
      </c>
      <c r="D2086" s="56" t="s">
        <v>3390</v>
      </c>
      <c r="E2086" s="123">
        <v>33</v>
      </c>
      <c r="F2086" s="107" t="s">
        <v>533</v>
      </c>
      <c r="G2086" s="180" t="s">
        <v>380</v>
      </c>
      <c r="H2086" s="342"/>
      <c r="I2086" s="343"/>
      <c r="J2086" s="343"/>
      <c r="K2086" s="343"/>
      <c r="L2086" s="343"/>
      <c r="M2086" s="343"/>
      <c r="N2086" s="343"/>
      <c r="O2086" s="343"/>
      <c r="P2086" s="343"/>
    </row>
    <row r="2087" spans="1:16">
      <c r="A2087" s="95"/>
      <c r="B2087" s="164" t="s">
        <v>4776</v>
      </c>
      <c r="C2087" s="912" t="s">
        <v>529</v>
      </c>
      <c r="D2087" s="874" t="s">
        <v>375</v>
      </c>
      <c r="E2087" s="123">
        <v>650</v>
      </c>
      <c r="F2087" s="107" t="s">
        <v>533</v>
      </c>
      <c r="G2087" s="107" t="s">
        <v>380</v>
      </c>
      <c r="H2087" s="274"/>
      <c r="I2087" s="874"/>
      <c r="J2087" s="874"/>
      <c r="K2087" s="874"/>
      <c r="L2087" s="874"/>
      <c r="M2087" s="874"/>
      <c r="N2087" s="874"/>
      <c r="O2087" s="874"/>
      <c r="P2087" s="874"/>
    </row>
    <row r="2088" spans="1:16">
      <c r="A2088" s="95"/>
      <c r="B2088" s="164" t="s">
        <v>4774</v>
      </c>
      <c r="C2088" s="912" t="s">
        <v>496</v>
      </c>
      <c r="D2088" s="874" t="s">
        <v>550</v>
      </c>
      <c r="E2088" s="123">
        <v>390</v>
      </c>
      <c r="F2088" s="107" t="s">
        <v>533</v>
      </c>
      <c r="G2088" s="107" t="s">
        <v>380</v>
      </c>
      <c r="H2088" s="274"/>
      <c r="I2088" s="874"/>
      <c r="J2088" s="874"/>
      <c r="K2088" s="874"/>
      <c r="L2088" s="874"/>
      <c r="M2088" s="874"/>
      <c r="N2088" s="874"/>
      <c r="O2088" s="874"/>
      <c r="P2088" s="874"/>
    </row>
    <row r="2089" spans="1:16">
      <c r="A2089" s="95"/>
      <c r="B2089" s="164" t="s">
        <v>4775</v>
      </c>
      <c r="C2089" s="912" t="s">
        <v>497</v>
      </c>
      <c r="D2089" s="874" t="s">
        <v>1449</v>
      </c>
      <c r="E2089" s="123">
        <v>520</v>
      </c>
      <c r="F2089" s="107" t="s">
        <v>533</v>
      </c>
      <c r="G2089" s="107" t="s">
        <v>380</v>
      </c>
      <c r="H2089" s="206"/>
      <c r="I2089" s="874"/>
      <c r="J2089" s="874"/>
      <c r="K2089" s="874"/>
      <c r="L2089" s="874"/>
      <c r="M2089" s="874"/>
      <c r="N2089" s="874"/>
      <c r="O2089" s="874"/>
      <c r="P2089" s="874"/>
    </row>
    <row r="2090" spans="1:16">
      <c r="A2090" s="95"/>
      <c r="B2090" s="164" t="s">
        <v>5418</v>
      </c>
      <c r="C2090" s="912" t="s">
        <v>650</v>
      </c>
      <c r="D2090" s="874" t="s">
        <v>1541</v>
      </c>
      <c r="E2090" s="123">
        <v>325</v>
      </c>
      <c r="F2090" s="107" t="s">
        <v>533</v>
      </c>
      <c r="G2090" s="107" t="s">
        <v>380</v>
      </c>
      <c r="H2090" s="206"/>
      <c r="I2090" s="874" t="s">
        <v>1552</v>
      </c>
      <c r="J2090" s="874"/>
      <c r="K2090" s="874"/>
      <c r="L2090" s="874"/>
      <c r="M2090" s="874"/>
      <c r="N2090" s="874"/>
      <c r="O2090" s="874"/>
      <c r="P2090" s="874"/>
    </row>
    <row r="2091" spans="1:16">
      <c r="A2091" s="95"/>
      <c r="B2091" s="164"/>
      <c r="C2091" s="490" t="s">
        <v>1046</v>
      </c>
      <c r="D2091" s="700"/>
      <c r="E2091" s="701"/>
      <c r="F2091" s="701" t="s">
        <v>68</v>
      </c>
      <c r="G2091" s="701" t="s">
        <v>67</v>
      </c>
      <c r="H2091" s="704"/>
      <c r="I2091" s="702"/>
      <c r="J2091" s="703"/>
      <c r="K2091" s="703"/>
      <c r="L2091" s="703"/>
      <c r="M2091" s="703"/>
      <c r="N2091" s="703"/>
      <c r="O2091" s="703"/>
      <c r="P2091" s="703"/>
    </row>
    <row r="2092" spans="1:16">
      <c r="A2092" s="95"/>
      <c r="B2092" s="164"/>
      <c r="C2092" s="929"/>
      <c r="D2092" s="695" t="s">
        <v>462</v>
      </c>
      <c r="E2092" s="210"/>
      <c r="F2092" s="210" t="s">
        <v>68</v>
      </c>
      <c r="G2092" s="210" t="s">
        <v>67</v>
      </c>
      <c r="H2092" s="287"/>
      <c r="I2092" s="223"/>
      <c r="J2092" s="224"/>
      <c r="K2092" s="224"/>
      <c r="L2092" s="224"/>
      <c r="M2092" s="224"/>
      <c r="N2092" s="224"/>
      <c r="O2092" s="224"/>
      <c r="P2092" s="224"/>
    </row>
    <row r="2093" spans="1:16">
      <c r="A2093" s="95"/>
      <c r="B2093" s="164" t="s">
        <v>4776</v>
      </c>
      <c r="C2093" s="929" t="s">
        <v>529</v>
      </c>
      <c r="D2093" s="209" t="s">
        <v>375</v>
      </c>
      <c r="E2093" s="123">
        <v>650</v>
      </c>
      <c r="F2093" s="107" t="s">
        <v>533</v>
      </c>
      <c r="G2093" s="210" t="s">
        <v>380</v>
      </c>
      <c r="H2093" s="210"/>
      <c r="I2093" s="223"/>
      <c r="J2093" s="224"/>
      <c r="K2093" s="224"/>
      <c r="L2093" s="224"/>
      <c r="M2093" s="224"/>
      <c r="N2093" s="224"/>
      <c r="O2093" s="224"/>
      <c r="P2093" s="224"/>
    </row>
    <row r="2094" spans="1:16">
      <c r="A2094" s="95"/>
      <c r="B2094" s="164" t="s">
        <v>4787</v>
      </c>
      <c r="C2094" s="929" t="s">
        <v>360</v>
      </c>
      <c r="D2094" s="209" t="s">
        <v>1408</v>
      </c>
      <c r="E2094" s="123">
        <v>189</v>
      </c>
      <c r="F2094" s="107" t="s">
        <v>533</v>
      </c>
      <c r="G2094" s="210" t="s">
        <v>380</v>
      </c>
      <c r="H2094" s="210"/>
      <c r="I2094" s="223"/>
      <c r="J2094" s="224"/>
      <c r="K2094" s="224"/>
      <c r="L2094" s="224"/>
      <c r="M2094" s="224"/>
      <c r="N2094" s="224"/>
      <c r="O2094" s="224"/>
      <c r="P2094" s="224"/>
    </row>
    <row r="2095" spans="1:16">
      <c r="A2095" s="95"/>
      <c r="B2095" s="164" t="s">
        <v>4770</v>
      </c>
      <c r="C2095" s="929" t="s">
        <v>30</v>
      </c>
      <c r="D2095" s="209" t="s">
        <v>1409</v>
      </c>
      <c r="E2095" s="123">
        <v>254</v>
      </c>
      <c r="F2095" s="107" t="s">
        <v>533</v>
      </c>
      <c r="G2095" s="210" t="s">
        <v>380</v>
      </c>
      <c r="H2095" s="210"/>
      <c r="I2095" s="223"/>
      <c r="J2095" s="224"/>
      <c r="K2095" s="224"/>
      <c r="L2095" s="224"/>
      <c r="M2095" s="224"/>
      <c r="N2095" s="224"/>
      <c r="O2095" s="224"/>
      <c r="P2095" s="224"/>
    </row>
    <row r="2096" spans="1:16">
      <c r="A2096" s="95"/>
      <c r="B2096" s="164" t="s">
        <v>4130</v>
      </c>
      <c r="C2096" s="929" t="s">
        <v>694</v>
      </c>
      <c r="D2096" s="209" t="s">
        <v>685</v>
      </c>
      <c r="E2096" s="123">
        <v>25</v>
      </c>
      <c r="F2096" s="107" t="s">
        <v>533</v>
      </c>
      <c r="G2096" s="210" t="s">
        <v>380</v>
      </c>
      <c r="H2096" s="210"/>
      <c r="I2096" s="223"/>
      <c r="J2096" s="224"/>
      <c r="K2096" s="224"/>
      <c r="L2096" s="224"/>
      <c r="M2096" s="224"/>
      <c r="N2096" s="224"/>
      <c r="O2096" s="224"/>
      <c r="P2096" s="224"/>
    </row>
    <row r="2097" spans="1:16">
      <c r="A2097" s="95"/>
      <c r="B2097" s="164" t="s">
        <v>4786</v>
      </c>
      <c r="C2097" s="1019" t="s">
        <v>359</v>
      </c>
      <c r="D2097" s="344" t="s">
        <v>1403</v>
      </c>
      <c r="E2097" s="123">
        <v>384</v>
      </c>
      <c r="F2097" s="107" t="s">
        <v>533</v>
      </c>
      <c r="G2097" s="107" t="s">
        <v>380</v>
      </c>
      <c r="H2097" s="210"/>
      <c r="I2097" s="874"/>
      <c r="J2097" s="108"/>
      <c r="K2097" s="108"/>
      <c r="L2097" s="108"/>
      <c r="M2097" s="108"/>
      <c r="N2097" s="108"/>
      <c r="O2097" s="108"/>
      <c r="P2097" s="108"/>
    </row>
    <row r="2098" spans="1:16">
      <c r="A2098" s="95"/>
      <c r="B2098" s="164" t="s">
        <v>4767</v>
      </c>
      <c r="C2098" s="1019" t="s">
        <v>29</v>
      </c>
      <c r="D2098" s="344" t="s">
        <v>1410</v>
      </c>
      <c r="E2098" s="123">
        <v>449</v>
      </c>
      <c r="F2098" s="107" t="s">
        <v>533</v>
      </c>
      <c r="G2098" s="107" t="s">
        <v>380</v>
      </c>
      <c r="H2098" s="210"/>
      <c r="I2098" s="874"/>
      <c r="J2098" s="108"/>
      <c r="K2098" s="108"/>
      <c r="L2098" s="108"/>
      <c r="M2098" s="108"/>
      <c r="N2098" s="108"/>
      <c r="O2098" s="108"/>
      <c r="P2098" s="108"/>
    </row>
    <row r="2099" spans="1:16">
      <c r="A2099" s="95"/>
      <c r="B2099" s="164"/>
      <c r="C2099" s="490" t="s">
        <v>1046</v>
      </c>
      <c r="D2099" s="300"/>
      <c r="F2099" s="246" t="s">
        <v>68</v>
      </c>
      <c r="G2099" s="246" t="s">
        <v>67</v>
      </c>
      <c r="H2099" s="210"/>
    </row>
    <row r="2100" spans="1:16">
      <c r="A2100" s="95"/>
      <c r="B2100" s="164"/>
      <c r="C2100" s="1042"/>
      <c r="D2100" s="695" t="s">
        <v>337</v>
      </c>
      <c r="E2100" s="696"/>
      <c r="F2100" s="696" t="s">
        <v>68</v>
      </c>
      <c r="G2100" s="696" t="s">
        <v>67</v>
      </c>
      <c r="H2100" s="210"/>
      <c r="I2100" s="223"/>
      <c r="J2100" s="224"/>
      <c r="K2100" s="224"/>
      <c r="L2100" s="224"/>
      <c r="M2100" s="224"/>
      <c r="N2100" s="224"/>
      <c r="O2100" s="224"/>
      <c r="P2100" s="224"/>
    </row>
    <row r="2101" spans="1:16">
      <c r="A2101" s="95"/>
      <c r="B2101" s="164" t="s">
        <v>4794</v>
      </c>
      <c r="C2101" s="929" t="s">
        <v>55</v>
      </c>
      <c r="D2101" s="209" t="s">
        <v>1411</v>
      </c>
      <c r="E2101" s="123">
        <v>124</v>
      </c>
      <c r="F2101" s="107" t="s">
        <v>533</v>
      </c>
      <c r="G2101" s="210" t="s">
        <v>380</v>
      </c>
      <c r="H2101" s="210"/>
      <c r="I2101" s="223"/>
      <c r="J2101" s="224"/>
      <c r="K2101" s="224"/>
      <c r="L2101" s="224"/>
      <c r="M2101" s="224"/>
      <c r="N2101" s="224"/>
      <c r="O2101" s="224"/>
      <c r="P2101" s="224"/>
    </row>
    <row r="2102" spans="1:16">
      <c r="A2102" s="95"/>
      <c r="B2102" s="164" t="s">
        <v>4771</v>
      </c>
      <c r="C2102" s="929" t="s">
        <v>31</v>
      </c>
      <c r="D2102" s="209" t="s">
        <v>1412</v>
      </c>
      <c r="E2102" s="123">
        <v>254</v>
      </c>
      <c r="F2102" s="107" t="s">
        <v>533</v>
      </c>
      <c r="G2102" s="210" t="s">
        <v>380</v>
      </c>
      <c r="H2102" s="210"/>
      <c r="I2102" s="223"/>
      <c r="J2102" s="224"/>
      <c r="K2102" s="224"/>
      <c r="L2102" s="224"/>
      <c r="M2102" s="224"/>
      <c r="N2102" s="224"/>
      <c r="O2102" s="224"/>
      <c r="P2102" s="224"/>
    </row>
    <row r="2103" spans="1:16">
      <c r="A2103" s="95"/>
      <c r="B2103" s="164" t="s">
        <v>4968</v>
      </c>
      <c r="C2103" s="929" t="s">
        <v>157</v>
      </c>
      <c r="D2103" s="705" t="s">
        <v>684</v>
      </c>
      <c r="E2103" s="123">
        <v>33</v>
      </c>
      <c r="F2103" s="107" t="s">
        <v>533</v>
      </c>
      <c r="G2103" s="210" t="s">
        <v>380</v>
      </c>
      <c r="H2103" s="210"/>
      <c r="I2103" s="223"/>
      <c r="J2103" s="224"/>
      <c r="K2103" s="224"/>
      <c r="L2103" s="224"/>
      <c r="M2103" s="224"/>
      <c r="N2103" s="224"/>
      <c r="O2103" s="224"/>
      <c r="P2103" s="224"/>
    </row>
    <row r="2104" spans="1:16">
      <c r="A2104" s="95"/>
      <c r="B2104" s="164"/>
      <c r="C2104" s="490" t="s">
        <v>1046</v>
      </c>
      <c r="D2104" s="706"/>
      <c r="E2104" s="701"/>
      <c r="F2104" s="701" t="s">
        <v>68</v>
      </c>
      <c r="G2104" s="701" t="s">
        <v>67</v>
      </c>
      <c r="H2104" s="210"/>
      <c r="I2104" s="702"/>
      <c r="J2104" s="703"/>
      <c r="K2104" s="703"/>
      <c r="L2104" s="703"/>
      <c r="M2104" s="703"/>
      <c r="N2104" s="703"/>
      <c r="O2104" s="703"/>
      <c r="P2104" s="703"/>
    </row>
    <row r="2105" spans="1:16">
      <c r="A2105" s="95"/>
      <c r="B2105" s="164"/>
      <c r="C2105" s="1019"/>
      <c r="D2105" s="695" t="s">
        <v>338</v>
      </c>
      <c r="E2105" s="107"/>
      <c r="F2105" s="107" t="s">
        <v>68</v>
      </c>
      <c r="G2105" s="107" t="s">
        <v>67</v>
      </c>
      <c r="H2105" s="210"/>
      <c r="I2105" s="874"/>
      <c r="J2105" s="108"/>
      <c r="K2105" s="108"/>
      <c r="L2105" s="108"/>
      <c r="M2105" s="108"/>
      <c r="N2105" s="108"/>
      <c r="O2105" s="108"/>
      <c r="P2105" s="108"/>
    </row>
    <row r="2106" spans="1:16">
      <c r="A2106" s="95"/>
      <c r="B2106" s="164" t="s">
        <v>4765</v>
      </c>
      <c r="C2106" s="1019" t="s">
        <v>32</v>
      </c>
      <c r="D2106" s="344" t="s">
        <v>1413</v>
      </c>
      <c r="E2106" s="123">
        <v>644</v>
      </c>
      <c r="F2106" s="107" t="s">
        <v>533</v>
      </c>
      <c r="G2106" s="107" t="s">
        <v>380</v>
      </c>
      <c r="H2106" s="210"/>
      <c r="I2106" s="874"/>
      <c r="J2106" s="108"/>
      <c r="K2106" s="108"/>
      <c r="L2106" s="108"/>
      <c r="M2106" s="108"/>
      <c r="N2106" s="108"/>
      <c r="O2106" s="108"/>
      <c r="P2106" s="108"/>
    </row>
    <row r="2107" spans="1:16">
      <c r="A2107" s="95"/>
      <c r="B2107" s="164" t="s">
        <v>4764</v>
      </c>
      <c r="C2107" s="1019" t="s">
        <v>33</v>
      </c>
      <c r="D2107" s="344" t="s">
        <v>1414</v>
      </c>
      <c r="E2107" s="123">
        <v>449</v>
      </c>
      <c r="F2107" s="107" t="s">
        <v>533</v>
      </c>
      <c r="G2107" s="107" t="s">
        <v>380</v>
      </c>
      <c r="H2107" s="210"/>
      <c r="I2107" s="874"/>
      <c r="J2107" s="108"/>
      <c r="K2107" s="108"/>
      <c r="L2107" s="108"/>
      <c r="M2107" s="108"/>
      <c r="N2107" s="108"/>
      <c r="O2107" s="108"/>
      <c r="P2107" s="108"/>
    </row>
    <row r="2108" spans="1:16">
      <c r="A2108" s="95"/>
      <c r="B2108" s="164" t="s">
        <v>4763</v>
      </c>
      <c r="C2108" s="1019" t="s">
        <v>34</v>
      </c>
      <c r="D2108" s="344" t="s">
        <v>1415</v>
      </c>
      <c r="E2108" s="123">
        <v>228</v>
      </c>
      <c r="F2108" s="107" t="s">
        <v>533</v>
      </c>
      <c r="G2108" s="107" t="s">
        <v>380</v>
      </c>
      <c r="H2108" s="210"/>
      <c r="I2108" s="874"/>
      <c r="J2108" s="108"/>
      <c r="K2108" s="108"/>
      <c r="L2108" s="108"/>
      <c r="M2108" s="108"/>
      <c r="N2108" s="108"/>
      <c r="O2108" s="108"/>
      <c r="P2108" s="108"/>
    </row>
    <row r="2109" spans="1:16">
      <c r="A2109" s="95"/>
      <c r="B2109" s="164" t="s">
        <v>4762</v>
      </c>
      <c r="C2109" s="1019" t="s">
        <v>35</v>
      </c>
      <c r="D2109" s="344" t="s">
        <v>1416</v>
      </c>
      <c r="E2109" s="123">
        <v>98</v>
      </c>
      <c r="F2109" s="107" t="s">
        <v>533</v>
      </c>
      <c r="G2109" s="107" t="s">
        <v>380</v>
      </c>
      <c r="H2109" s="210"/>
      <c r="I2109" s="874"/>
      <c r="J2109" s="108"/>
      <c r="K2109" s="108"/>
      <c r="L2109" s="108"/>
      <c r="M2109" s="108"/>
      <c r="N2109" s="108"/>
      <c r="O2109" s="108"/>
      <c r="P2109" s="108"/>
    </row>
    <row r="2110" spans="1:16">
      <c r="A2110" s="95"/>
      <c r="B2110" s="164" t="s">
        <v>4766</v>
      </c>
      <c r="C2110" s="1019" t="s">
        <v>691</v>
      </c>
      <c r="D2110" s="344" t="s">
        <v>1417</v>
      </c>
      <c r="E2110" s="123">
        <v>904</v>
      </c>
      <c r="F2110" s="107" t="s">
        <v>533</v>
      </c>
      <c r="G2110" s="107" t="s">
        <v>380</v>
      </c>
      <c r="H2110" s="210"/>
      <c r="I2110" s="874"/>
      <c r="J2110" s="108"/>
      <c r="K2110" s="108"/>
      <c r="L2110" s="108"/>
      <c r="M2110" s="108"/>
      <c r="N2110" s="108"/>
      <c r="O2110" s="108"/>
      <c r="P2110" s="108"/>
    </row>
    <row r="2111" spans="1:16">
      <c r="A2111" s="95"/>
      <c r="B2111" s="164" t="s">
        <v>4778</v>
      </c>
      <c r="C2111" s="1019" t="s">
        <v>262</v>
      </c>
      <c r="D2111" s="344" t="s">
        <v>1191</v>
      </c>
      <c r="E2111" s="123">
        <v>1294</v>
      </c>
      <c r="F2111" s="107" t="s">
        <v>533</v>
      </c>
      <c r="G2111" s="107" t="s">
        <v>380</v>
      </c>
      <c r="H2111" s="210"/>
      <c r="I2111" s="874"/>
      <c r="J2111" s="108"/>
      <c r="K2111" s="108"/>
      <c r="L2111" s="108"/>
      <c r="M2111" s="108"/>
      <c r="N2111" s="108"/>
      <c r="O2111" s="108"/>
      <c r="P2111" s="108"/>
    </row>
    <row r="2112" spans="1:16">
      <c r="A2112" s="95"/>
      <c r="B2112" s="164" t="s">
        <v>4120</v>
      </c>
      <c r="C2112" s="1019" t="s">
        <v>498</v>
      </c>
      <c r="D2112" s="344" t="s">
        <v>1440</v>
      </c>
      <c r="E2112" s="123">
        <v>650</v>
      </c>
      <c r="F2112" s="107" t="s">
        <v>533</v>
      </c>
      <c r="G2112" s="274" t="s">
        <v>380</v>
      </c>
      <c r="H2112" s="210"/>
      <c r="I2112" s="874"/>
      <c r="J2112" s="108"/>
      <c r="K2112" s="108"/>
      <c r="L2112" s="108"/>
      <c r="M2112" s="108"/>
      <c r="N2112" s="108"/>
      <c r="O2112" s="108"/>
      <c r="P2112" s="108"/>
    </row>
    <row r="2113" spans="1:16">
      <c r="A2113" s="95"/>
      <c r="B2113" s="164" t="s">
        <v>4139</v>
      </c>
      <c r="C2113" s="1019" t="s">
        <v>44</v>
      </c>
      <c r="D2113" s="344" t="s">
        <v>1443</v>
      </c>
      <c r="E2113" s="123">
        <v>845</v>
      </c>
      <c r="F2113" s="107" t="s">
        <v>533</v>
      </c>
      <c r="G2113" s="274" t="s">
        <v>380</v>
      </c>
      <c r="H2113" s="210"/>
      <c r="I2113" s="874"/>
      <c r="J2113" s="108"/>
      <c r="K2113" s="108"/>
      <c r="L2113" s="108"/>
      <c r="M2113" s="108"/>
      <c r="N2113" s="108"/>
      <c r="O2113" s="108"/>
      <c r="P2113" s="108"/>
    </row>
    <row r="2114" spans="1:16">
      <c r="A2114" s="95"/>
      <c r="B2114" s="164" t="s">
        <v>4122</v>
      </c>
      <c r="C2114" s="1019" t="s">
        <v>45</v>
      </c>
      <c r="D2114" s="344" t="s">
        <v>1441</v>
      </c>
      <c r="E2114" s="123">
        <v>455</v>
      </c>
      <c r="F2114" s="107" t="s">
        <v>533</v>
      </c>
      <c r="G2114" s="274" t="s">
        <v>380</v>
      </c>
      <c r="H2114" s="210"/>
      <c r="I2114" s="874"/>
      <c r="J2114" s="108"/>
      <c r="K2114" s="108"/>
      <c r="L2114" s="108"/>
      <c r="M2114" s="108"/>
      <c r="N2114" s="108"/>
      <c r="O2114" s="108"/>
      <c r="P2114" s="108"/>
    </row>
    <row r="2115" spans="1:16">
      <c r="A2115" s="95"/>
      <c r="B2115" s="164" t="s">
        <v>4119</v>
      </c>
      <c r="C2115" s="1019" t="s">
        <v>500</v>
      </c>
      <c r="D2115" s="344" t="s">
        <v>1439</v>
      </c>
      <c r="E2115" s="123">
        <v>845</v>
      </c>
      <c r="F2115" s="107" t="s">
        <v>533</v>
      </c>
      <c r="G2115" s="274" t="s">
        <v>380</v>
      </c>
      <c r="H2115" s="210"/>
      <c r="I2115" s="874"/>
      <c r="J2115" s="108"/>
      <c r="K2115" s="108"/>
      <c r="L2115" s="108"/>
      <c r="M2115" s="108"/>
      <c r="N2115" s="108"/>
      <c r="O2115" s="108"/>
      <c r="P2115" s="108"/>
    </row>
    <row r="2116" spans="1:16">
      <c r="A2116" s="95"/>
      <c r="B2116" s="164" t="s">
        <v>4140</v>
      </c>
      <c r="C2116" s="1019" t="s">
        <v>501</v>
      </c>
      <c r="D2116" s="344" t="s">
        <v>1444</v>
      </c>
      <c r="E2116" s="123">
        <v>390</v>
      </c>
      <c r="F2116" s="107" t="s">
        <v>533</v>
      </c>
      <c r="G2116" s="274" t="s">
        <v>380</v>
      </c>
      <c r="H2116" s="210"/>
      <c r="I2116" s="874"/>
      <c r="J2116" s="108"/>
      <c r="K2116" s="108"/>
      <c r="L2116" s="108"/>
      <c r="M2116" s="108"/>
      <c r="N2116" s="108"/>
      <c r="O2116" s="108"/>
      <c r="P2116" s="108"/>
    </row>
    <row r="2117" spans="1:16">
      <c r="A2117" s="95"/>
      <c r="B2117" s="164" t="s">
        <v>4138</v>
      </c>
      <c r="C2117" s="1019" t="s">
        <v>347</v>
      </c>
      <c r="D2117" s="344" t="s">
        <v>1442</v>
      </c>
      <c r="E2117" s="123">
        <v>325</v>
      </c>
      <c r="F2117" s="107" t="s">
        <v>533</v>
      </c>
      <c r="G2117" s="274" t="s">
        <v>380</v>
      </c>
      <c r="H2117" s="210"/>
      <c r="I2117" s="874"/>
      <c r="J2117" s="108"/>
      <c r="K2117" s="108"/>
      <c r="L2117" s="108"/>
      <c r="M2117" s="108"/>
      <c r="N2117" s="108"/>
      <c r="O2117" s="108"/>
      <c r="P2117" s="108"/>
    </row>
    <row r="2118" spans="1:16">
      <c r="A2118" s="95"/>
      <c r="B2118" s="164" t="s">
        <v>4121</v>
      </c>
      <c r="C2118" s="1019" t="s">
        <v>325</v>
      </c>
      <c r="D2118" s="344" t="s">
        <v>1418</v>
      </c>
      <c r="E2118" s="123">
        <v>644</v>
      </c>
      <c r="F2118" s="107" t="s">
        <v>533</v>
      </c>
      <c r="G2118" s="107" t="s">
        <v>380</v>
      </c>
      <c r="H2118" s="210"/>
      <c r="I2118" s="874"/>
      <c r="J2118" s="108"/>
      <c r="K2118" s="108"/>
      <c r="L2118" s="108"/>
      <c r="M2118" s="108"/>
      <c r="N2118" s="108"/>
      <c r="O2118" s="108"/>
      <c r="P2118" s="108"/>
    </row>
    <row r="2119" spans="1:16">
      <c r="A2119" s="95"/>
      <c r="B2119" s="164"/>
      <c r="C2119" s="490" t="s">
        <v>1046</v>
      </c>
      <c r="D2119" s="300"/>
      <c r="F2119" s="246" t="s">
        <v>68</v>
      </c>
      <c r="G2119" s="246" t="s">
        <v>67</v>
      </c>
      <c r="H2119" s="242"/>
    </row>
    <row r="2120" spans="1:16">
      <c r="B2120" s="164"/>
      <c r="C2120" s="1044" t="s">
        <v>1897</v>
      </c>
      <c r="D2120" s="707"/>
      <c r="E2120" s="708"/>
      <c r="F2120" s="708"/>
      <c r="G2120" s="708"/>
      <c r="H2120" s="709"/>
      <c r="I2120" s="710"/>
      <c r="J2120" s="396"/>
      <c r="K2120" s="396"/>
      <c r="L2120" s="396"/>
      <c r="M2120" s="396"/>
      <c r="N2120" s="396"/>
      <c r="O2120" s="396"/>
      <c r="P2120" s="396"/>
    </row>
    <row r="2121" spans="1:16" s="419" customFormat="1">
      <c r="B2121" s="164"/>
      <c r="C2121" s="1045"/>
      <c r="D2121" s="711" t="s">
        <v>1902</v>
      </c>
      <c r="E2121" s="279"/>
      <c r="F2121" s="279"/>
      <c r="G2121" s="279"/>
      <c r="H2121" s="592"/>
      <c r="I2121" s="55"/>
    </row>
    <row r="2122" spans="1:16">
      <c r="A2122" s="95"/>
      <c r="B2122" s="164" t="s">
        <v>4840</v>
      </c>
      <c r="C2122" s="956" t="s">
        <v>575</v>
      </c>
      <c r="D2122" s="874" t="s">
        <v>1534</v>
      </c>
      <c r="E2122" s="107">
        <v>280</v>
      </c>
      <c r="F2122" s="274" t="s">
        <v>533</v>
      </c>
      <c r="G2122" s="274" t="s">
        <v>380</v>
      </c>
      <c r="H2122" s="206"/>
      <c r="I2122" s="1607" t="s">
        <v>493</v>
      </c>
      <c r="J2122" s="1607"/>
      <c r="K2122" s="1607"/>
      <c r="L2122" s="1607"/>
      <c r="M2122" s="1607"/>
      <c r="N2122" s="1607"/>
      <c r="O2122" s="1607"/>
      <c r="P2122" s="1607"/>
    </row>
    <row r="2123" spans="1:16">
      <c r="A2123" s="95"/>
      <c r="B2123" s="164" t="s">
        <v>4841</v>
      </c>
      <c r="C2123" s="956" t="s">
        <v>576</v>
      </c>
      <c r="D2123" s="874" t="s">
        <v>1535</v>
      </c>
      <c r="E2123" s="107">
        <v>470</v>
      </c>
      <c r="F2123" s="274" t="s">
        <v>533</v>
      </c>
      <c r="G2123" s="274" t="s">
        <v>380</v>
      </c>
      <c r="H2123" s="206"/>
      <c r="I2123" s="1607"/>
      <c r="J2123" s="1607"/>
      <c r="K2123" s="1607"/>
      <c r="L2123" s="1607"/>
      <c r="M2123" s="1607"/>
      <c r="N2123" s="1607"/>
      <c r="O2123" s="1607"/>
      <c r="P2123" s="1607"/>
    </row>
    <row r="2124" spans="1:16">
      <c r="A2124" s="95"/>
      <c r="B2124" s="164" t="s">
        <v>4842</v>
      </c>
      <c r="C2124" s="956" t="s">
        <v>577</v>
      </c>
      <c r="D2124" s="874" t="s">
        <v>1536</v>
      </c>
      <c r="E2124" s="107">
        <v>670</v>
      </c>
      <c r="F2124" s="274" t="s">
        <v>533</v>
      </c>
      <c r="G2124" s="274" t="s">
        <v>380</v>
      </c>
      <c r="H2124" s="206"/>
      <c r="I2124" s="1607"/>
      <c r="J2124" s="1607"/>
      <c r="K2124" s="1607"/>
      <c r="L2124" s="1607"/>
      <c r="M2124" s="1607"/>
      <c r="N2124" s="1607"/>
      <c r="O2124" s="1607"/>
      <c r="P2124" s="1607"/>
    </row>
    <row r="2125" spans="1:16">
      <c r="A2125" s="95"/>
      <c r="B2125" s="164" t="s">
        <v>5114</v>
      </c>
      <c r="C2125" s="956" t="s">
        <v>578</v>
      </c>
      <c r="D2125" s="874" t="s">
        <v>1163</v>
      </c>
      <c r="E2125" s="107">
        <v>300</v>
      </c>
      <c r="F2125" s="274" t="s">
        <v>533</v>
      </c>
      <c r="G2125" s="274" t="s">
        <v>380</v>
      </c>
      <c r="H2125" s="206"/>
      <c r="I2125" s="1607" t="s">
        <v>1288</v>
      </c>
      <c r="J2125" s="1607"/>
      <c r="K2125" s="1607"/>
      <c r="L2125" s="1607"/>
      <c r="M2125" s="1607"/>
      <c r="N2125" s="1607"/>
      <c r="O2125" s="1607"/>
      <c r="P2125" s="1607"/>
    </row>
    <row r="2126" spans="1:16">
      <c r="A2126" s="95"/>
      <c r="B2126" s="164" t="s">
        <v>5121</v>
      </c>
      <c r="C2126" s="956" t="s">
        <v>579</v>
      </c>
      <c r="D2126" s="874" t="s">
        <v>1146</v>
      </c>
      <c r="E2126" s="107">
        <v>510</v>
      </c>
      <c r="F2126" s="274" t="s">
        <v>533</v>
      </c>
      <c r="G2126" s="274" t="s">
        <v>380</v>
      </c>
      <c r="H2126" s="206"/>
      <c r="I2126" s="1607"/>
      <c r="J2126" s="1607"/>
      <c r="K2126" s="1607"/>
      <c r="L2126" s="1607"/>
      <c r="M2126" s="1607"/>
      <c r="N2126" s="1607"/>
      <c r="O2126" s="1607"/>
      <c r="P2126" s="1607"/>
    </row>
    <row r="2127" spans="1:16">
      <c r="A2127" s="95"/>
      <c r="B2127" s="164" t="s">
        <v>5128</v>
      </c>
      <c r="C2127" s="956" t="s">
        <v>580</v>
      </c>
      <c r="D2127" s="874" t="s">
        <v>1134</v>
      </c>
      <c r="E2127" s="107">
        <v>720</v>
      </c>
      <c r="F2127" s="274" t="s">
        <v>533</v>
      </c>
      <c r="G2127" s="274" t="s">
        <v>380</v>
      </c>
      <c r="H2127" s="206"/>
      <c r="I2127" s="1607"/>
      <c r="J2127" s="1607"/>
      <c r="K2127" s="1607"/>
      <c r="L2127" s="1607"/>
      <c r="M2127" s="1607"/>
      <c r="N2127" s="1607"/>
      <c r="O2127" s="1607"/>
      <c r="P2127" s="1607"/>
    </row>
    <row r="2128" spans="1:16">
      <c r="A2128" s="95"/>
      <c r="B2128" s="164" t="s">
        <v>5516</v>
      </c>
      <c r="C2128" s="932" t="s">
        <v>76</v>
      </c>
      <c r="D2128" s="269" t="s">
        <v>1212</v>
      </c>
      <c r="E2128" s="259">
        <v>540</v>
      </c>
      <c r="F2128" s="274" t="s">
        <v>533</v>
      </c>
      <c r="G2128" s="107" t="s">
        <v>380</v>
      </c>
      <c r="H2128" s="206"/>
      <c r="I2128" s="1500" t="s">
        <v>1566</v>
      </c>
      <c r="J2128" s="1501"/>
      <c r="K2128" s="1501"/>
      <c r="L2128" s="1501"/>
      <c r="M2128" s="1501"/>
      <c r="N2128" s="1501"/>
      <c r="O2128" s="1501"/>
      <c r="P2128" s="1502"/>
    </row>
    <row r="2129" spans="1:16">
      <c r="A2129" s="95"/>
      <c r="B2129" s="164" t="s">
        <v>5517</v>
      </c>
      <c r="C2129" s="960" t="s">
        <v>77</v>
      </c>
      <c r="D2129" s="712" t="s">
        <v>1213</v>
      </c>
      <c r="E2129" s="259">
        <v>920</v>
      </c>
      <c r="F2129" s="274" t="s">
        <v>533</v>
      </c>
      <c r="G2129" s="107" t="s">
        <v>380</v>
      </c>
      <c r="H2129" s="206"/>
      <c r="I2129" s="1503"/>
      <c r="J2129" s="1504"/>
      <c r="K2129" s="1504"/>
      <c r="L2129" s="1504"/>
      <c r="M2129" s="1504"/>
      <c r="N2129" s="1504"/>
      <c r="O2129" s="1504"/>
      <c r="P2129" s="1505"/>
    </row>
    <row r="2130" spans="1:16">
      <c r="A2130" s="95"/>
      <c r="B2130" s="164" t="s">
        <v>5518</v>
      </c>
      <c r="C2130" s="960" t="s">
        <v>78</v>
      </c>
      <c r="D2130" s="712" t="s">
        <v>1214</v>
      </c>
      <c r="E2130" s="259">
        <v>1295</v>
      </c>
      <c r="F2130" s="274" t="s">
        <v>533</v>
      </c>
      <c r="G2130" s="107" t="s">
        <v>380</v>
      </c>
      <c r="H2130" s="206"/>
      <c r="I2130" s="1506"/>
      <c r="J2130" s="1507"/>
      <c r="K2130" s="1507"/>
      <c r="L2130" s="1507"/>
      <c r="M2130" s="1507"/>
      <c r="N2130" s="1507"/>
      <c r="O2130" s="1507"/>
      <c r="P2130" s="1508"/>
    </row>
    <row r="2131" spans="1:16" s="82" customFormat="1">
      <c r="A2131" s="95"/>
      <c r="B2131" s="164" t="s">
        <v>5027</v>
      </c>
      <c r="C2131" s="489" t="s">
        <v>660</v>
      </c>
      <c r="D2131" s="873" t="s">
        <v>99</v>
      </c>
      <c r="E2131" s="107">
        <v>395</v>
      </c>
      <c r="F2131" s="274" t="s">
        <v>533</v>
      </c>
      <c r="G2131" s="107" t="s">
        <v>380</v>
      </c>
      <c r="H2131" s="206"/>
      <c r="I2131" s="1499" t="s">
        <v>2059</v>
      </c>
      <c r="J2131" s="1512"/>
      <c r="K2131" s="1512"/>
      <c r="L2131" s="1512"/>
      <c r="M2131" s="1512"/>
      <c r="N2131" s="1512"/>
      <c r="O2131" s="1512"/>
      <c r="P2131" s="1513"/>
    </row>
    <row r="2132" spans="1:16" s="82" customFormat="1">
      <c r="A2132" s="95"/>
      <c r="B2132" s="164" t="s">
        <v>4548</v>
      </c>
      <c r="C2132" s="923" t="s">
        <v>3294</v>
      </c>
      <c r="D2132" s="176" t="s">
        <v>3295</v>
      </c>
      <c r="E2132" s="110">
        <v>600</v>
      </c>
      <c r="F2132" s="274" t="s">
        <v>533</v>
      </c>
      <c r="G2132" s="107" t="s">
        <v>380</v>
      </c>
      <c r="H2132" s="206"/>
      <c r="I2132" s="888" t="s">
        <v>3323</v>
      </c>
      <c r="J2132" s="843"/>
      <c r="K2132" s="843"/>
      <c r="L2132" s="843"/>
      <c r="M2132" s="843"/>
      <c r="N2132" s="843"/>
      <c r="O2132" s="843"/>
      <c r="P2132" s="844"/>
    </row>
    <row r="2133" spans="1:16" s="82" customFormat="1">
      <c r="A2133" s="95"/>
      <c r="B2133" s="164" t="s">
        <v>5494</v>
      </c>
      <c r="C2133" s="956" t="s">
        <v>728</v>
      </c>
      <c r="D2133" s="165" t="s">
        <v>3259</v>
      </c>
      <c r="E2133" s="107">
        <v>750</v>
      </c>
      <c r="F2133" s="274" t="s">
        <v>533</v>
      </c>
      <c r="G2133" s="274" t="s">
        <v>380</v>
      </c>
      <c r="H2133" s="243"/>
      <c r="I2133" s="1609" t="s">
        <v>1546</v>
      </c>
      <c r="J2133" s="1610"/>
      <c r="K2133" s="1610"/>
      <c r="L2133" s="1610"/>
      <c r="M2133" s="1610"/>
      <c r="N2133" s="1610"/>
      <c r="O2133" s="1610"/>
      <c r="P2133" s="1611"/>
    </row>
    <row r="2134" spans="1:16" s="82" customFormat="1">
      <c r="A2134" s="95"/>
      <c r="B2134" s="164" t="s">
        <v>5575</v>
      </c>
      <c r="C2134" s="956" t="s">
        <v>470</v>
      </c>
      <c r="D2134" s="874" t="s">
        <v>471</v>
      </c>
      <c r="E2134" s="274">
        <v>20</v>
      </c>
      <c r="F2134" s="274" t="s">
        <v>533</v>
      </c>
      <c r="G2134" s="274" t="s">
        <v>380</v>
      </c>
      <c r="H2134" s="206"/>
      <c r="I2134" s="874"/>
      <c r="J2134" s="874"/>
      <c r="K2134" s="874"/>
      <c r="L2134" s="874"/>
      <c r="M2134" s="874"/>
      <c r="N2134" s="874"/>
      <c r="O2134" s="874"/>
      <c r="P2134" s="874"/>
    </row>
    <row r="2135" spans="1:16" s="82" customFormat="1">
      <c r="A2135" s="95"/>
      <c r="B2135" s="164" t="s">
        <v>5576</v>
      </c>
      <c r="C2135" s="956" t="s">
        <v>472</v>
      </c>
      <c r="D2135" s="874" t="s">
        <v>473</v>
      </c>
      <c r="E2135" s="274">
        <v>135</v>
      </c>
      <c r="F2135" s="274" t="s">
        <v>533</v>
      </c>
      <c r="G2135" s="274" t="s">
        <v>380</v>
      </c>
      <c r="H2135" s="206"/>
      <c r="I2135" s="874"/>
      <c r="J2135" s="874"/>
      <c r="K2135" s="874"/>
      <c r="L2135" s="874"/>
      <c r="M2135" s="874"/>
      <c r="N2135" s="874"/>
      <c r="O2135" s="874"/>
      <c r="P2135" s="874"/>
    </row>
    <row r="2136" spans="1:16" s="82" customFormat="1">
      <c r="A2136" s="95"/>
      <c r="B2136" s="164" t="s">
        <v>4131</v>
      </c>
      <c r="C2136" s="967" t="s">
        <v>573</v>
      </c>
      <c r="D2136" s="631" t="s">
        <v>574</v>
      </c>
      <c r="E2136" s="274">
        <v>39</v>
      </c>
      <c r="F2136" s="274" t="s">
        <v>533</v>
      </c>
      <c r="G2136" s="274" t="s">
        <v>380</v>
      </c>
      <c r="H2136" s="206"/>
      <c r="I2136" s="1607" t="s">
        <v>1500</v>
      </c>
      <c r="J2136" s="1608"/>
      <c r="K2136" s="1608"/>
      <c r="L2136" s="1608"/>
      <c r="M2136" s="1608"/>
      <c r="N2136" s="1608"/>
      <c r="O2136" s="1608"/>
      <c r="P2136" s="1608"/>
    </row>
    <row r="2137" spans="1:16" s="82" customFormat="1">
      <c r="A2137" s="95"/>
      <c r="B2137" s="164" t="s">
        <v>5572</v>
      </c>
      <c r="C2137" s="967" t="s">
        <v>430</v>
      </c>
      <c r="D2137" s="160" t="s">
        <v>2033</v>
      </c>
      <c r="E2137" s="274">
        <v>35</v>
      </c>
      <c r="F2137" s="274" t="s">
        <v>533</v>
      </c>
      <c r="G2137" s="274" t="s">
        <v>380</v>
      </c>
      <c r="H2137" s="206"/>
      <c r="I2137" s="842"/>
      <c r="J2137" s="871"/>
      <c r="K2137" s="871"/>
      <c r="L2137" s="871"/>
      <c r="M2137" s="871"/>
      <c r="N2137" s="871"/>
      <c r="O2137" s="871"/>
      <c r="P2137" s="872"/>
    </row>
    <row r="2138" spans="1:16" s="82" customFormat="1">
      <c r="A2138" s="95"/>
      <c r="B2138" s="164" t="s">
        <v>4158</v>
      </c>
      <c r="C2138" s="916" t="s">
        <v>918</v>
      </c>
      <c r="D2138" s="270" t="s">
        <v>3260</v>
      </c>
      <c r="E2138" s="107">
        <v>250</v>
      </c>
      <c r="F2138" s="114" t="s">
        <v>533</v>
      </c>
      <c r="G2138" s="113">
        <v>250</v>
      </c>
      <c r="H2138" s="106"/>
      <c r="I2138" s="1499" t="s">
        <v>1078</v>
      </c>
      <c r="J2138" s="1512" t="s">
        <v>919</v>
      </c>
      <c r="K2138" s="1512" t="s">
        <v>919</v>
      </c>
      <c r="L2138" s="1512" t="s">
        <v>919</v>
      </c>
      <c r="M2138" s="1512" t="s">
        <v>919</v>
      </c>
      <c r="N2138" s="1512" t="s">
        <v>919</v>
      </c>
      <c r="O2138" s="1512" t="s">
        <v>919</v>
      </c>
      <c r="P2138" s="1513" t="s">
        <v>919</v>
      </c>
    </row>
    <row r="2139" spans="1:16" s="419" customFormat="1">
      <c r="B2139" s="164"/>
      <c r="C2139" s="1045"/>
      <c r="D2139" s="711" t="s">
        <v>1901</v>
      </c>
      <c r="E2139" s="279"/>
      <c r="F2139" s="279"/>
      <c r="G2139" s="279"/>
      <c r="H2139" s="592"/>
      <c r="I2139" s="55"/>
    </row>
    <row r="2140" spans="1:16">
      <c r="A2140" s="95"/>
      <c r="B2140" s="164" t="s">
        <v>5026</v>
      </c>
      <c r="C2140" s="929" t="s">
        <v>586</v>
      </c>
      <c r="D2140" s="202" t="s">
        <v>3261</v>
      </c>
      <c r="E2140" s="287">
        <v>545</v>
      </c>
      <c r="F2140" s="287" t="s">
        <v>533</v>
      </c>
      <c r="G2140" s="287" t="s">
        <v>380</v>
      </c>
      <c r="H2140" s="243"/>
      <c r="I2140" s="672"/>
      <c r="J2140" s="288"/>
      <c r="K2140" s="288"/>
      <c r="L2140" s="288"/>
      <c r="M2140" s="288"/>
      <c r="N2140" s="288"/>
      <c r="O2140" s="288"/>
      <c r="P2140" s="289"/>
    </row>
    <row r="2141" spans="1:16">
      <c r="A2141" s="95"/>
      <c r="B2141" s="164" t="s">
        <v>4824</v>
      </c>
      <c r="C2141" s="929" t="s">
        <v>50</v>
      </c>
      <c r="D2141" s="209" t="s">
        <v>1490</v>
      </c>
      <c r="E2141" s="110">
        <v>680</v>
      </c>
      <c r="F2141" s="287" t="s">
        <v>533</v>
      </c>
      <c r="G2141" s="287" t="s">
        <v>380</v>
      </c>
      <c r="H2141" s="243"/>
      <c r="I2141" s="1523" t="s">
        <v>309</v>
      </c>
      <c r="J2141" s="1524"/>
      <c r="K2141" s="1524"/>
      <c r="L2141" s="1524"/>
      <c r="M2141" s="1524"/>
      <c r="N2141" s="1524"/>
      <c r="O2141" s="1524"/>
      <c r="P2141" s="1525"/>
    </row>
    <row r="2142" spans="1:16">
      <c r="A2142" s="95"/>
      <c r="B2142" s="164" t="s">
        <v>4830</v>
      </c>
      <c r="C2142" s="929" t="s">
        <v>51</v>
      </c>
      <c r="D2142" s="209" t="s">
        <v>1491</v>
      </c>
      <c r="E2142" s="110">
        <v>1150</v>
      </c>
      <c r="F2142" s="287" t="s">
        <v>533</v>
      </c>
      <c r="G2142" s="287" t="s">
        <v>380</v>
      </c>
      <c r="H2142" s="243"/>
      <c r="I2142" s="1477"/>
      <c r="J2142" s="1526"/>
      <c r="K2142" s="1526"/>
      <c r="L2142" s="1526"/>
      <c r="M2142" s="1526"/>
      <c r="N2142" s="1526"/>
      <c r="O2142" s="1526"/>
      <c r="P2142" s="1527"/>
    </row>
    <row r="2143" spans="1:16">
      <c r="A2143" s="95"/>
      <c r="B2143" s="164" t="s">
        <v>4836</v>
      </c>
      <c r="C2143" s="929" t="s">
        <v>52</v>
      </c>
      <c r="D2143" s="209" t="s">
        <v>1492</v>
      </c>
      <c r="E2143" s="110">
        <v>1635</v>
      </c>
      <c r="F2143" s="287" t="s">
        <v>533</v>
      </c>
      <c r="G2143" s="287" t="s">
        <v>380</v>
      </c>
      <c r="H2143" s="243"/>
      <c r="I2143" s="1528"/>
      <c r="J2143" s="1529"/>
      <c r="K2143" s="1529"/>
      <c r="L2143" s="1529"/>
      <c r="M2143" s="1529"/>
      <c r="N2143" s="1529"/>
      <c r="O2143" s="1529"/>
      <c r="P2143" s="1530"/>
    </row>
    <row r="2144" spans="1:16">
      <c r="A2144" s="95"/>
      <c r="B2144" s="164" t="s">
        <v>5113</v>
      </c>
      <c r="C2144" s="929" t="s">
        <v>53</v>
      </c>
      <c r="D2144" s="209" t="s">
        <v>1328</v>
      </c>
      <c r="E2144" s="110">
        <v>940</v>
      </c>
      <c r="F2144" s="287" t="s">
        <v>533</v>
      </c>
      <c r="G2144" s="287" t="s">
        <v>380</v>
      </c>
      <c r="H2144" s="243"/>
      <c r="I2144" s="1523" t="s">
        <v>1288</v>
      </c>
      <c r="J2144" s="1524"/>
      <c r="K2144" s="1524"/>
      <c r="L2144" s="1524"/>
      <c r="M2144" s="1524"/>
      <c r="N2144" s="1524"/>
      <c r="O2144" s="1524"/>
      <c r="P2144" s="1525"/>
    </row>
    <row r="2145" spans="1:16">
      <c r="A2145" s="95"/>
      <c r="B2145" s="164" t="s">
        <v>5120</v>
      </c>
      <c r="C2145" s="929" t="s">
        <v>394</v>
      </c>
      <c r="D2145" s="209" t="s">
        <v>1329</v>
      </c>
      <c r="E2145" s="110">
        <v>1570</v>
      </c>
      <c r="F2145" s="287" t="s">
        <v>533</v>
      </c>
      <c r="G2145" s="287" t="s">
        <v>380</v>
      </c>
      <c r="H2145" s="243"/>
      <c r="I2145" s="1477"/>
      <c r="J2145" s="1526"/>
      <c r="K2145" s="1526"/>
      <c r="L2145" s="1526"/>
      <c r="M2145" s="1526"/>
      <c r="N2145" s="1526"/>
      <c r="O2145" s="1526"/>
      <c r="P2145" s="1527"/>
    </row>
    <row r="2146" spans="1:16">
      <c r="A2146" s="95"/>
      <c r="B2146" s="164" t="s">
        <v>5127</v>
      </c>
      <c r="C2146" s="929" t="s">
        <v>305</v>
      </c>
      <c r="D2146" s="209" t="s">
        <v>1330</v>
      </c>
      <c r="E2146" s="110">
        <v>2265</v>
      </c>
      <c r="F2146" s="287" t="s">
        <v>533</v>
      </c>
      <c r="G2146" s="287" t="s">
        <v>380</v>
      </c>
      <c r="H2146" s="243"/>
      <c r="I2146" s="1528"/>
      <c r="J2146" s="1529"/>
      <c r="K2146" s="1529"/>
      <c r="L2146" s="1529"/>
      <c r="M2146" s="1529"/>
      <c r="N2146" s="1529"/>
      <c r="O2146" s="1529"/>
      <c r="P2146" s="1530"/>
    </row>
    <row r="2147" spans="1:16">
      <c r="A2147" s="95"/>
      <c r="B2147" s="164" t="s">
        <v>4549</v>
      </c>
      <c r="C2147" s="923" t="s">
        <v>3296</v>
      </c>
      <c r="D2147" s="176" t="s">
        <v>3297</v>
      </c>
      <c r="E2147" s="110">
        <v>1500</v>
      </c>
      <c r="F2147" s="287" t="s">
        <v>533</v>
      </c>
      <c r="G2147" s="210" t="s">
        <v>380</v>
      </c>
      <c r="H2147" s="243"/>
      <c r="I2147" s="888" t="s">
        <v>3323</v>
      </c>
      <c r="J2147" s="849"/>
      <c r="K2147" s="849"/>
      <c r="L2147" s="849"/>
      <c r="M2147" s="849"/>
      <c r="N2147" s="849"/>
      <c r="O2147" s="849"/>
      <c r="P2147" s="850"/>
    </row>
    <row r="2148" spans="1:16">
      <c r="A2148" s="95"/>
      <c r="B2148" s="164" t="s">
        <v>4158</v>
      </c>
      <c r="C2148" s="916" t="s">
        <v>918</v>
      </c>
      <c r="D2148" s="202" t="s">
        <v>3260</v>
      </c>
      <c r="E2148" s="210">
        <v>250</v>
      </c>
      <c r="F2148" s="114" t="s">
        <v>533</v>
      </c>
      <c r="G2148" s="210" t="s">
        <v>380</v>
      </c>
      <c r="H2148" s="135"/>
      <c r="I2148" s="1499" t="s">
        <v>1078</v>
      </c>
      <c r="J2148" s="1512" t="s">
        <v>919</v>
      </c>
      <c r="K2148" s="1512" t="s">
        <v>919</v>
      </c>
      <c r="L2148" s="1512" t="s">
        <v>919</v>
      </c>
      <c r="M2148" s="1512" t="s">
        <v>919</v>
      </c>
      <c r="N2148" s="1512" t="s">
        <v>919</v>
      </c>
      <c r="O2148" s="1512" t="s">
        <v>919</v>
      </c>
      <c r="P2148" s="1513" t="s">
        <v>919</v>
      </c>
    </row>
    <row r="2149" spans="1:16" s="419" customFormat="1">
      <c r="B2149" s="164"/>
      <c r="C2149" s="1045"/>
      <c r="D2149" s="711" t="s">
        <v>1898</v>
      </c>
      <c r="E2149" s="279"/>
      <c r="F2149" s="279"/>
      <c r="G2149" s="279"/>
      <c r="H2149" s="592"/>
      <c r="I2149" s="55"/>
    </row>
    <row r="2150" spans="1:16">
      <c r="A2150" s="95"/>
      <c r="B2150" s="164" t="s">
        <v>4034</v>
      </c>
      <c r="C2150" s="920" t="s">
        <v>3360</v>
      </c>
      <c r="D2150" s="209" t="s">
        <v>3361</v>
      </c>
      <c r="E2150" s="107">
        <v>3670</v>
      </c>
      <c r="F2150" s="107" t="s">
        <v>533</v>
      </c>
      <c r="G2150" s="107" t="s">
        <v>380</v>
      </c>
      <c r="H2150" s="245"/>
      <c r="I2150" s="1523" t="s">
        <v>3367</v>
      </c>
      <c r="J2150" s="1524"/>
      <c r="K2150" s="1524"/>
      <c r="L2150" s="1524"/>
      <c r="M2150" s="1524"/>
      <c r="N2150" s="1524"/>
      <c r="O2150" s="1524"/>
      <c r="P2150" s="1525"/>
    </row>
    <row r="2151" spans="1:16">
      <c r="A2151" s="95"/>
      <c r="B2151" s="164" t="s">
        <v>4837</v>
      </c>
      <c r="C2151" s="494" t="s">
        <v>167</v>
      </c>
      <c r="D2151" s="207" t="s">
        <v>1307</v>
      </c>
      <c r="E2151" s="107">
        <v>2095</v>
      </c>
      <c r="F2151" s="107" t="s">
        <v>533</v>
      </c>
      <c r="G2151" s="107" t="s">
        <v>380</v>
      </c>
      <c r="H2151" s="245"/>
      <c r="I2151" s="1607" t="s">
        <v>493</v>
      </c>
      <c r="J2151" s="1607"/>
      <c r="K2151" s="1607"/>
      <c r="L2151" s="1607"/>
      <c r="M2151" s="1607"/>
      <c r="N2151" s="1607"/>
      <c r="O2151" s="1607"/>
      <c r="P2151" s="1607"/>
    </row>
    <row r="2152" spans="1:16">
      <c r="A2152" s="95"/>
      <c r="B2152" s="164" t="s">
        <v>4838</v>
      </c>
      <c r="C2152" s="494" t="s">
        <v>134</v>
      </c>
      <c r="D2152" s="207" t="s">
        <v>1308</v>
      </c>
      <c r="E2152" s="107">
        <v>3565</v>
      </c>
      <c r="F2152" s="107" t="s">
        <v>533</v>
      </c>
      <c r="G2152" s="107" t="s">
        <v>380</v>
      </c>
      <c r="H2152" s="245"/>
      <c r="I2152" s="1607"/>
      <c r="J2152" s="1607"/>
      <c r="K2152" s="1607"/>
      <c r="L2152" s="1607"/>
      <c r="M2152" s="1607"/>
      <c r="N2152" s="1607"/>
      <c r="O2152" s="1607"/>
      <c r="P2152" s="1607"/>
    </row>
    <row r="2153" spans="1:16">
      <c r="A2153" s="95"/>
      <c r="B2153" s="164" t="s">
        <v>4839</v>
      </c>
      <c r="C2153" s="494" t="s">
        <v>572</v>
      </c>
      <c r="D2153" s="207" t="s">
        <v>1309</v>
      </c>
      <c r="E2153" s="107">
        <v>5035</v>
      </c>
      <c r="F2153" s="107" t="s">
        <v>533</v>
      </c>
      <c r="G2153" s="107" t="s">
        <v>380</v>
      </c>
      <c r="H2153" s="245"/>
      <c r="I2153" s="1607"/>
      <c r="J2153" s="1607"/>
      <c r="K2153" s="1607"/>
      <c r="L2153" s="1607"/>
      <c r="M2153" s="1607"/>
      <c r="N2153" s="1607"/>
      <c r="O2153" s="1607"/>
      <c r="P2153" s="1607"/>
    </row>
    <row r="2154" spans="1:16">
      <c r="A2154" s="95"/>
      <c r="B2154" s="164" t="s">
        <v>5129</v>
      </c>
      <c r="C2154" s="494" t="s">
        <v>43</v>
      </c>
      <c r="D2154" s="207" t="s">
        <v>1159</v>
      </c>
      <c r="E2154" s="107">
        <v>1885</v>
      </c>
      <c r="F2154" s="107" t="s">
        <v>533</v>
      </c>
      <c r="G2154" s="107" t="s">
        <v>380</v>
      </c>
      <c r="H2154" s="245"/>
      <c r="I2154" s="1607" t="s">
        <v>1310</v>
      </c>
      <c r="J2154" s="1607"/>
      <c r="K2154" s="1607"/>
      <c r="L2154" s="1607"/>
      <c r="M2154" s="1607"/>
      <c r="N2154" s="1607"/>
      <c r="O2154" s="1607"/>
      <c r="P2154" s="1607"/>
    </row>
    <row r="2155" spans="1:16">
      <c r="A2155" s="95"/>
      <c r="B2155" s="164" t="s">
        <v>5130</v>
      </c>
      <c r="C2155" s="494" t="s">
        <v>389</v>
      </c>
      <c r="D2155" s="207" t="s">
        <v>1142</v>
      </c>
      <c r="E2155" s="107">
        <v>3250</v>
      </c>
      <c r="F2155" s="107" t="s">
        <v>533</v>
      </c>
      <c r="G2155" s="107" t="s">
        <v>380</v>
      </c>
      <c r="H2155" s="245"/>
      <c r="I2155" s="1607"/>
      <c r="J2155" s="1607"/>
      <c r="K2155" s="1607"/>
      <c r="L2155" s="1607"/>
      <c r="M2155" s="1607"/>
      <c r="N2155" s="1607"/>
      <c r="O2155" s="1607"/>
      <c r="P2155" s="1607"/>
    </row>
    <row r="2156" spans="1:16">
      <c r="A2156" s="95"/>
      <c r="B2156" s="164" t="s">
        <v>5131</v>
      </c>
      <c r="C2156" s="494" t="s">
        <v>388</v>
      </c>
      <c r="D2156" s="207" t="s">
        <v>1130</v>
      </c>
      <c r="E2156" s="107">
        <v>4510</v>
      </c>
      <c r="F2156" s="107" t="s">
        <v>533</v>
      </c>
      <c r="G2156" s="107" t="s">
        <v>380</v>
      </c>
      <c r="H2156" s="245"/>
      <c r="I2156" s="1607"/>
      <c r="J2156" s="1607"/>
      <c r="K2156" s="1607"/>
      <c r="L2156" s="1607"/>
      <c r="M2156" s="1607"/>
      <c r="N2156" s="1607"/>
      <c r="O2156" s="1607"/>
      <c r="P2156" s="1607"/>
    </row>
    <row r="2157" spans="1:16">
      <c r="A2157" s="95"/>
      <c r="B2157" s="164" t="s">
        <v>5528</v>
      </c>
      <c r="C2157" s="932" t="s">
        <v>88</v>
      </c>
      <c r="D2157" s="269" t="s">
        <v>1224</v>
      </c>
      <c r="E2157" s="259">
        <v>1750</v>
      </c>
      <c r="F2157" s="107" t="s">
        <v>533</v>
      </c>
      <c r="G2157" s="107" t="s">
        <v>380</v>
      </c>
      <c r="H2157" s="245"/>
      <c r="I2157" s="1500" t="s">
        <v>1566</v>
      </c>
      <c r="J2157" s="1501"/>
      <c r="K2157" s="1501"/>
      <c r="L2157" s="1501"/>
      <c r="M2157" s="1501"/>
      <c r="N2157" s="1501"/>
      <c r="O2157" s="1501"/>
      <c r="P2157" s="1502"/>
    </row>
    <row r="2158" spans="1:16">
      <c r="A2158" s="95"/>
      <c r="B2158" s="164" t="s">
        <v>5529</v>
      </c>
      <c r="C2158" s="932" t="s">
        <v>89</v>
      </c>
      <c r="D2158" s="269" t="s">
        <v>1225</v>
      </c>
      <c r="E2158" s="259">
        <v>2975</v>
      </c>
      <c r="F2158" s="107" t="s">
        <v>533</v>
      </c>
      <c r="G2158" s="107" t="s">
        <v>380</v>
      </c>
      <c r="H2158" s="245"/>
      <c r="I2158" s="1503"/>
      <c r="J2158" s="1504"/>
      <c r="K2158" s="1504"/>
      <c r="L2158" s="1504"/>
      <c r="M2158" s="1504"/>
      <c r="N2158" s="1504"/>
      <c r="O2158" s="1504"/>
      <c r="P2158" s="1505"/>
    </row>
    <row r="2159" spans="1:16">
      <c r="A2159" s="95"/>
      <c r="B2159" s="164" t="s">
        <v>5530</v>
      </c>
      <c r="C2159" s="932" t="s">
        <v>90</v>
      </c>
      <c r="D2159" s="269" t="s">
        <v>1226</v>
      </c>
      <c r="E2159" s="259">
        <v>4200</v>
      </c>
      <c r="F2159" s="107" t="s">
        <v>533</v>
      </c>
      <c r="G2159" s="107" t="s">
        <v>380</v>
      </c>
      <c r="H2159" s="245"/>
      <c r="I2159" s="1506"/>
      <c r="J2159" s="1507"/>
      <c r="K2159" s="1507"/>
      <c r="L2159" s="1507"/>
      <c r="M2159" s="1507"/>
      <c r="N2159" s="1507"/>
      <c r="O2159" s="1507"/>
      <c r="P2159" s="1508"/>
    </row>
    <row r="2160" spans="1:16">
      <c r="A2160" s="95"/>
      <c r="B2160" s="164" t="s">
        <v>5078</v>
      </c>
      <c r="C2160" s="494" t="s">
        <v>3</v>
      </c>
      <c r="D2160" s="207" t="s">
        <v>1311</v>
      </c>
      <c r="E2160" s="713">
        <v>1359</v>
      </c>
      <c r="F2160" s="107" t="s">
        <v>533</v>
      </c>
      <c r="G2160" s="713" t="s">
        <v>380</v>
      </c>
      <c r="H2160" s="245"/>
      <c r="I2160" s="1607" t="s">
        <v>1493</v>
      </c>
      <c r="J2160" s="1607"/>
      <c r="K2160" s="1607"/>
      <c r="L2160" s="1607"/>
      <c r="M2160" s="1607"/>
      <c r="N2160" s="1607"/>
      <c r="O2160" s="1607"/>
      <c r="P2160" s="1607"/>
    </row>
    <row r="2161" spans="1:16">
      <c r="A2161" s="95"/>
      <c r="B2161" s="164" t="s">
        <v>5079</v>
      </c>
      <c r="C2161" s="494" t="s">
        <v>2</v>
      </c>
      <c r="D2161" s="207" t="s">
        <v>1312</v>
      </c>
      <c r="E2161" s="713">
        <v>1839</v>
      </c>
      <c r="F2161" s="107" t="s">
        <v>533</v>
      </c>
      <c r="G2161" s="713" t="s">
        <v>380</v>
      </c>
      <c r="H2161" s="245"/>
      <c r="I2161" s="1607" t="s">
        <v>1494</v>
      </c>
      <c r="J2161" s="1607"/>
      <c r="K2161" s="1607"/>
      <c r="L2161" s="1607"/>
      <c r="M2161" s="1607"/>
      <c r="N2161" s="1607"/>
      <c r="O2161" s="1607"/>
      <c r="P2161" s="1607"/>
    </row>
    <row r="2162" spans="1:16">
      <c r="A2162" s="95"/>
      <c r="B2162" s="164" t="s">
        <v>5024</v>
      </c>
      <c r="C2162" s="938" t="s">
        <v>798</v>
      </c>
      <c r="D2162" s="197" t="s">
        <v>799</v>
      </c>
      <c r="E2162" s="714">
        <v>495</v>
      </c>
      <c r="F2162" s="186" t="s">
        <v>533</v>
      </c>
      <c r="G2162" s="186" t="s">
        <v>380</v>
      </c>
      <c r="H2162" s="715"/>
      <c r="I2162" s="53" t="s">
        <v>2058</v>
      </c>
      <c r="J2162" s="88"/>
      <c r="K2162" s="88"/>
      <c r="L2162" s="88"/>
      <c r="M2162" s="88"/>
      <c r="N2162" s="88"/>
      <c r="O2162" s="88"/>
      <c r="P2162" s="88"/>
    </row>
    <row r="2163" spans="1:16" s="95" customFormat="1">
      <c r="B2163" s="164" t="s">
        <v>5495</v>
      </c>
      <c r="C2163" s="932" t="s">
        <v>729</v>
      </c>
      <c r="D2163" s="282" t="s">
        <v>3312</v>
      </c>
      <c r="E2163" s="259">
        <v>1250</v>
      </c>
      <c r="F2163" s="107" t="s">
        <v>533</v>
      </c>
      <c r="G2163" s="107" t="s">
        <v>380</v>
      </c>
      <c r="H2163" s="245"/>
      <c r="I2163" s="824" t="s">
        <v>1313</v>
      </c>
      <c r="J2163" s="825"/>
      <c r="K2163" s="825"/>
      <c r="L2163" s="825"/>
      <c r="M2163" s="825"/>
      <c r="N2163" s="825"/>
      <c r="O2163" s="825"/>
      <c r="P2163" s="826"/>
    </row>
    <row r="2164" spans="1:16" s="888" customFormat="1">
      <c r="A2164" s="95"/>
      <c r="B2164" s="164" t="s">
        <v>4160</v>
      </c>
      <c r="C2164" s="489" t="s">
        <v>922</v>
      </c>
      <c r="D2164" s="848" t="s">
        <v>2944</v>
      </c>
      <c r="E2164" s="107">
        <v>440</v>
      </c>
      <c r="F2164" s="210" t="s">
        <v>533</v>
      </c>
      <c r="G2164" s="107" t="s">
        <v>380</v>
      </c>
      <c r="H2164" s="251"/>
      <c r="I2164" s="1499" t="s">
        <v>1502</v>
      </c>
      <c r="J2164" s="1512" t="s">
        <v>923</v>
      </c>
      <c r="K2164" s="1512" t="s">
        <v>923</v>
      </c>
      <c r="L2164" s="1512" t="s">
        <v>923</v>
      </c>
      <c r="M2164" s="1512" t="s">
        <v>923</v>
      </c>
      <c r="N2164" s="1512" t="s">
        <v>923</v>
      </c>
      <c r="O2164" s="1512" t="s">
        <v>923</v>
      </c>
      <c r="P2164" s="1513" t="s">
        <v>923</v>
      </c>
    </row>
    <row r="2165" spans="1:16">
      <c r="B2165" s="164"/>
      <c r="C2165" s="490" t="s">
        <v>1046</v>
      </c>
      <c r="D2165" s="344"/>
      <c r="E2165" s="274"/>
      <c r="F2165" s="274" t="s">
        <v>68</v>
      </c>
      <c r="G2165" s="274" t="s">
        <v>67</v>
      </c>
      <c r="H2165" s="106"/>
      <c r="I2165" s="874"/>
      <c r="J2165" s="108"/>
      <c r="K2165" s="108"/>
      <c r="L2165" s="108"/>
      <c r="M2165" s="108"/>
      <c r="N2165" s="108"/>
      <c r="O2165" s="108"/>
      <c r="P2165" s="108"/>
    </row>
    <row r="2166" spans="1:16">
      <c r="B2166" s="164"/>
      <c r="C2166" s="1046" t="s">
        <v>1903</v>
      </c>
      <c r="D2166" s="565"/>
      <c r="E2166" s="716"/>
      <c r="F2166" s="716"/>
      <c r="G2166" s="716"/>
      <c r="H2166" s="677"/>
      <c r="I2166" s="717"/>
      <c r="J2166" s="718"/>
      <c r="K2166" s="718"/>
      <c r="L2166" s="718"/>
      <c r="M2166" s="718"/>
      <c r="N2166" s="718"/>
      <c r="O2166" s="718"/>
      <c r="P2166" s="718"/>
    </row>
    <row r="2167" spans="1:16" ht="18" customHeight="1">
      <c r="B2167" s="164"/>
      <c r="C2167" s="490"/>
      <c r="D2167" s="719" t="s">
        <v>1899</v>
      </c>
      <c r="E2167" s="274"/>
      <c r="F2167" s="274"/>
      <c r="G2167" s="274"/>
      <c r="H2167" s="106"/>
      <c r="I2167" s="874"/>
      <c r="J2167" s="108"/>
      <c r="K2167" s="108"/>
      <c r="L2167" s="108"/>
      <c r="M2167" s="108"/>
      <c r="N2167" s="108"/>
      <c r="O2167" s="108"/>
      <c r="P2167" s="108"/>
    </row>
    <row r="2168" spans="1:16" s="74" customFormat="1">
      <c r="A2168" s="88"/>
      <c r="B2168" s="164" t="s">
        <v>4819</v>
      </c>
      <c r="C2168" s="912" t="s">
        <v>263</v>
      </c>
      <c r="D2168" s="874" t="s">
        <v>1293</v>
      </c>
      <c r="E2168" s="107">
        <v>6044.5000000000009</v>
      </c>
      <c r="F2168" s="123" t="s">
        <v>2056</v>
      </c>
      <c r="G2168" s="107" t="s">
        <v>380</v>
      </c>
      <c r="H2168" s="245"/>
      <c r="I2168" s="1607" t="s">
        <v>493</v>
      </c>
      <c r="J2168" s="1607"/>
      <c r="K2168" s="1607"/>
      <c r="L2168" s="1607"/>
      <c r="M2168" s="1607"/>
      <c r="N2168" s="1607"/>
      <c r="O2168" s="1607"/>
      <c r="P2168" s="1607"/>
    </row>
    <row r="2169" spans="1:16">
      <c r="A2169" s="88"/>
      <c r="B2169" s="164" t="s">
        <v>4825</v>
      </c>
      <c r="C2169" s="912" t="s">
        <v>0</v>
      </c>
      <c r="D2169" s="874" t="s">
        <v>1294</v>
      </c>
      <c r="E2169" s="107">
        <v>10224.5</v>
      </c>
      <c r="F2169" s="123" t="s">
        <v>2056</v>
      </c>
      <c r="G2169" s="107" t="s">
        <v>380</v>
      </c>
      <c r="H2169" s="245"/>
      <c r="I2169" s="1607"/>
      <c r="J2169" s="1607"/>
      <c r="K2169" s="1607"/>
      <c r="L2169" s="1607"/>
      <c r="M2169" s="1607"/>
      <c r="N2169" s="1607"/>
      <c r="O2169" s="1607"/>
      <c r="P2169" s="1607"/>
    </row>
    <row r="2170" spans="1:16">
      <c r="A2170" s="88"/>
      <c r="B2170" s="164" t="s">
        <v>4831</v>
      </c>
      <c r="C2170" s="912" t="s">
        <v>328</v>
      </c>
      <c r="D2170" s="874" t="s">
        <v>1295</v>
      </c>
      <c r="E2170" s="107">
        <v>14514.500000000002</v>
      </c>
      <c r="F2170" s="123" t="s">
        <v>2056</v>
      </c>
      <c r="G2170" s="107" t="s">
        <v>380</v>
      </c>
      <c r="H2170" s="245"/>
      <c r="I2170" s="1607"/>
      <c r="J2170" s="1607"/>
      <c r="K2170" s="1607"/>
      <c r="L2170" s="1607"/>
      <c r="M2170" s="1607"/>
      <c r="N2170" s="1607"/>
      <c r="O2170" s="1607"/>
      <c r="P2170" s="1607"/>
    </row>
    <row r="2171" spans="1:16">
      <c r="A2171" s="88"/>
      <c r="B2171" s="164" t="s">
        <v>5108</v>
      </c>
      <c r="C2171" s="912" t="s">
        <v>329</v>
      </c>
      <c r="D2171" s="874" t="s">
        <v>1153</v>
      </c>
      <c r="E2171" s="107">
        <v>6594.5000000000009</v>
      </c>
      <c r="F2171" s="123" t="s">
        <v>2056</v>
      </c>
      <c r="G2171" s="107" t="s">
        <v>380</v>
      </c>
      <c r="H2171" s="245"/>
      <c r="I2171" s="1607" t="s">
        <v>1288</v>
      </c>
      <c r="J2171" s="1607"/>
      <c r="K2171" s="1607"/>
      <c r="L2171" s="1607"/>
      <c r="M2171" s="1607"/>
      <c r="N2171" s="1607"/>
      <c r="O2171" s="1607"/>
      <c r="P2171" s="1607"/>
    </row>
    <row r="2172" spans="1:16" s="74" customFormat="1">
      <c r="A2172" s="88"/>
      <c r="B2172" s="164" t="s">
        <v>5115</v>
      </c>
      <c r="C2172" s="912" t="s">
        <v>23</v>
      </c>
      <c r="D2172" s="874" t="s">
        <v>1139</v>
      </c>
      <c r="E2172" s="107">
        <v>11214.5</v>
      </c>
      <c r="F2172" s="123" t="s">
        <v>2056</v>
      </c>
      <c r="G2172" s="107" t="s">
        <v>380</v>
      </c>
      <c r="H2172" s="245"/>
      <c r="I2172" s="1607"/>
      <c r="J2172" s="1607"/>
      <c r="K2172" s="1607"/>
      <c r="L2172" s="1607"/>
      <c r="M2172" s="1607"/>
      <c r="N2172" s="1607"/>
      <c r="O2172" s="1607"/>
      <c r="P2172" s="1607"/>
    </row>
    <row r="2173" spans="1:16" s="74" customFormat="1">
      <c r="A2173" s="88"/>
      <c r="B2173" s="164" t="s">
        <v>5122</v>
      </c>
      <c r="C2173" s="912" t="s">
        <v>339</v>
      </c>
      <c r="D2173" s="874" t="s">
        <v>1127</v>
      </c>
      <c r="E2173" s="107">
        <v>15834.500000000002</v>
      </c>
      <c r="F2173" s="123" t="s">
        <v>2056</v>
      </c>
      <c r="G2173" s="107" t="s">
        <v>380</v>
      </c>
      <c r="H2173" s="245"/>
      <c r="I2173" s="1607"/>
      <c r="J2173" s="1607"/>
      <c r="K2173" s="1607"/>
      <c r="L2173" s="1607"/>
      <c r="M2173" s="1607"/>
      <c r="N2173" s="1607"/>
      <c r="O2173" s="1607"/>
      <c r="P2173" s="1607"/>
    </row>
    <row r="2174" spans="1:16" s="74" customFormat="1">
      <c r="A2174" s="88"/>
      <c r="B2174" s="164" t="s">
        <v>4473</v>
      </c>
      <c r="C2174" s="923" t="s">
        <v>3193</v>
      </c>
      <c r="D2174" s="270" t="s">
        <v>3194</v>
      </c>
      <c r="E2174" s="142">
        <v>7500</v>
      </c>
      <c r="F2174" s="123" t="s">
        <v>2056</v>
      </c>
      <c r="G2174" s="107" t="s">
        <v>380</v>
      </c>
      <c r="H2174" s="241"/>
      <c r="I2174" s="52" t="s">
        <v>3264</v>
      </c>
      <c r="J2174" s="849"/>
      <c r="K2174" s="849"/>
      <c r="L2174" s="849"/>
      <c r="M2174" s="849"/>
      <c r="N2174" s="849"/>
      <c r="O2174" s="849"/>
      <c r="P2174" s="850"/>
    </row>
    <row r="2175" spans="1:16" s="95" customFormat="1">
      <c r="A2175" s="88"/>
      <c r="B2175" s="164" t="s">
        <v>5437</v>
      </c>
      <c r="C2175" s="1026" t="s">
        <v>475</v>
      </c>
      <c r="D2175" s="542" t="s">
        <v>2942</v>
      </c>
      <c r="E2175" s="244">
        <v>2000</v>
      </c>
      <c r="F2175" s="123" t="s">
        <v>2056</v>
      </c>
      <c r="G2175" s="244" t="s">
        <v>380</v>
      </c>
      <c r="H2175" s="255"/>
      <c r="I2175" s="867"/>
      <c r="J2175" s="868"/>
      <c r="K2175" s="868"/>
      <c r="L2175" s="868"/>
      <c r="M2175" s="868"/>
      <c r="N2175" s="868"/>
      <c r="O2175" s="868"/>
      <c r="P2175" s="869"/>
    </row>
    <row r="2176" spans="1:16" s="74" customFormat="1">
      <c r="A2176" s="95"/>
      <c r="B2176" s="164" t="s">
        <v>4980</v>
      </c>
      <c r="C2176" s="494" t="s">
        <v>362</v>
      </c>
      <c r="D2176" s="207" t="s">
        <v>1777</v>
      </c>
      <c r="E2176" s="208">
        <v>6995</v>
      </c>
      <c r="F2176" s="107" t="s">
        <v>533</v>
      </c>
      <c r="G2176" s="208" t="s">
        <v>380</v>
      </c>
      <c r="H2176" s="206"/>
      <c r="I2176" s="874"/>
      <c r="J2176" s="106"/>
      <c r="K2176" s="106"/>
      <c r="L2176" s="106"/>
      <c r="M2176" s="106"/>
      <c r="N2176" s="106"/>
      <c r="O2176" s="106"/>
      <c r="P2176" s="106"/>
    </row>
    <row r="2177" spans="1:16" s="95" customFormat="1">
      <c r="A2177" s="88"/>
      <c r="B2177" s="164" t="s">
        <v>5569</v>
      </c>
      <c r="C2177" s="932" t="s">
        <v>244</v>
      </c>
      <c r="D2177" s="139" t="s">
        <v>245</v>
      </c>
      <c r="E2177" s="136">
        <v>60</v>
      </c>
      <c r="F2177" s="123" t="s">
        <v>105</v>
      </c>
      <c r="G2177" s="136" t="s">
        <v>380</v>
      </c>
      <c r="H2177" s="220"/>
      <c r="I2177" s="870" t="s">
        <v>1284</v>
      </c>
      <c r="J2177" s="839"/>
      <c r="K2177" s="839"/>
      <c r="L2177" s="839"/>
      <c r="M2177" s="839"/>
      <c r="N2177" s="839"/>
      <c r="O2177" s="839"/>
      <c r="P2177" s="840"/>
    </row>
    <row r="2178" spans="1:16" s="95" customFormat="1">
      <c r="A2178" s="88"/>
      <c r="B2178" s="164" t="s">
        <v>4161</v>
      </c>
      <c r="C2178" s="489" t="s">
        <v>924</v>
      </c>
      <c r="D2178" s="112" t="s">
        <v>2945</v>
      </c>
      <c r="E2178" s="113">
        <v>1250</v>
      </c>
      <c r="F2178" s="114" t="s">
        <v>2056</v>
      </c>
      <c r="G2178" s="113">
        <v>1250</v>
      </c>
      <c r="H2178" s="106"/>
      <c r="I2178" s="1579" t="s">
        <v>1469</v>
      </c>
      <c r="J2178" s="1580" t="s">
        <v>925</v>
      </c>
      <c r="K2178" s="1580" t="s">
        <v>925</v>
      </c>
      <c r="L2178" s="1580" t="s">
        <v>925</v>
      </c>
      <c r="M2178" s="1580" t="s">
        <v>925</v>
      </c>
      <c r="N2178" s="1580" t="s">
        <v>925</v>
      </c>
      <c r="O2178" s="1580" t="s">
        <v>925</v>
      </c>
      <c r="P2178" s="1581" t="s">
        <v>925</v>
      </c>
    </row>
    <row r="2179" spans="1:16">
      <c r="C2179" s="124" t="s">
        <v>1046</v>
      </c>
      <c r="D2179" s="300"/>
      <c r="E2179" s="247"/>
      <c r="F2179" s="247"/>
      <c r="G2179" s="247"/>
    </row>
    <row r="2180" spans="1:16">
      <c r="C2180" s="720"/>
      <c r="D2180" s="300"/>
      <c r="E2180" s="247"/>
      <c r="F2180" s="247"/>
      <c r="G2180" s="247"/>
    </row>
  </sheetData>
  <mergeCells count="389">
    <mergeCell ref="I481:P482"/>
    <mergeCell ref="I502:P503"/>
    <mergeCell ref="I1424:P1424"/>
    <mergeCell ref="I1505:P1505"/>
    <mergeCell ref="I1506:P1506"/>
    <mergeCell ref="I711:P713"/>
    <mergeCell ref="I679:P681"/>
    <mergeCell ref="I662:P664"/>
    <mergeCell ref="I657:P659"/>
    <mergeCell ref="I626:P628"/>
    <mergeCell ref="I685:P685"/>
    <mergeCell ref="I731:P732"/>
    <mergeCell ref="I736:P737"/>
    <mergeCell ref="I667:P669"/>
    <mergeCell ref="I635:P635"/>
    <mergeCell ref="I682:P684"/>
    <mergeCell ref="I763:P765"/>
    <mergeCell ref="I806:P806"/>
    <mergeCell ref="I751:P753"/>
    <mergeCell ref="I1503:P1503"/>
    <mergeCell ref="I1504:P1504"/>
    <mergeCell ref="I1425:P1425"/>
    <mergeCell ref="I1332:P1332"/>
    <mergeCell ref="I507:P509"/>
    <mergeCell ref="I436:P436"/>
    <mergeCell ref="I585:P585"/>
    <mergeCell ref="I569:P571"/>
    <mergeCell ref="I494:P495"/>
    <mergeCell ref="I515:P516"/>
    <mergeCell ref="I499:P499"/>
    <mergeCell ref="I504:P506"/>
    <mergeCell ref="I513:P514"/>
    <mergeCell ref="I492:P493"/>
    <mergeCell ref="I489:P491"/>
    <mergeCell ref="I475:P475"/>
    <mergeCell ref="I546:P546"/>
    <mergeCell ref="I566:P568"/>
    <mergeCell ref="I574:P576"/>
    <mergeCell ref="I540:P541"/>
    <mergeCell ref="I545:P545"/>
    <mergeCell ref="I558:P560"/>
    <mergeCell ref="I563:P565"/>
    <mergeCell ref="I533:P535"/>
    <mergeCell ref="I527:P529"/>
    <mergeCell ref="I537:P538"/>
    <mergeCell ref="I525:P526"/>
    <mergeCell ref="I510:P512"/>
    <mergeCell ref="I521:P521"/>
    <mergeCell ref="I601:P603"/>
    <mergeCell ref="I606:P608"/>
    <mergeCell ref="I611:P613"/>
    <mergeCell ref="I616:P618"/>
    <mergeCell ref="I621:P623"/>
    <mergeCell ref="I588:P588"/>
    <mergeCell ref="I579:P581"/>
    <mergeCell ref="I530:P532"/>
    <mergeCell ref="I634:P634"/>
    <mergeCell ref="I519:P519"/>
    <mergeCell ref="I586:P586"/>
    <mergeCell ref="I221:P221"/>
    <mergeCell ref="I222:P222"/>
    <mergeCell ref="I211:P213"/>
    <mergeCell ref="I483:P485"/>
    <mergeCell ref="I486:P488"/>
    <mergeCell ref="I437:P437"/>
    <mergeCell ref="I302:P304"/>
    <mergeCell ref="I329:P331"/>
    <mergeCell ref="I443:P445"/>
    <mergeCell ref="I448:P450"/>
    <mergeCell ref="I453:P455"/>
    <mergeCell ref="I463:P465"/>
    <mergeCell ref="I468:P470"/>
    <mergeCell ref="I473:P473"/>
    <mergeCell ref="I476:P476"/>
    <mergeCell ref="I214:P216"/>
    <mergeCell ref="I386:P388"/>
    <mergeCell ref="I393:P393"/>
    <mergeCell ref="I402:P404"/>
    <mergeCell ref="I407:P409"/>
    <mergeCell ref="I412:P414"/>
    <mergeCell ref="I252:P252"/>
    <mergeCell ref="I248:P250"/>
    <mergeCell ref="I268:P270"/>
    <mergeCell ref="I334:P336"/>
    <mergeCell ref="I277:P277"/>
    <mergeCell ref="I257:P257"/>
    <mergeCell ref="I254:P254"/>
    <mergeCell ref="I271:P272"/>
    <mergeCell ref="I280:P280"/>
    <mergeCell ref="I287:P289"/>
    <mergeCell ref="I292:P294"/>
    <mergeCell ref="I297:P299"/>
    <mergeCell ref="I315:P315"/>
    <mergeCell ref="I307:P309"/>
    <mergeCell ref="I220:P220"/>
    <mergeCell ref="I242:P244"/>
    <mergeCell ref="I239:P241"/>
    <mergeCell ref="I435:P435"/>
    <mergeCell ref="I394:P394"/>
    <mergeCell ref="I396:P396"/>
    <mergeCell ref="I381:P383"/>
    <mergeCell ref="I351:P351"/>
    <mergeCell ref="I354:P354"/>
    <mergeCell ref="I314:P314"/>
    <mergeCell ref="I324:P326"/>
    <mergeCell ref="I350:P350"/>
    <mergeCell ref="I427:P429"/>
    <mergeCell ref="I433:P433"/>
    <mergeCell ref="I339:P341"/>
    <mergeCell ref="I344:P346"/>
    <mergeCell ref="I422:P424"/>
    <mergeCell ref="I361:P363"/>
    <mergeCell ref="I366:P368"/>
    <mergeCell ref="I371:P373"/>
    <mergeCell ref="I376:P378"/>
    <mergeCell ref="I417:P419"/>
    <mergeCell ref="I265:P267"/>
    <mergeCell ref="I278:P278"/>
    <mergeCell ref="I1804:P1804"/>
    <mergeCell ref="I1588:P1588"/>
    <mergeCell ref="I1808:P1808"/>
    <mergeCell ref="I1590:P1590"/>
    <mergeCell ref="I1574:P1574"/>
    <mergeCell ref="I108:P108"/>
    <mergeCell ref="I187:P187"/>
    <mergeCell ref="I186:P186"/>
    <mergeCell ref="I76:P76"/>
    <mergeCell ref="I245:P247"/>
    <mergeCell ref="I188:P188"/>
    <mergeCell ref="I189:P189"/>
    <mergeCell ref="I193:P193"/>
    <mergeCell ref="I190:P190"/>
    <mergeCell ref="I191:P191"/>
    <mergeCell ref="I136:P136"/>
    <mergeCell ref="I166:P166"/>
    <mergeCell ref="I168:P168"/>
    <mergeCell ref="I138:P138"/>
    <mergeCell ref="I195:P195"/>
    <mergeCell ref="I194:P194"/>
    <mergeCell ref="I200:P200"/>
    <mergeCell ref="I217:P219"/>
    <mergeCell ref="I227:P227"/>
    <mergeCell ref="I1554:P1554"/>
    <mergeCell ref="I1432:P1432"/>
    <mergeCell ref="I1433:P1433"/>
    <mergeCell ref="I1577:P1577"/>
    <mergeCell ref="I1591:P1591"/>
    <mergeCell ref="I1829:P1829"/>
    <mergeCell ref="I1830:P1830"/>
    <mergeCell ref="I1509:P1509"/>
    <mergeCell ref="I1832:P1832"/>
    <mergeCell ref="I1826:P1826"/>
    <mergeCell ref="I1827:P1827"/>
    <mergeCell ref="I1813:P1813"/>
    <mergeCell ref="I1828:P1828"/>
    <mergeCell ref="I1555:P1555"/>
    <mergeCell ref="I1513:P1513"/>
    <mergeCell ref="I1571:P1571"/>
    <mergeCell ref="I1589:P1589"/>
    <mergeCell ref="I1547:P1547"/>
    <mergeCell ref="I1548:P1548"/>
    <mergeCell ref="I1516:P1516"/>
    <mergeCell ref="I1525:P1525"/>
    <mergeCell ref="I1567:P1567"/>
    <mergeCell ref="I1558:P1558"/>
    <mergeCell ref="I1572:P1572"/>
    <mergeCell ref="I2082:P2082"/>
    <mergeCell ref="I1592:P1592"/>
    <mergeCell ref="I1594:P1594"/>
    <mergeCell ref="I1802:P1802"/>
    <mergeCell ref="I1803:P1803"/>
    <mergeCell ref="I1834:P1834"/>
    <mergeCell ref="I1831:P1831"/>
    <mergeCell ref="I1816:P1816"/>
    <mergeCell ref="I1430:P1430"/>
    <mergeCell ref="I1445:P1445"/>
    <mergeCell ref="I1431:P1431"/>
    <mergeCell ref="I1587:P1587"/>
    <mergeCell ref="I1581:P1581"/>
    <mergeCell ref="I1573:P1573"/>
    <mergeCell ref="I1585:P1585"/>
    <mergeCell ref="I1584:P1584"/>
    <mergeCell ref="I1560:P1560"/>
    <mergeCell ref="I1582:P1582"/>
    <mergeCell ref="I1520:P1520"/>
    <mergeCell ref="I1566:P1566"/>
    <mergeCell ref="I1551:P1551"/>
    <mergeCell ref="I1559:P1559"/>
    <mergeCell ref="I1514:P1514"/>
    <mergeCell ref="I1510:P1510"/>
    <mergeCell ref="I2081:P2081"/>
    <mergeCell ref="I1986:P1992"/>
    <mergeCell ref="I2013:P2015"/>
    <mergeCell ref="I1975:P1975"/>
    <mergeCell ref="I1836:P1836"/>
    <mergeCell ref="I1835:P1835"/>
    <mergeCell ref="I1993:P1999"/>
    <mergeCell ref="I1833:P1833"/>
    <mergeCell ref="I1807:P1807"/>
    <mergeCell ref="I1815:P1815"/>
    <mergeCell ref="I2000:P2006"/>
    <mergeCell ref="C826:D826"/>
    <mergeCell ref="C878:D878"/>
    <mergeCell ref="I1277:P1277"/>
    <mergeCell ref="I1329:P1329"/>
    <mergeCell ref="I1278:P1278"/>
    <mergeCell ref="I1279:P1279"/>
    <mergeCell ref="I1052:P1052"/>
    <mergeCell ref="I1172:P1172"/>
    <mergeCell ref="I1214:P1215"/>
    <mergeCell ref="I990:P990"/>
    <mergeCell ref="I827:P856"/>
    <mergeCell ref="I1328:P1328"/>
    <mergeCell ref="I1212:P1213"/>
    <mergeCell ref="I1276:P1276"/>
    <mergeCell ref="I1195:P1196"/>
    <mergeCell ref="I1271:P1271"/>
    <mergeCell ref="I1275:P1275"/>
    <mergeCell ref="I1221:P1222"/>
    <mergeCell ref="I1223:P1223"/>
    <mergeCell ref="I1206:P1207"/>
    <mergeCell ref="I1208:P1208"/>
    <mergeCell ref="I1199:P1199"/>
    <mergeCell ref="I1200:P1200"/>
    <mergeCell ref="I1201:P1201"/>
    <mergeCell ref="F1:G1"/>
    <mergeCell ref="I275:P275"/>
    <mergeCell ref="I1274:P1274"/>
    <mergeCell ref="I1216:P1216"/>
    <mergeCell ref="I1270:P1270"/>
    <mergeCell ref="I1269:P1269"/>
    <mergeCell ref="I859:P859"/>
    <mergeCell ref="I317:P317"/>
    <mergeCell ref="I874:J874"/>
    <mergeCell ref="I875:J875"/>
    <mergeCell ref="I1092:P1092"/>
    <mergeCell ref="I1192:P1192"/>
    <mergeCell ref="I24:P24"/>
    <mergeCell ref="I1012:P1012"/>
    <mergeCell ref="I943:P945"/>
    <mergeCell ref="I1209:P1209"/>
    <mergeCell ref="I26:P26"/>
    <mergeCell ref="I1204:P1205"/>
    <mergeCell ref="I1197:P1198"/>
    <mergeCell ref="I52:P52"/>
    <mergeCell ref="I708:P710"/>
    <mergeCell ref="I757:P759"/>
    <mergeCell ref="I192:P192"/>
    <mergeCell ref="I78:P78"/>
    <mergeCell ref="I2178:P2178"/>
    <mergeCell ref="I2150:P2150"/>
    <mergeCell ref="I2151:P2153"/>
    <mergeCell ref="I2154:P2156"/>
    <mergeCell ref="I2157:P2159"/>
    <mergeCell ref="I2160:P2160"/>
    <mergeCell ref="I2161:P2161"/>
    <mergeCell ref="I2164:P2164"/>
    <mergeCell ref="I2168:P2170"/>
    <mergeCell ref="I2171:P2173"/>
    <mergeCell ref="I2148:P2148"/>
    <mergeCell ref="I2122:P2124"/>
    <mergeCell ref="I2141:P2143"/>
    <mergeCell ref="I2144:P2146"/>
    <mergeCell ref="I2136:P2136"/>
    <mergeCell ref="I2138:P2138"/>
    <mergeCell ref="I2131:P2131"/>
    <mergeCell ref="I2133:P2133"/>
    <mergeCell ref="I2128:P2130"/>
    <mergeCell ref="I2125:P2127"/>
    <mergeCell ref="I1443:P1443"/>
    <mergeCell ref="I1810:P1810"/>
    <mergeCell ref="I1482:P1482"/>
    <mergeCell ref="I1806:P1806"/>
    <mergeCell ref="I1442:P1442"/>
    <mergeCell ref="I2084:P2084"/>
    <mergeCell ref="I1801:P1801"/>
    <mergeCell ref="I1511:P1511"/>
    <mergeCell ref="I1512:P1512"/>
    <mergeCell ref="I1792:P1792"/>
    <mergeCell ref="I1550:P1550"/>
    <mergeCell ref="I1528:P1528"/>
    <mergeCell ref="I1518:P1518"/>
    <mergeCell ref="I1519:P1519"/>
    <mergeCell ref="I1557:P1557"/>
    <mergeCell ref="I1549:P1549"/>
    <mergeCell ref="I1561:P1561"/>
    <mergeCell ref="I1521:P1521"/>
    <mergeCell ref="I1522:P1522"/>
    <mergeCell ref="I1523:P1523"/>
    <mergeCell ref="I1524:P1524"/>
    <mergeCell ref="I1837:P1837"/>
    <mergeCell ref="I1578:P1578"/>
    <mergeCell ref="I2083:P2083"/>
    <mergeCell ref="I1331:P1331"/>
    <mergeCell ref="I1395:P1395"/>
    <mergeCell ref="I1396:P1396"/>
    <mergeCell ref="I1397:P1397"/>
    <mergeCell ref="I1394:P1394"/>
    <mergeCell ref="I1393:P1393"/>
    <mergeCell ref="I1423:P1423"/>
    <mergeCell ref="I1404:P1404"/>
    <mergeCell ref="I2085:P2085"/>
    <mergeCell ref="I2007:P2012"/>
    <mergeCell ref="I1809:P1809"/>
    <mergeCell ref="I1811:P1811"/>
    <mergeCell ref="I1812:P1812"/>
    <mergeCell ref="I1814:P1814"/>
    <mergeCell ref="I1579:P1579"/>
    <mergeCell ref="I1570:P1570"/>
    <mergeCell ref="I1586:P1586"/>
    <mergeCell ref="I1580:P1580"/>
    <mergeCell ref="I1575:P1575"/>
    <mergeCell ref="I1576:P1576"/>
    <mergeCell ref="I1805:P1805"/>
    <mergeCell ref="I1583:P1583"/>
    <mergeCell ref="I1593:P1593"/>
    <mergeCell ref="I1447:P1447"/>
    <mergeCell ref="I671:P671"/>
    <mergeCell ref="I672:P672"/>
    <mergeCell ref="I754:P756"/>
    <mergeCell ref="I654:P656"/>
    <mergeCell ref="I771:P771"/>
    <mergeCell ref="I1565:P1565"/>
    <mergeCell ref="I1564:P1564"/>
    <mergeCell ref="I1426:P1426"/>
    <mergeCell ref="I1434:P1434"/>
    <mergeCell ref="I1444:P1444"/>
    <mergeCell ref="I1563:P1563"/>
    <mergeCell ref="I1562:P1562"/>
    <mergeCell ref="I1515:P1515"/>
    <mergeCell ref="I1517:P1517"/>
    <mergeCell ref="I1428:P1428"/>
    <mergeCell ref="I1448:P1448"/>
    <mergeCell ref="I1441:P1441"/>
    <mergeCell ref="I1446:P1446"/>
    <mergeCell ref="I1429:P1429"/>
    <mergeCell ref="I1427:P1427"/>
    <mergeCell ref="I770:P770"/>
    <mergeCell ref="I783:P784"/>
    <mergeCell ref="I1333:P1333"/>
    <mergeCell ref="I1330:P1330"/>
    <mergeCell ref="I789:P790"/>
    <mergeCell ref="I791:P791"/>
    <mergeCell ref="I780:P782"/>
    <mergeCell ref="I726:P727"/>
    <mergeCell ref="I734:P735"/>
    <mergeCell ref="I687:P689"/>
    <mergeCell ref="I646:P648"/>
    <mergeCell ref="I742:P742"/>
    <mergeCell ref="I721:P721"/>
    <mergeCell ref="I705:P707"/>
    <mergeCell ref="I651:P653"/>
    <mergeCell ref="I777:P779"/>
    <mergeCell ref="I714:P716"/>
    <mergeCell ref="I766:P768"/>
    <mergeCell ref="I692:P692"/>
    <mergeCell ref="I775:P776"/>
    <mergeCell ref="I738:P739"/>
    <mergeCell ref="I728:P730"/>
    <mergeCell ref="I686:P686"/>
    <mergeCell ref="I702:P704"/>
    <mergeCell ref="I693:P693"/>
    <mergeCell ref="I743:P743"/>
    <mergeCell ref="I722:P722"/>
    <mergeCell ref="I678:P678"/>
    <mergeCell ref="I1132:P1132"/>
    <mergeCell ref="I873:K873"/>
    <mergeCell ref="I1219:P1220"/>
    <mergeCell ref="I988:P988"/>
    <mergeCell ref="I1032:P1032"/>
    <mergeCell ref="I879:P893"/>
    <mergeCell ref="I876:J876"/>
    <mergeCell ref="I172:I176"/>
    <mergeCell ref="I717:P719"/>
    <mergeCell ref="I820:P824"/>
    <mergeCell ref="I788:P788"/>
    <mergeCell ref="I946:P948"/>
    <mergeCell ref="I937:P939"/>
    <mergeCell ref="I1072:P1072"/>
    <mergeCell ref="I860:P860"/>
    <mergeCell ref="I989:P989"/>
    <mergeCell ref="I973:P975"/>
    <mergeCell ref="I970:P972"/>
    <mergeCell ref="I967:P969"/>
    <mergeCell ref="I964:P966"/>
    <mergeCell ref="I932:P934"/>
    <mergeCell ref="I785:P786"/>
    <mergeCell ref="I814:P817"/>
    <mergeCell ref="I760:P762"/>
  </mergeCells>
  <phoneticPr fontId="17" type="noConversion"/>
  <conditionalFormatting sqref="I925:I927 I453 I468 I463 I443 I448 I427 I422 I402 I407 I412 I386 I381 I361 I366 I371 I344 I324 I329 I334 I307 I287 I292 I297 I115:I134 I85:I104 I145:I164 D2174:D2175 D2163 D2147:D2148 D2150 D1180:D1182 D2138 D2132 D2068 D2022:D2024 D2007:D2012 D1835:D1836 D1831 D1771:D1778 D1760:D1765 D1827 D1732:D1738 C1723 D1721:D1726 D1740:D1741 D1707:D1716 D1599:D1628 D1662:D1669 D1567 D1529:D1546 D1551 D1525 D1506 D1483:D1486 D1488:D1502 D1450:D1479 D1398:D1401 D1323 D1264 D1225:D1236 D1223 D1160:D1162 D1140:D1142 D1120:D1122 D1100:D1102 D1080:D1082 D1060:D1062 D1040:D1042 D1020:D1022 D1000:D1002 D961:D963 D991 D967:D975 D937:D939 D943:D945 D925:D928 D842:D844 D787 D769 D740 D702:D720 D827:D838 D775:D776 D642:D643 D635 D678 D632:D633 D588 D583:D584 D667:D670 D662:D664 D646:D648 D651:D659 D542:D543 D546 D463:D465 D525:D526 D520 D517:D518 D502:D503 D496:D498 D391:D392 D481:D482 D262:D264 D476 D432 D434 D352 D312:D313 D251:D252 D274:D275 D349 D223 D196 D287:D289 D292:D294 D297:D299 D302:D304 D307:D309 D324:D326 D329:D331 D334:D336 D339:D341 D344:D346 D361:D363 D366:D368 D371:D373 D376:D378 D381:D383 D386:D388 D473:D474 D468:D470 D443:D445 D448:D450 D453:D455 D458:D460 D105 D135 D165 D145:D147 D150:D152 D155:D157 D160:D162 D115:D117 D120:D122 D125:D127 D130:D132 D85:D87 D90:D92 D95:D97 D100:D102">
    <cfRule type="expression" dxfId="0" priority="233" stopIfTrue="1">
      <formula>LEN(C85)&gt;100</formula>
    </cfRule>
  </conditionalFormatting>
  <hyperlinks>
    <hyperlink ref="I233" r:id="rId1" display="http://www.sonicwall.com/us/products/E-Class_NSA_Series.html"/>
    <hyperlink ref="I1597" r:id="rId2" display="http://www.sonicwall.com/us/products/Endpoint_Security.html"/>
    <hyperlink ref="I812" r:id="rId3" display="http://www.sonicwall.com/us/products/email_security_anti-spam_comparison_197.html"/>
    <hyperlink ref="I863" r:id="rId4" display="http://www.sonicwall.com/us/products/email_security_anti-spam_comparison_197.html"/>
    <hyperlink ref="I872" r:id="rId5" display="http://www.sonicwall.com/us/products/email_security_anti-spam_comparison_197.html"/>
    <hyperlink ref="I1974" r:id="rId6" display="http://www.sonicwall.com/us/products/2182.html"/>
    <hyperlink ref="I677" r:id="rId7" display="http://www.sonicwall.com/us/products/TZ_Series.html"/>
    <hyperlink ref="I725" r:id="rId8" display="http://www.sonicwall.com/us/products/TZ_Series.html"/>
    <hyperlink ref="I774" r:id="rId9" display="http://www.sonicwall.com/us/products/TZ_Series.html"/>
    <hyperlink ref="I480" r:id="rId10" display="http://www.sonicwall.com/us/products/NSA_Series.html"/>
    <hyperlink ref="I1238" r:id="rId11" display="http://www.sonicwall.com/us/products/12034.html"/>
    <hyperlink ref="I205" r:id="rId12" display="http://www.sonicwall.com/us/products/E-Class_NSA_Series.html"/>
    <hyperlink ref="I868" r:id="rId13" display="http://www.sonicwall.com/us/products/email_security_anti-spam_comparison_197.html"/>
    <hyperlink ref="I992" r:id="rId14" display="http://www.sonicwall.com/us/products/email_security_anti-spam_comparison_197.html"/>
    <hyperlink ref="I185" r:id="rId15" display="http://www.sonicwall.com/us/products/E-Class_NSA_Series.html"/>
    <hyperlink ref="I550" r:id="rId16" display="http://www.sonicwall.com/us/products/NSA_Series.html"/>
    <hyperlink ref="D586" location="NSA_MODULES" display="Modules for NSA 2400MX"/>
    <hyperlink ref="D26" location="SFP_MODULES" display="SFP/SFP+ Modules for E-Class/SuperMassive Series"/>
    <hyperlink ref="D52" location="SFP_MODULES" display="SFP/SFP+ Modules for E-Class/SuperMassive Series"/>
    <hyperlink ref="D78" location="SFP_MODULES" display="SFP/SFP+ Modules for E-Class/SuperMassive Series"/>
    <hyperlink ref="D202" location="SFP_MODULES" display="SFP/SFP+ Modules for E-Class/SuperMassive Series"/>
    <hyperlink ref="D229" location="SFP_MODULES" display="SFP/SFP+ Modules for E-Class/SuperMassive Series"/>
    <hyperlink ref="C28" location="TOP" display="Go To Top"/>
    <hyperlink ref="C54" location="TOP" display="Go To Top"/>
    <hyperlink ref="C177" location="TOP" display="Go To Top"/>
    <hyperlink ref="C203" location="TOP" display="Go To Top"/>
    <hyperlink ref="C231" location="TOP" display="Go To Top"/>
    <hyperlink ref="C260" location="TOP" display="Go To Top"/>
    <hyperlink ref="C479" location="TOP" display="Go To Top"/>
    <hyperlink ref="C500" location="TOP" display="Go To Top"/>
    <hyperlink ref="C522" location="TOP" display="Go To Top"/>
    <hyperlink ref="C548" location="TOP" display="Go To Top"/>
    <hyperlink ref="C591" location="TOP" display="Go To Top"/>
    <hyperlink ref="C676" location="TOP" display="Go To Top"/>
    <hyperlink ref="C724" location="TOP" display="Go To Top"/>
    <hyperlink ref="C773" location="TOP" display="Go To Top"/>
    <hyperlink ref="C792" location="TOP" display="Go To Top"/>
    <hyperlink ref="C801" location="TOP" display="Go To Top"/>
    <hyperlink ref="C811" location="TOP" display="Go To Top"/>
    <hyperlink ref="C818" location="TOP" display="Go To Top"/>
    <hyperlink ref="C825" location="TOP" display="Go To Top"/>
    <hyperlink ref="C861" location="TOP" display="Go To Top"/>
    <hyperlink ref="C866" location="TOP" display="Go To Top"/>
    <hyperlink ref="C871" location="TOP" display="Go To Top"/>
    <hyperlink ref="C894" location="TOP" display="Go To Top"/>
    <hyperlink ref="C1193" location="TOP" display="Go To Top"/>
    <hyperlink ref="C1202" location="TOP" display="Go To Top"/>
    <hyperlink ref="C1210" location="TOP" display="Go To Top"/>
    <hyperlink ref="C1217" location="TOP" display="Go To Top"/>
    <hyperlink ref="C1237" location="TOP" display="Go To Top"/>
    <hyperlink ref="C1280" location="TOP" display="Go To Top"/>
    <hyperlink ref="C1402" location="TOP" display="Go To Top"/>
    <hyperlink ref="C1480" location="TOP" display="Go To Top"/>
    <hyperlink ref="C1552" location="TOP" display="Go To Top"/>
    <hyperlink ref="C1568" location="TOP" display="Go To Top"/>
    <hyperlink ref="C1595" location="TOP" display="Go To Top"/>
    <hyperlink ref="C1717" location="TOP" display="Go To Top"/>
    <hyperlink ref="C1779" location="TOP" display="Go To Top"/>
    <hyperlink ref="C1794" location="TOP" display="Go To Top"/>
    <hyperlink ref="C1823" location="TOP" display="Go To Top"/>
    <hyperlink ref="C1838" location="TOP" display="Go To Top"/>
    <hyperlink ref="C1973" location="TOP" display="Go To Top"/>
    <hyperlink ref="C2016" location="TOP" display="Go To Top"/>
    <hyperlink ref="C2035" location="TOP" display="Go To Top"/>
    <hyperlink ref="C2042" location="TOP" display="Go To Top"/>
    <hyperlink ref="C2047" location="TOP" display="Go To Top"/>
    <hyperlink ref="C2052" location="TOP" display="Go To Top"/>
    <hyperlink ref="C2057" location="TOP" display="Go To Top"/>
    <hyperlink ref="C2063" location="TOP" display="Go To Top"/>
    <hyperlink ref="C2069" location="TOP" display="Go To Top"/>
    <hyperlink ref="C2079" location="TOP" display="Go To Top"/>
    <hyperlink ref="C2091" location="TOP" display="Go To Top"/>
    <hyperlink ref="C2099" location="TOP" display="Go To Top"/>
    <hyperlink ref="C2104" location="TOP" display="Go To Top"/>
    <hyperlink ref="C2119" location="TOP" display="Go To Top"/>
    <hyperlink ref="C2165" location="TOP" display="Go To Top"/>
    <hyperlink ref="I1338" r:id="rId17" display="http://www.sonicwall.com/us/products/12034.html"/>
    <hyperlink ref="I641" r:id="rId18" display="http://www.sonicwall.com/us/products/TZ_Series.html"/>
    <hyperlink ref="C639" location="TOP" display="Go To Top"/>
    <hyperlink ref="C2179" location="TOP" display="Go To Top"/>
    <hyperlink ref="I697" r:id="rId19" display="http://www.sonicwall.com/us/products/TZ_Series.html"/>
    <hyperlink ref="C695" location="TOP" display="Go To Top"/>
    <hyperlink ref="I746" r:id="rId20" display="http://www.sonicwall.com/us/products/TZ_Series.html"/>
    <hyperlink ref="C744" location="TOP" display="Go To Top"/>
    <hyperlink ref="C899" location="TOP" display="Go To Top"/>
    <hyperlink ref="J900" r:id="rId21"/>
    <hyperlink ref="C1507" location="TOP" display="Go To Top"/>
    <hyperlink ref="C1526" location="TOP" display="Go To Top"/>
    <hyperlink ref="C928" location="TOP" display="Go To Top"/>
    <hyperlink ref="D108" location="SFP_MODULES" display="SFP/SFP+ Modules for E-Class/SuperMassive Series"/>
    <hyperlink ref="C140" location="TOP" display="Go To Top"/>
    <hyperlink ref="C110" location="TOP" display="Go To Top"/>
    <hyperlink ref="C80" location="TOP" display="Go To Top"/>
    <hyperlink ref="I283" r:id="rId22" display="http://www.sonicwall.com/us/products/NSA_Series.html"/>
    <hyperlink ref="C319" location="TOP" display="Go To Top"/>
    <hyperlink ref="I320" r:id="rId23" display="http://www.sonicwall.com/us/products/NSA_Series.html"/>
    <hyperlink ref="C356" location="TOP" display="Go To Top"/>
    <hyperlink ref="I357" r:id="rId24" display="http://www.sonicwall.com/us/products/NSA_Series.html"/>
    <hyperlink ref="C387" location="TOP" display="Go To Top"/>
    <hyperlink ref="I398" r:id="rId25" display="http://www.sonicwall.com/us/products/NSA_Series.html"/>
    <hyperlink ref="C397" location="TOP" display="Go To Top"/>
    <hyperlink ref="C282" location="TOP" display="Go To Top"/>
    <hyperlink ref="D317" location="SFP_MODULES" display="SFP Modules"/>
    <hyperlink ref="D354" location="SFP_MODULES" display="SFP Modules"/>
    <hyperlink ref="D396" location="SFP_MODULES" display="SFP Modules"/>
    <hyperlink ref="D437" location="SFP_MODULES" display="SFP Modules"/>
    <hyperlink ref="D138" location="SFP_MODULES" display="SFP/SFP+ Modules for E-Class/SuperMassive Series"/>
    <hyperlink ref="D168" location="SFP_MODULES" display="SFP/SFP+ Modules for E-Class/SuperMassive Series"/>
    <hyperlink ref="I439" r:id="rId26" display="http://www.sonicwall.com/us/products/NSA_Series.html"/>
    <hyperlink ref="D27" location="FIREWALL_SSL_VPN" display="Dell Firewall SSL VPN User Licenses"/>
    <hyperlink ref="D53" location="FIREWALL_SSL_VPN" display="Dell Firewall SSL VPN User Licenses"/>
    <hyperlink ref="D79" location="FIREWALL_SSL_VPN" display="Dell Firewall SSL VPN User Licenses"/>
    <hyperlink ref="D109" location="FIREWALL_SSL_VPN" display="Dell Firewall SSL VPN User Licenses"/>
    <hyperlink ref="D139" location="FIREWALL_SSL_VPN" display="Dell Firewall SSL VPN User Licenses"/>
    <hyperlink ref="D169" location="FIREWALL_SSL_VPN" display="Dell Firewall SSL VPN User Licenses"/>
    <hyperlink ref="D230" location="FIREWALL_SSL_VPN" display="Dell Firewall SSL VPN User Licenses"/>
    <hyperlink ref="D259" location="FIREWALL_SSL_VPN" display="Dell Firewall SSL VPN User Licenses"/>
    <hyperlink ref="D318" location="FIREWALL_SSL_VPN" display="Dell Firewall SSL VPN User Licenses"/>
    <hyperlink ref="D355" location="FIREWALL_SSL_VPN" display="Dell Firewall SSL VPN User Licenses"/>
    <hyperlink ref="D395" location="FIREWALL_SSL_VPN" display="Dell Firewall SSL VPN User Licenses"/>
    <hyperlink ref="D438" location="FIREWALL_SSL_VPN" display="Dell Firewall SSL VPN User Licenses"/>
    <hyperlink ref="D478" location="FIREWALL_SSL_VPN" display="Dell Firewall SSL VPN User Licenses"/>
    <hyperlink ref="D547" location="FIREWALL_SSL_VPN" display="Dell Firewall SSL VPN User Licenses"/>
    <hyperlink ref="D587" location="FIREWALL_SSL_VPN" display="Dell Firewall SSL VPN User Licenses"/>
    <hyperlink ref="D638" location="FIREWALL_SSL_VPN" display="Dell Firewall SSL VPN User Licenses"/>
    <hyperlink ref="D675" location="FIREWALL_SSL_VPN" display="Dell Firewall SSL VPN User Licenses"/>
    <hyperlink ref="D723" location="FIREWALL_SSL_VPN" display="Dell Firewall SSL VPN User Licenses"/>
    <hyperlink ref="D772" location="FIREWALL_SSL_VPN" display="Dell Firewall SSL VPN User Licenses"/>
    <hyperlink ref="C991" location="TOP" display="Go To Top"/>
    <hyperlink ref="D25" location="GMS" display="SonicWALL Global Management System/UMA"/>
    <hyperlink ref="D51" location="GMS" display="SonicWALL Global Management System/UMA"/>
    <hyperlink ref="D77" location="GMS" display="SonicWALL Global Management System/UMA"/>
    <hyperlink ref="D107" location="GMS" display="SonicWALL Global Management System/UMA"/>
    <hyperlink ref="D137" location="GMS" display="SonicWALL Global Management System/UMA"/>
    <hyperlink ref="D167" location="GMS" display="SonicWALL Global Management System/UMA"/>
    <hyperlink ref="D201" location="GMS" display="SonicWALL Global Management System/UMA"/>
    <hyperlink ref="D228" location="GMS" display="SonicWALL Global Management System/UMA"/>
    <hyperlink ref="D258" location="GMS" display="SonicWALL Global Management System/UMA"/>
    <hyperlink ref="D281" location="GMS" display="SonicWALL Global Management System/UMA"/>
    <hyperlink ref="D316" location="GMS" display="SonicWALL Global Management System/UMA"/>
    <hyperlink ref="D353" location="GMS" display="SonicWALL Global Management System/UMA"/>
    <hyperlink ref="C170" location="TOP" display="Go To Top"/>
  </hyperlinks>
  <printOptions horizontalCentered="1"/>
  <pageMargins left="0.17" right="0.17" top="0.33" bottom="0.51" header="0.55000000000000004" footer="0.28000000000000003"/>
  <pageSetup scale="28" fitToHeight="36" orientation="landscape" r:id="rId27"/>
  <headerFooter alignWithMargins="0">
    <oddFooter>&amp;L&amp;"Arial,Bold"&amp;18SonicWALL Inc. Confidential&amp;C&amp;18&amp;D&amp;R&amp;18Page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1712"/>
  <sheetViews>
    <sheetView workbookViewId="0">
      <pane ySplit="1" topLeftCell="A2" activePane="bottomLeft" state="frozen"/>
      <selection activeCell="C36" sqref="C36"/>
      <selection pane="bottomLeft" activeCell="C36" sqref="C36"/>
    </sheetView>
  </sheetViews>
  <sheetFormatPr defaultRowHeight="12.75"/>
  <cols>
    <col min="1" max="1" width="15.42578125" bestFit="1" customWidth="1"/>
    <col min="2" max="2" width="18" bestFit="1" customWidth="1"/>
    <col min="3" max="3" width="28.85546875" bestFit="1" customWidth="1"/>
    <col min="4" max="4" width="12" customWidth="1"/>
    <col min="5" max="5" width="33.42578125" bestFit="1" customWidth="1"/>
    <col min="6" max="6" width="23" customWidth="1"/>
    <col min="7" max="7" width="19.42578125" bestFit="1" customWidth="1"/>
  </cols>
  <sheetData>
    <row r="1" spans="1:8">
      <c r="A1" t="s">
        <v>2032</v>
      </c>
      <c r="B1" t="s">
        <v>5729</v>
      </c>
      <c r="C1" t="s">
        <v>633</v>
      </c>
      <c r="D1" s="2" t="s">
        <v>3997</v>
      </c>
      <c r="E1" t="s">
        <v>3999</v>
      </c>
      <c r="F1" t="s">
        <v>632</v>
      </c>
      <c r="G1" t="s">
        <v>3998</v>
      </c>
      <c r="H1" t="s">
        <v>4000</v>
      </c>
    </row>
    <row r="2" spans="1:8" ht="15">
      <c r="A2" s="1" t="s">
        <v>3326</v>
      </c>
      <c r="B2" s="909" t="s">
        <v>4018</v>
      </c>
      <c r="C2" s="909" t="s">
        <v>3327</v>
      </c>
      <c r="D2" s="3">
        <v>6155</v>
      </c>
      <c r="E2" s="909" t="s">
        <v>2056</v>
      </c>
      <c r="F2" s="3" t="s">
        <v>380</v>
      </c>
      <c r="G2" s="909">
        <v>0</v>
      </c>
      <c r="H2" s="909" t="s">
        <v>3367</v>
      </c>
    </row>
    <row r="3" spans="1:8" ht="15">
      <c r="A3" s="1" t="s">
        <v>3328</v>
      </c>
      <c r="B3" s="909" t="s">
        <v>4019</v>
      </c>
      <c r="C3" s="909" t="s">
        <v>3329</v>
      </c>
      <c r="D3" s="3">
        <v>10445</v>
      </c>
      <c r="E3" s="909" t="s">
        <v>2056</v>
      </c>
      <c r="F3" s="3" t="s">
        <v>380</v>
      </c>
      <c r="G3" s="909">
        <v>0</v>
      </c>
      <c r="H3" s="909">
        <v>0</v>
      </c>
    </row>
    <row r="4" spans="1:8" ht="15">
      <c r="A4" s="1" t="s">
        <v>3330</v>
      </c>
      <c r="B4" s="909" t="s">
        <v>4020</v>
      </c>
      <c r="C4" s="909" t="s">
        <v>3331</v>
      </c>
      <c r="D4" s="3">
        <v>14845</v>
      </c>
      <c r="E4" s="909" t="s">
        <v>2056</v>
      </c>
      <c r="F4" s="3" t="s">
        <v>380</v>
      </c>
      <c r="G4" s="909">
        <v>0</v>
      </c>
      <c r="H4" s="909">
        <v>0</v>
      </c>
    </row>
    <row r="5" spans="1:8" ht="15">
      <c r="A5" s="1" t="s">
        <v>3332</v>
      </c>
      <c r="B5" s="909" t="s">
        <v>4021</v>
      </c>
      <c r="C5" s="909" t="s">
        <v>3333</v>
      </c>
      <c r="D5" s="3">
        <v>4795</v>
      </c>
      <c r="E5" s="909" t="s">
        <v>2056</v>
      </c>
      <c r="F5" s="3" t="s">
        <v>380</v>
      </c>
      <c r="G5" s="909">
        <v>0</v>
      </c>
      <c r="H5" s="909" t="s">
        <v>3367</v>
      </c>
    </row>
    <row r="6" spans="1:8" ht="15">
      <c r="A6" s="1" t="s">
        <v>3334</v>
      </c>
      <c r="B6" s="909" t="s">
        <v>4022</v>
      </c>
      <c r="C6" s="909" t="s">
        <v>3335</v>
      </c>
      <c r="D6" s="3">
        <v>7995</v>
      </c>
      <c r="E6" s="909" t="s">
        <v>2056</v>
      </c>
      <c r="F6" s="3" t="s">
        <v>380</v>
      </c>
      <c r="G6" s="909">
        <v>0</v>
      </c>
      <c r="H6" s="909" t="s">
        <v>3367</v>
      </c>
    </row>
    <row r="7" spans="1:8" ht="15">
      <c r="A7" s="1" t="s">
        <v>3336</v>
      </c>
      <c r="B7" s="909" t="s">
        <v>4023</v>
      </c>
      <c r="C7" s="909" t="s">
        <v>3337</v>
      </c>
      <c r="D7" s="3">
        <v>10995</v>
      </c>
      <c r="E7" s="909" t="s">
        <v>2056</v>
      </c>
      <c r="F7" s="3" t="s">
        <v>380</v>
      </c>
      <c r="G7" s="909">
        <v>0</v>
      </c>
      <c r="H7" s="909" t="s">
        <v>3367</v>
      </c>
    </row>
    <row r="8" spans="1:8" ht="15">
      <c r="A8" s="1" t="s">
        <v>3338</v>
      </c>
      <c r="B8" s="909" t="s">
        <v>4024</v>
      </c>
      <c r="C8" s="909" t="s">
        <v>3339</v>
      </c>
      <c r="D8" s="3">
        <v>2830</v>
      </c>
      <c r="E8" s="909" t="s">
        <v>533</v>
      </c>
      <c r="F8" s="3" t="s">
        <v>380</v>
      </c>
      <c r="G8" s="909">
        <v>0</v>
      </c>
      <c r="H8" s="909" t="s">
        <v>3367</v>
      </c>
    </row>
    <row r="9" spans="1:8" ht="15">
      <c r="A9" s="1" t="s">
        <v>3340</v>
      </c>
      <c r="B9" s="909" t="s">
        <v>4025</v>
      </c>
      <c r="C9" s="909" t="s">
        <v>3341</v>
      </c>
      <c r="D9" s="3">
        <v>4825</v>
      </c>
      <c r="E9" s="909" t="s">
        <v>533</v>
      </c>
      <c r="F9" s="3" t="s">
        <v>380</v>
      </c>
      <c r="G9" s="909">
        <v>0</v>
      </c>
      <c r="H9" s="909">
        <v>0</v>
      </c>
    </row>
    <row r="10" spans="1:8" ht="15">
      <c r="A10" s="1" t="s">
        <v>3342</v>
      </c>
      <c r="B10" s="909" t="s">
        <v>4026</v>
      </c>
      <c r="C10" s="909" t="s">
        <v>3343</v>
      </c>
      <c r="D10" s="3">
        <v>2170</v>
      </c>
      <c r="E10" s="909" t="s">
        <v>533</v>
      </c>
      <c r="F10" s="3" t="s">
        <v>380</v>
      </c>
      <c r="G10" s="909">
        <v>0</v>
      </c>
      <c r="H10" s="909" t="s">
        <v>3367</v>
      </c>
    </row>
    <row r="11" spans="1:8" ht="15">
      <c r="A11" s="1" t="s">
        <v>3344</v>
      </c>
      <c r="B11" s="909" t="s">
        <v>4027</v>
      </c>
      <c r="C11" s="909" t="s">
        <v>3345</v>
      </c>
      <c r="D11" s="3">
        <v>3460</v>
      </c>
      <c r="E11" s="909" t="s">
        <v>533</v>
      </c>
      <c r="F11" s="3" t="s">
        <v>380</v>
      </c>
      <c r="G11" s="909">
        <v>0</v>
      </c>
      <c r="H11" s="909">
        <v>0</v>
      </c>
    </row>
    <row r="12" spans="1:8" ht="15">
      <c r="A12" s="1" t="s">
        <v>3346</v>
      </c>
      <c r="B12" s="909" t="s">
        <v>4028</v>
      </c>
      <c r="C12" s="909" t="s">
        <v>3347</v>
      </c>
      <c r="D12" s="3">
        <v>1465</v>
      </c>
      <c r="E12" s="909" t="s">
        <v>533</v>
      </c>
      <c r="F12" s="3" t="s">
        <v>380</v>
      </c>
      <c r="G12" s="909">
        <v>0</v>
      </c>
      <c r="H12" s="909">
        <v>0</v>
      </c>
    </row>
    <row r="13" spans="1:8" ht="15">
      <c r="A13" s="1" t="s">
        <v>3348</v>
      </c>
      <c r="B13" s="909" t="s">
        <v>4029</v>
      </c>
      <c r="C13" s="909" t="s">
        <v>3349</v>
      </c>
      <c r="D13" s="3">
        <v>2160</v>
      </c>
      <c r="E13" s="909" t="s">
        <v>533</v>
      </c>
      <c r="F13" s="3" t="s">
        <v>380</v>
      </c>
      <c r="G13" s="909">
        <v>0</v>
      </c>
      <c r="H13" s="909">
        <v>0</v>
      </c>
    </row>
    <row r="14" spans="1:8" ht="15">
      <c r="A14" s="1" t="s">
        <v>3350</v>
      </c>
      <c r="B14" s="909" t="s">
        <v>4030</v>
      </c>
      <c r="C14" s="909" t="s">
        <v>3351</v>
      </c>
      <c r="D14" s="3">
        <v>3040</v>
      </c>
      <c r="E14" s="909" t="s">
        <v>533</v>
      </c>
      <c r="F14" s="3" t="s">
        <v>380</v>
      </c>
      <c r="G14" s="909">
        <v>0</v>
      </c>
      <c r="H14" s="909">
        <v>0</v>
      </c>
    </row>
    <row r="15" spans="1:8" ht="15">
      <c r="A15" s="1" t="s">
        <v>3352</v>
      </c>
      <c r="B15" s="909" t="s">
        <v>4031</v>
      </c>
      <c r="C15" s="909" t="s">
        <v>3353</v>
      </c>
      <c r="D15" s="3">
        <v>425</v>
      </c>
      <c r="E15" s="909" t="s">
        <v>533</v>
      </c>
      <c r="F15" s="3" t="s">
        <v>380</v>
      </c>
      <c r="G15" s="909">
        <v>0</v>
      </c>
      <c r="H15" s="909" t="s">
        <v>3367</v>
      </c>
    </row>
    <row r="16" spans="1:8" ht="15">
      <c r="A16" s="1" t="s">
        <v>3354</v>
      </c>
      <c r="B16" s="909" t="s">
        <v>4032</v>
      </c>
      <c r="C16" s="909" t="s">
        <v>3355</v>
      </c>
      <c r="D16" s="3">
        <v>225</v>
      </c>
      <c r="E16" s="909" t="s">
        <v>533</v>
      </c>
      <c r="F16" s="3" t="s">
        <v>380</v>
      </c>
      <c r="G16" s="909">
        <v>0</v>
      </c>
      <c r="H16" s="909" t="s">
        <v>3367</v>
      </c>
    </row>
    <row r="17" spans="1:8" ht="15">
      <c r="A17" s="1" t="s">
        <v>3356</v>
      </c>
      <c r="B17" s="909" t="s">
        <v>4033</v>
      </c>
      <c r="C17" s="909" t="s">
        <v>3357</v>
      </c>
      <c r="D17" s="3">
        <v>290</v>
      </c>
      <c r="E17" s="909" t="s">
        <v>533</v>
      </c>
      <c r="F17" s="3" t="s">
        <v>380</v>
      </c>
      <c r="G17" s="909">
        <v>0</v>
      </c>
      <c r="H17" s="909">
        <v>0</v>
      </c>
    </row>
    <row r="18" spans="1:8" ht="15">
      <c r="A18" s="1" t="s">
        <v>3360</v>
      </c>
      <c r="B18" s="909" t="s">
        <v>4034</v>
      </c>
      <c r="C18" s="909" t="s">
        <v>3361</v>
      </c>
      <c r="D18" s="3">
        <v>3670</v>
      </c>
      <c r="E18" s="909" t="s">
        <v>533</v>
      </c>
      <c r="F18" s="3" t="s">
        <v>380</v>
      </c>
      <c r="G18" s="909">
        <v>0</v>
      </c>
      <c r="H18" s="909" t="s">
        <v>3367</v>
      </c>
    </row>
    <row r="19" spans="1:8" ht="15">
      <c r="A19" s="1" t="s">
        <v>1847</v>
      </c>
      <c r="B19" s="909" t="s">
        <v>4035</v>
      </c>
      <c r="C19" s="909" t="s">
        <v>1848</v>
      </c>
      <c r="D19" s="3">
        <v>12995</v>
      </c>
      <c r="E19" s="909" t="s">
        <v>533</v>
      </c>
      <c r="F19" s="3">
        <v>12995</v>
      </c>
      <c r="G19" s="909">
        <v>0</v>
      </c>
      <c r="H19" s="909" t="s">
        <v>1878</v>
      </c>
    </row>
    <row r="20" spans="1:8" ht="15">
      <c r="A20" s="1" t="s">
        <v>1849</v>
      </c>
      <c r="B20" s="909" t="s">
        <v>4036</v>
      </c>
      <c r="C20" s="909" t="s">
        <v>1850</v>
      </c>
      <c r="D20" s="3">
        <v>20995</v>
      </c>
      <c r="E20" s="909" t="s">
        <v>533</v>
      </c>
      <c r="F20" s="3">
        <v>20995</v>
      </c>
      <c r="G20" s="909">
        <v>0</v>
      </c>
      <c r="H20" s="909" t="s">
        <v>1879</v>
      </c>
    </row>
    <row r="21" spans="1:8" ht="15">
      <c r="A21" s="1" t="s">
        <v>1851</v>
      </c>
      <c r="B21" s="909" t="s">
        <v>4037</v>
      </c>
      <c r="C21" s="909" t="s">
        <v>1852</v>
      </c>
      <c r="D21" s="3">
        <v>24995</v>
      </c>
      <c r="E21" s="909" t="s">
        <v>533</v>
      </c>
      <c r="F21" s="3">
        <v>24995</v>
      </c>
      <c r="G21" s="909">
        <v>0</v>
      </c>
      <c r="H21" s="909" t="s">
        <v>1880</v>
      </c>
    </row>
    <row r="22" spans="1:8" ht="15">
      <c r="A22" s="1" t="s">
        <v>1857</v>
      </c>
      <c r="B22" s="909" t="s">
        <v>4038</v>
      </c>
      <c r="C22" s="909" t="s">
        <v>1858</v>
      </c>
      <c r="D22" s="3">
        <v>22550</v>
      </c>
      <c r="E22" s="909" t="s">
        <v>533</v>
      </c>
      <c r="F22" s="3">
        <v>22550</v>
      </c>
      <c r="G22" s="909">
        <v>0</v>
      </c>
      <c r="H22" s="909" t="s">
        <v>2544</v>
      </c>
    </row>
    <row r="23" spans="1:8" ht="15">
      <c r="A23" s="1" t="s">
        <v>1853</v>
      </c>
      <c r="B23" s="909" t="s">
        <v>4039</v>
      </c>
      <c r="C23" s="909" t="s">
        <v>1854</v>
      </c>
      <c r="D23" s="3">
        <v>9350</v>
      </c>
      <c r="E23" s="909" t="s">
        <v>533</v>
      </c>
      <c r="F23" s="3">
        <v>9350</v>
      </c>
      <c r="G23" s="909">
        <v>0</v>
      </c>
      <c r="H23" s="909" t="s">
        <v>2542</v>
      </c>
    </row>
    <row r="24" spans="1:8" ht="15">
      <c r="A24" s="1" t="s">
        <v>1855</v>
      </c>
      <c r="B24" s="909" t="s">
        <v>4040</v>
      </c>
      <c r="C24" s="909" t="s">
        <v>1856</v>
      </c>
      <c r="D24" s="3">
        <v>18150</v>
      </c>
      <c r="E24" s="909" t="s">
        <v>533</v>
      </c>
      <c r="F24" s="3">
        <v>18150</v>
      </c>
      <c r="G24" s="909">
        <v>0</v>
      </c>
      <c r="H24" s="909" t="s">
        <v>2543</v>
      </c>
    </row>
    <row r="25" spans="1:8" ht="15">
      <c r="A25" s="1" t="s">
        <v>1859</v>
      </c>
      <c r="B25" s="909" t="s">
        <v>4041</v>
      </c>
      <c r="C25" s="909" t="s">
        <v>1860</v>
      </c>
      <c r="D25" s="3">
        <v>5500</v>
      </c>
      <c r="E25" s="909" t="s">
        <v>533</v>
      </c>
      <c r="F25" s="3">
        <v>5500</v>
      </c>
      <c r="G25" s="909">
        <v>0</v>
      </c>
      <c r="H25" s="909" t="s">
        <v>1881</v>
      </c>
    </row>
    <row r="26" spans="1:8" ht="15">
      <c r="A26" s="1" t="s">
        <v>1861</v>
      </c>
      <c r="B26" s="909" t="s">
        <v>4042</v>
      </c>
      <c r="C26" s="909" t="s">
        <v>1862</v>
      </c>
      <c r="D26" s="3">
        <v>14300</v>
      </c>
      <c r="E26" s="909" t="s">
        <v>533</v>
      </c>
      <c r="F26" s="3">
        <v>14300</v>
      </c>
      <c r="G26" s="909">
        <v>0</v>
      </c>
      <c r="H26" s="909" t="s">
        <v>1882</v>
      </c>
    </row>
    <row r="27" spans="1:8" ht="15">
      <c r="A27" s="1" t="s">
        <v>1863</v>
      </c>
      <c r="B27" s="909" t="s">
        <v>4043</v>
      </c>
      <c r="C27" s="909" t="s">
        <v>1864</v>
      </c>
      <c r="D27" s="3">
        <v>18700</v>
      </c>
      <c r="E27" s="909" t="s">
        <v>533</v>
      </c>
      <c r="F27" s="3">
        <v>18700</v>
      </c>
      <c r="G27" s="909">
        <v>0</v>
      </c>
      <c r="H27" s="909" t="s">
        <v>1883</v>
      </c>
    </row>
    <row r="28" spans="1:8" ht="15">
      <c r="A28" s="1" t="s">
        <v>1865</v>
      </c>
      <c r="B28" s="909" t="s">
        <v>4044</v>
      </c>
      <c r="C28" s="909" t="s">
        <v>1866</v>
      </c>
      <c r="D28" s="3">
        <v>8800</v>
      </c>
      <c r="E28" s="909" t="s">
        <v>533</v>
      </c>
      <c r="F28" s="3">
        <v>8800</v>
      </c>
      <c r="G28" s="909">
        <v>0</v>
      </c>
      <c r="H28" s="909" t="s">
        <v>2546</v>
      </c>
    </row>
    <row r="29" spans="1:8" ht="15">
      <c r="A29" s="1" t="s">
        <v>1867</v>
      </c>
      <c r="B29" s="909" t="s">
        <v>4045</v>
      </c>
      <c r="C29" s="909" t="s">
        <v>1868</v>
      </c>
      <c r="D29" s="3">
        <v>13200</v>
      </c>
      <c r="E29" s="909" t="s">
        <v>533</v>
      </c>
      <c r="F29" s="3">
        <v>13200</v>
      </c>
      <c r="G29" s="909">
        <v>0</v>
      </c>
      <c r="H29" s="909" t="s">
        <v>2547</v>
      </c>
    </row>
    <row r="30" spans="1:8" ht="15">
      <c r="A30" s="1" t="s">
        <v>1869</v>
      </c>
      <c r="B30" s="909" t="s">
        <v>4046</v>
      </c>
      <c r="C30" s="909" t="s">
        <v>1870</v>
      </c>
      <c r="D30" s="3">
        <v>4400</v>
      </c>
      <c r="E30" s="909" t="s">
        <v>533</v>
      </c>
      <c r="F30" s="3">
        <v>4400</v>
      </c>
      <c r="G30" s="909">
        <v>0</v>
      </c>
      <c r="H30" s="909" t="s">
        <v>2548</v>
      </c>
    </row>
    <row r="31" spans="1:8" ht="15">
      <c r="A31" s="1" t="s">
        <v>3712</v>
      </c>
      <c r="B31" s="909" t="s">
        <v>4047</v>
      </c>
      <c r="C31" s="909" t="s">
        <v>3713</v>
      </c>
      <c r="D31" s="3">
        <v>213</v>
      </c>
      <c r="E31" s="909" t="s">
        <v>533</v>
      </c>
      <c r="F31" s="3" t="s">
        <v>380</v>
      </c>
      <c r="G31" s="909">
        <v>0</v>
      </c>
      <c r="H31" s="909">
        <v>0</v>
      </c>
    </row>
    <row r="32" spans="1:8" ht="15">
      <c r="A32" s="1" t="s">
        <v>3714</v>
      </c>
      <c r="B32" s="909" t="s">
        <v>4048</v>
      </c>
      <c r="C32" s="909" t="s">
        <v>3715</v>
      </c>
      <c r="D32" s="3">
        <v>361</v>
      </c>
      <c r="E32" s="909" t="s">
        <v>533</v>
      </c>
      <c r="F32" s="3" t="s">
        <v>380</v>
      </c>
      <c r="G32" s="909">
        <v>0</v>
      </c>
      <c r="H32" s="909">
        <v>0</v>
      </c>
    </row>
    <row r="33" spans="1:8" ht="15">
      <c r="A33" s="1" t="s">
        <v>3716</v>
      </c>
      <c r="B33" s="909" t="s">
        <v>4049</v>
      </c>
      <c r="C33" s="909" t="s">
        <v>3717</v>
      </c>
      <c r="D33" s="3">
        <v>510</v>
      </c>
      <c r="E33" s="909" t="s">
        <v>533</v>
      </c>
      <c r="F33" s="3" t="s">
        <v>380</v>
      </c>
      <c r="G33" s="909">
        <v>0</v>
      </c>
      <c r="H33" s="909">
        <v>0</v>
      </c>
    </row>
    <row r="34" spans="1:8" ht="15">
      <c r="A34" s="1" t="s">
        <v>3718</v>
      </c>
      <c r="B34" s="909" t="s">
        <v>4050</v>
      </c>
      <c r="C34" s="909" t="s">
        <v>3719</v>
      </c>
      <c r="D34" s="3">
        <v>400</v>
      </c>
      <c r="E34" s="909" t="s">
        <v>533</v>
      </c>
      <c r="F34" s="3" t="s">
        <v>380</v>
      </c>
      <c r="G34" s="909">
        <v>0</v>
      </c>
      <c r="H34" s="909">
        <v>0</v>
      </c>
    </row>
    <row r="35" spans="1:8" ht="15">
      <c r="A35" s="1" t="s">
        <v>3720</v>
      </c>
      <c r="B35" s="909" t="s">
        <v>4051</v>
      </c>
      <c r="C35" s="909" t="s">
        <v>3721</v>
      </c>
      <c r="D35" s="3">
        <v>680</v>
      </c>
      <c r="E35" s="909" t="s">
        <v>533</v>
      </c>
      <c r="F35" s="3" t="s">
        <v>380</v>
      </c>
      <c r="G35" s="909">
        <v>0</v>
      </c>
      <c r="H35" s="909">
        <v>0</v>
      </c>
    </row>
    <row r="36" spans="1:8" ht="15">
      <c r="A36" s="1" t="s">
        <v>3722</v>
      </c>
      <c r="B36" s="909" t="s">
        <v>4052</v>
      </c>
      <c r="C36" s="909" t="s">
        <v>3723</v>
      </c>
      <c r="D36" s="3">
        <v>960</v>
      </c>
      <c r="E36" s="909" t="s">
        <v>533</v>
      </c>
      <c r="F36" s="3" t="s">
        <v>380</v>
      </c>
      <c r="G36" s="909">
        <v>0</v>
      </c>
      <c r="H36" s="909">
        <v>0</v>
      </c>
    </row>
    <row r="37" spans="1:8" ht="15">
      <c r="A37" s="1" t="s">
        <v>3724</v>
      </c>
      <c r="B37" s="909" t="s">
        <v>4053</v>
      </c>
      <c r="C37" s="909" t="s">
        <v>3725</v>
      </c>
      <c r="D37" s="3">
        <v>750</v>
      </c>
      <c r="E37" s="909" t="s">
        <v>533</v>
      </c>
      <c r="F37" s="3" t="s">
        <v>380</v>
      </c>
      <c r="G37" s="909">
        <v>0</v>
      </c>
      <c r="H37" s="909">
        <v>0</v>
      </c>
    </row>
    <row r="38" spans="1:8" ht="15">
      <c r="A38" s="1" t="s">
        <v>3726</v>
      </c>
      <c r="B38" s="909" t="s">
        <v>4054</v>
      </c>
      <c r="C38" s="909" t="s">
        <v>3727</v>
      </c>
      <c r="D38" s="3">
        <v>1275</v>
      </c>
      <c r="E38" s="909" t="s">
        <v>533</v>
      </c>
      <c r="F38" s="3" t="s">
        <v>380</v>
      </c>
      <c r="G38" s="909">
        <v>0</v>
      </c>
      <c r="H38" s="909">
        <v>0</v>
      </c>
    </row>
    <row r="39" spans="1:8" ht="15">
      <c r="A39" s="1" t="s">
        <v>3728</v>
      </c>
      <c r="B39" s="909" t="s">
        <v>4055</v>
      </c>
      <c r="C39" s="909" t="s">
        <v>3729</v>
      </c>
      <c r="D39" s="3">
        <v>1800</v>
      </c>
      <c r="E39" s="909" t="s">
        <v>533</v>
      </c>
      <c r="F39" s="3" t="s">
        <v>380</v>
      </c>
      <c r="G39" s="909">
        <v>0</v>
      </c>
      <c r="H39" s="909">
        <v>0</v>
      </c>
    </row>
    <row r="40" spans="1:8" ht="15">
      <c r="A40" s="1" t="s">
        <v>3732</v>
      </c>
      <c r="B40" s="909" t="s">
        <v>4056</v>
      </c>
      <c r="C40" s="909" t="s">
        <v>3733</v>
      </c>
      <c r="D40" s="3">
        <v>2763</v>
      </c>
      <c r="E40" s="909" t="s">
        <v>533</v>
      </c>
      <c r="F40" s="3" t="s">
        <v>380</v>
      </c>
      <c r="G40" s="909">
        <v>0</v>
      </c>
      <c r="H40" s="909">
        <v>0</v>
      </c>
    </row>
    <row r="41" spans="1:8" ht="15">
      <c r="A41" s="1" t="s">
        <v>3734</v>
      </c>
      <c r="B41" s="909" t="s">
        <v>4057</v>
      </c>
      <c r="C41" s="909" t="s">
        <v>3735</v>
      </c>
      <c r="D41" s="3">
        <v>3900</v>
      </c>
      <c r="E41" s="909" t="s">
        <v>533</v>
      </c>
      <c r="F41" s="3" t="s">
        <v>380</v>
      </c>
      <c r="G41" s="909">
        <v>0</v>
      </c>
      <c r="H41" s="909">
        <v>0</v>
      </c>
    </row>
    <row r="42" spans="1:8" ht="15">
      <c r="A42" s="1" t="s">
        <v>3736</v>
      </c>
      <c r="B42" s="909" t="s">
        <v>4058</v>
      </c>
      <c r="C42" s="909" t="s">
        <v>3737</v>
      </c>
      <c r="D42" s="3">
        <v>3000</v>
      </c>
      <c r="E42" s="909" t="s">
        <v>533</v>
      </c>
      <c r="F42" s="3" t="s">
        <v>380</v>
      </c>
      <c r="G42" s="909">
        <v>0</v>
      </c>
      <c r="H42" s="909">
        <v>0</v>
      </c>
    </row>
    <row r="43" spans="1:8" ht="15">
      <c r="A43" s="1" t="s">
        <v>3738</v>
      </c>
      <c r="B43" s="909" t="s">
        <v>4059</v>
      </c>
      <c r="C43" s="909" t="s">
        <v>3739</v>
      </c>
      <c r="D43" s="3">
        <v>5100</v>
      </c>
      <c r="E43" s="909" t="s">
        <v>533</v>
      </c>
      <c r="F43" s="3" t="s">
        <v>380</v>
      </c>
      <c r="G43" s="909">
        <v>0</v>
      </c>
      <c r="H43" s="909">
        <v>0</v>
      </c>
    </row>
    <row r="44" spans="1:8" ht="15">
      <c r="A44" s="1" t="s">
        <v>3740</v>
      </c>
      <c r="B44" s="909" t="s">
        <v>4060</v>
      </c>
      <c r="C44" s="909" t="s">
        <v>3741</v>
      </c>
      <c r="D44" s="3">
        <v>7200</v>
      </c>
      <c r="E44" s="909" t="s">
        <v>533</v>
      </c>
      <c r="F44" s="3" t="s">
        <v>380</v>
      </c>
      <c r="G44" s="909">
        <v>0</v>
      </c>
      <c r="H44" s="909">
        <v>0</v>
      </c>
    </row>
    <row r="45" spans="1:8" ht="15">
      <c r="A45" s="1" t="s">
        <v>3742</v>
      </c>
      <c r="B45" s="909" t="s">
        <v>4061</v>
      </c>
      <c r="C45" s="909" t="s">
        <v>3743</v>
      </c>
      <c r="D45" s="3">
        <v>3750</v>
      </c>
      <c r="E45" s="909" t="s">
        <v>533</v>
      </c>
      <c r="F45" s="3" t="s">
        <v>380</v>
      </c>
      <c r="G45" s="909">
        <v>0</v>
      </c>
      <c r="H45" s="909">
        <v>0</v>
      </c>
    </row>
    <row r="46" spans="1:8" ht="15">
      <c r="A46" s="1" t="s">
        <v>3744</v>
      </c>
      <c r="B46" s="909" t="s">
        <v>4062</v>
      </c>
      <c r="C46" s="909" t="s">
        <v>3745</v>
      </c>
      <c r="D46" s="3">
        <v>6375</v>
      </c>
      <c r="E46" s="909" t="s">
        <v>533</v>
      </c>
      <c r="F46" s="3" t="s">
        <v>380</v>
      </c>
      <c r="G46" s="909">
        <v>0</v>
      </c>
      <c r="H46" s="909">
        <v>0</v>
      </c>
    </row>
    <row r="47" spans="1:8" ht="15">
      <c r="A47" s="1" t="s">
        <v>3746</v>
      </c>
      <c r="B47" s="909" t="s">
        <v>4063</v>
      </c>
      <c r="C47" s="909" t="s">
        <v>3747</v>
      </c>
      <c r="D47" s="3">
        <v>9000</v>
      </c>
      <c r="E47" s="909" t="s">
        <v>533</v>
      </c>
      <c r="F47" s="3" t="s">
        <v>380</v>
      </c>
      <c r="G47" s="909">
        <v>0</v>
      </c>
      <c r="H47" s="909">
        <v>0</v>
      </c>
    </row>
    <row r="48" spans="1:8" ht="15">
      <c r="A48" s="1" t="s">
        <v>3748</v>
      </c>
      <c r="B48" s="909" t="s">
        <v>4064</v>
      </c>
      <c r="C48" s="909" t="s">
        <v>3749</v>
      </c>
      <c r="D48" s="3">
        <v>4000</v>
      </c>
      <c r="E48" s="909" t="s">
        <v>533</v>
      </c>
      <c r="F48" s="3" t="s">
        <v>380</v>
      </c>
      <c r="G48" s="909">
        <v>0</v>
      </c>
      <c r="H48" s="909">
        <v>0</v>
      </c>
    </row>
    <row r="49" spans="1:8" ht="15">
      <c r="A49" s="1" t="s">
        <v>3750</v>
      </c>
      <c r="B49" s="909" t="s">
        <v>4065</v>
      </c>
      <c r="C49" s="909" t="s">
        <v>3751</v>
      </c>
      <c r="D49" s="3">
        <v>6800</v>
      </c>
      <c r="E49" s="909" t="s">
        <v>533</v>
      </c>
      <c r="F49" s="3" t="s">
        <v>380</v>
      </c>
      <c r="G49" s="909">
        <v>0</v>
      </c>
      <c r="H49" s="909">
        <v>0</v>
      </c>
    </row>
    <row r="50" spans="1:8" ht="15">
      <c r="A50" s="1" t="s">
        <v>3752</v>
      </c>
      <c r="B50" s="909" t="s">
        <v>4066</v>
      </c>
      <c r="C50" s="909" t="s">
        <v>3753</v>
      </c>
      <c r="D50" s="3">
        <v>9600</v>
      </c>
      <c r="E50" s="909" t="s">
        <v>533</v>
      </c>
      <c r="F50" s="3" t="s">
        <v>380</v>
      </c>
      <c r="G50" s="909">
        <v>0</v>
      </c>
      <c r="H50" s="909">
        <v>0</v>
      </c>
    </row>
    <row r="51" spans="1:8" ht="15">
      <c r="A51" s="1" t="s">
        <v>3754</v>
      </c>
      <c r="B51" s="909" t="s">
        <v>4067</v>
      </c>
      <c r="C51" s="909" t="s">
        <v>3755</v>
      </c>
      <c r="D51" s="3">
        <v>6000</v>
      </c>
      <c r="E51" s="909" t="s">
        <v>533</v>
      </c>
      <c r="F51" s="3" t="s">
        <v>380</v>
      </c>
      <c r="G51" s="909">
        <v>0</v>
      </c>
      <c r="H51" s="909">
        <v>0</v>
      </c>
    </row>
    <row r="52" spans="1:8" ht="15">
      <c r="A52" s="1" t="s">
        <v>3756</v>
      </c>
      <c r="B52" s="909" t="s">
        <v>4068</v>
      </c>
      <c r="C52" s="909" t="s">
        <v>3757</v>
      </c>
      <c r="D52" s="3">
        <v>10200</v>
      </c>
      <c r="E52" s="909" t="s">
        <v>533</v>
      </c>
      <c r="F52" s="3" t="s">
        <v>380</v>
      </c>
      <c r="G52" s="909">
        <v>0</v>
      </c>
      <c r="H52" s="909">
        <v>0</v>
      </c>
    </row>
    <row r="53" spans="1:8" ht="15">
      <c r="A53" s="1" t="s">
        <v>3758</v>
      </c>
      <c r="B53" s="909" t="s">
        <v>4069</v>
      </c>
      <c r="C53" s="909" t="s">
        <v>3759</v>
      </c>
      <c r="D53" s="3">
        <v>14400</v>
      </c>
      <c r="E53" s="909" t="s">
        <v>533</v>
      </c>
      <c r="F53" s="3" t="s">
        <v>380</v>
      </c>
      <c r="G53" s="909">
        <v>0</v>
      </c>
      <c r="H53" s="909">
        <v>0</v>
      </c>
    </row>
    <row r="54" spans="1:8" ht="15">
      <c r="A54" s="1" t="s">
        <v>3760</v>
      </c>
      <c r="B54" s="909" t="s">
        <v>4070</v>
      </c>
      <c r="C54" s="909" t="s">
        <v>3761</v>
      </c>
      <c r="D54" s="3">
        <v>10000</v>
      </c>
      <c r="E54" s="909" t="s">
        <v>533</v>
      </c>
      <c r="F54" s="3" t="s">
        <v>380</v>
      </c>
      <c r="G54" s="909">
        <v>0</v>
      </c>
      <c r="H54" s="909">
        <v>0</v>
      </c>
    </row>
    <row r="55" spans="1:8" ht="15">
      <c r="A55" s="1" t="s">
        <v>3762</v>
      </c>
      <c r="B55" s="909" t="s">
        <v>4071</v>
      </c>
      <c r="C55" s="909" t="s">
        <v>3763</v>
      </c>
      <c r="D55" s="3">
        <v>17000</v>
      </c>
      <c r="E55" s="909" t="s">
        <v>533</v>
      </c>
      <c r="F55" s="3" t="s">
        <v>380</v>
      </c>
      <c r="G55" s="909">
        <v>0</v>
      </c>
      <c r="H55" s="909">
        <v>0</v>
      </c>
    </row>
    <row r="56" spans="1:8" ht="15">
      <c r="A56" s="1" t="s">
        <v>3764</v>
      </c>
      <c r="B56" s="909" t="s">
        <v>4072</v>
      </c>
      <c r="C56" s="909" t="s">
        <v>3765</v>
      </c>
      <c r="D56" s="3">
        <v>24000</v>
      </c>
      <c r="E56" s="909" t="s">
        <v>533</v>
      </c>
      <c r="F56" s="3" t="s">
        <v>380</v>
      </c>
      <c r="G56" s="909">
        <v>0</v>
      </c>
      <c r="H56" s="909">
        <v>0</v>
      </c>
    </row>
    <row r="57" spans="1:8" ht="15">
      <c r="A57" s="1" t="s">
        <v>3706</v>
      </c>
      <c r="B57" s="909" t="s">
        <v>4073</v>
      </c>
      <c r="C57" s="909" t="s">
        <v>3707</v>
      </c>
      <c r="D57" s="3">
        <v>95</v>
      </c>
      <c r="E57" s="909" t="s">
        <v>533</v>
      </c>
      <c r="F57" s="3" t="s">
        <v>380</v>
      </c>
      <c r="G57" s="909">
        <v>0</v>
      </c>
      <c r="H57" s="909">
        <v>0</v>
      </c>
    </row>
    <row r="58" spans="1:8" ht="15">
      <c r="A58" s="1" t="s">
        <v>3708</v>
      </c>
      <c r="B58" s="909" t="s">
        <v>4074</v>
      </c>
      <c r="C58" s="909" t="s">
        <v>3709</v>
      </c>
      <c r="D58" s="3">
        <v>162</v>
      </c>
      <c r="E58" s="909" t="s">
        <v>533</v>
      </c>
      <c r="F58" s="3" t="s">
        <v>380</v>
      </c>
      <c r="G58" s="909">
        <v>0</v>
      </c>
      <c r="H58" s="909">
        <v>0</v>
      </c>
    </row>
    <row r="59" spans="1:8" ht="15">
      <c r="A59" s="1" t="s">
        <v>3710</v>
      </c>
      <c r="B59" s="909" t="s">
        <v>4075</v>
      </c>
      <c r="C59" s="909" t="s">
        <v>3711</v>
      </c>
      <c r="D59" s="3">
        <v>228</v>
      </c>
      <c r="E59" s="909" t="s">
        <v>533</v>
      </c>
      <c r="F59" s="3" t="s">
        <v>380</v>
      </c>
      <c r="G59" s="909">
        <v>0</v>
      </c>
      <c r="H59" s="909">
        <v>0</v>
      </c>
    </row>
    <row r="60" spans="1:8" ht="15">
      <c r="A60" s="1" t="s">
        <v>3730</v>
      </c>
      <c r="B60" s="909" t="s">
        <v>4076</v>
      </c>
      <c r="C60" s="909" t="s">
        <v>3731</v>
      </c>
      <c r="D60" s="3">
        <v>1625</v>
      </c>
      <c r="E60" s="909" t="s">
        <v>533</v>
      </c>
      <c r="F60" s="3" t="s">
        <v>380</v>
      </c>
      <c r="G60" s="909">
        <v>0</v>
      </c>
      <c r="H60" s="909">
        <v>0</v>
      </c>
    </row>
    <row r="61" spans="1:8" ht="15">
      <c r="A61" s="1" t="s">
        <v>3616</v>
      </c>
      <c r="B61" s="909" t="s">
        <v>4077</v>
      </c>
      <c r="C61" s="909" t="s">
        <v>3617</v>
      </c>
      <c r="D61" s="3">
        <v>2032</v>
      </c>
      <c r="E61" s="909" t="s">
        <v>2056</v>
      </c>
      <c r="F61" s="3">
        <v>2032</v>
      </c>
      <c r="G61" s="909">
        <v>0</v>
      </c>
      <c r="H61" s="909" t="s">
        <v>3701</v>
      </c>
    </row>
    <row r="62" spans="1:8" ht="15">
      <c r="A62" s="1" t="s">
        <v>3618</v>
      </c>
      <c r="B62" s="909" t="s">
        <v>4078</v>
      </c>
      <c r="C62" s="909" t="s">
        <v>3619</v>
      </c>
      <c r="D62" s="3">
        <v>3454</v>
      </c>
      <c r="E62" s="909" t="s">
        <v>2056</v>
      </c>
      <c r="F62" s="3">
        <v>3454</v>
      </c>
      <c r="G62" s="909">
        <v>0</v>
      </c>
      <c r="H62" s="909" t="s">
        <v>3701</v>
      </c>
    </row>
    <row r="63" spans="1:8" ht="15">
      <c r="A63" s="1" t="s">
        <v>3620</v>
      </c>
      <c r="B63" s="909" t="s">
        <v>4079</v>
      </c>
      <c r="C63" s="909" t="s">
        <v>3621</v>
      </c>
      <c r="D63" s="3">
        <v>4877</v>
      </c>
      <c r="E63" s="909" t="s">
        <v>2056</v>
      </c>
      <c r="F63" s="3">
        <v>4877</v>
      </c>
      <c r="G63" s="909">
        <v>0</v>
      </c>
      <c r="H63" s="909" t="s">
        <v>3701</v>
      </c>
    </row>
    <row r="64" spans="1:8" ht="15">
      <c r="A64" s="1" t="s">
        <v>3622</v>
      </c>
      <c r="B64" s="909" t="s">
        <v>4080</v>
      </c>
      <c r="C64" s="909" t="s">
        <v>3623</v>
      </c>
      <c r="D64" s="3">
        <v>2756</v>
      </c>
      <c r="E64" s="909" t="s">
        <v>2056</v>
      </c>
      <c r="F64" s="3">
        <v>2756</v>
      </c>
      <c r="G64" s="909">
        <v>0</v>
      </c>
      <c r="H64" s="909" t="s">
        <v>3701</v>
      </c>
    </row>
    <row r="65" spans="1:8" ht="15">
      <c r="A65" s="1" t="s">
        <v>3624</v>
      </c>
      <c r="B65" s="909" t="s">
        <v>4081</v>
      </c>
      <c r="C65" s="909" t="s">
        <v>3625</v>
      </c>
      <c r="D65" s="3">
        <v>4410</v>
      </c>
      <c r="E65" s="909" t="s">
        <v>2056</v>
      </c>
      <c r="F65" s="3">
        <v>4410</v>
      </c>
      <c r="G65" s="909">
        <v>0</v>
      </c>
      <c r="H65" s="909" t="s">
        <v>3701</v>
      </c>
    </row>
    <row r="66" spans="1:8" ht="15">
      <c r="A66" s="1" t="s">
        <v>3626</v>
      </c>
      <c r="B66" s="909" t="s">
        <v>4082</v>
      </c>
      <c r="C66" s="909" t="s">
        <v>3627</v>
      </c>
      <c r="D66" s="3">
        <v>5158</v>
      </c>
      <c r="E66" s="909" t="s">
        <v>2056</v>
      </c>
      <c r="F66" s="3">
        <v>5158</v>
      </c>
      <c r="G66" s="909">
        <v>0</v>
      </c>
      <c r="H66" s="909" t="s">
        <v>3701</v>
      </c>
    </row>
    <row r="67" spans="1:8" ht="15">
      <c r="A67" s="1" t="s">
        <v>3628</v>
      </c>
      <c r="B67" s="909" t="s">
        <v>4083</v>
      </c>
      <c r="C67" s="909" t="s">
        <v>3629</v>
      </c>
      <c r="D67" s="3">
        <v>3175</v>
      </c>
      <c r="E67" s="909" t="s">
        <v>2056</v>
      </c>
      <c r="F67" s="3">
        <v>3175</v>
      </c>
      <c r="G67" s="909">
        <v>0</v>
      </c>
      <c r="H67" s="909" t="s">
        <v>3701</v>
      </c>
    </row>
    <row r="68" spans="1:8" ht="15">
      <c r="A68" s="1" t="s">
        <v>3630</v>
      </c>
      <c r="B68" s="909" t="s">
        <v>4084</v>
      </c>
      <c r="C68" s="909" t="s">
        <v>3631</v>
      </c>
      <c r="D68" s="3">
        <v>5080</v>
      </c>
      <c r="E68" s="909" t="s">
        <v>2056</v>
      </c>
      <c r="F68" s="3">
        <v>5080</v>
      </c>
      <c r="G68" s="909">
        <v>0</v>
      </c>
      <c r="H68" s="909" t="s">
        <v>3701</v>
      </c>
    </row>
    <row r="69" spans="1:8" ht="15">
      <c r="A69" s="1" t="s">
        <v>3632</v>
      </c>
      <c r="B69" s="909" t="s">
        <v>4085</v>
      </c>
      <c r="C69" s="909" t="s">
        <v>3633</v>
      </c>
      <c r="D69" s="3">
        <v>6668</v>
      </c>
      <c r="E69" s="909" t="s">
        <v>2056</v>
      </c>
      <c r="F69" s="3">
        <v>6668</v>
      </c>
      <c r="G69" s="909">
        <v>0</v>
      </c>
      <c r="H69" s="909" t="s">
        <v>3701</v>
      </c>
    </row>
    <row r="70" spans="1:8" ht="15">
      <c r="A70" s="1" t="s">
        <v>3634</v>
      </c>
      <c r="B70" s="909" t="s">
        <v>4086</v>
      </c>
      <c r="C70" s="909" t="s">
        <v>3635</v>
      </c>
      <c r="D70" s="3">
        <v>3466</v>
      </c>
      <c r="E70" s="909" t="s">
        <v>2056</v>
      </c>
      <c r="F70" s="3">
        <v>3466</v>
      </c>
      <c r="G70" s="909">
        <v>0</v>
      </c>
      <c r="H70" s="909" t="s">
        <v>3701</v>
      </c>
    </row>
    <row r="71" spans="1:8" ht="15">
      <c r="A71" s="1" t="s">
        <v>3636</v>
      </c>
      <c r="B71" s="909" t="s">
        <v>4087</v>
      </c>
      <c r="C71" s="909" t="s">
        <v>3637</v>
      </c>
      <c r="D71" s="3">
        <v>5546</v>
      </c>
      <c r="E71" s="909" t="s">
        <v>2056</v>
      </c>
      <c r="F71" s="3">
        <v>5546</v>
      </c>
      <c r="G71" s="909">
        <v>0</v>
      </c>
      <c r="H71" s="909" t="s">
        <v>3701</v>
      </c>
    </row>
    <row r="72" spans="1:8" ht="15">
      <c r="A72" s="1" t="s">
        <v>3638</v>
      </c>
      <c r="B72" s="909" t="s">
        <v>4088</v>
      </c>
      <c r="C72" s="909" t="s">
        <v>3639</v>
      </c>
      <c r="D72" s="3">
        <v>7279</v>
      </c>
      <c r="E72" s="909" t="s">
        <v>2056</v>
      </c>
      <c r="F72" s="3">
        <v>7279</v>
      </c>
      <c r="G72" s="909">
        <v>0</v>
      </c>
      <c r="H72" s="909" t="s">
        <v>3701</v>
      </c>
    </row>
    <row r="73" spans="1:8" ht="15">
      <c r="A73" s="1" t="s">
        <v>3640</v>
      </c>
      <c r="B73" s="909" t="s">
        <v>4089</v>
      </c>
      <c r="C73" s="909" t="s">
        <v>3641</v>
      </c>
      <c r="D73" s="3">
        <v>3959</v>
      </c>
      <c r="E73" s="909" t="s">
        <v>2056</v>
      </c>
      <c r="F73" s="3">
        <v>3959</v>
      </c>
      <c r="G73" s="909">
        <v>0</v>
      </c>
      <c r="H73" s="909" t="s">
        <v>3701</v>
      </c>
    </row>
    <row r="74" spans="1:8" ht="15">
      <c r="A74" s="1" t="s">
        <v>3642</v>
      </c>
      <c r="B74" s="909" t="s">
        <v>4090</v>
      </c>
      <c r="C74" s="909" t="s">
        <v>3643</v>
      </c>
      <c r="D74" s="3">
        <v>6730</v>
      </c>
      <c r="E74" s="909" t="s">
        <v>2056</v>
      </c>
      <c r="F74" s="3">
        <v>6730</v>
      </c>
      <c r="G74" s="909">
        <v>0</v>
      </c>
      <c r="H74" s="909" t="s">
        <v>3701</v>
      </c>
    </row>
    <row r="75" spans="1:8" ht="15">
      <c r="A75" s="1" t="s">
        <v>3644</v>
      </c>
      <c r="B75" s="909" t="s">
        <v>4091</v>
      </c>
      <c r="C75" s="909" t="s">
        <v>3645</v>
      </c>
      <c r="D75" s="3">
        <v>9501</v>
      </c>
      <c r="E75" s="909" t="s">
        <v>2056</v>
      </c>
      <c r="F75" s="3">
        <v>9501</v>
      </c>
      <c r="G75" s="909">
        <v>0</v>
      </c>
      <c r="H75" s="909" t="s">
        <v>3701</v>
      </c>
    </row>
    <row r="76" spans="1:8" ht="15">
      <c r="A76" s="1" t="s">
        <v>3646</v>
      </c>
      <c r="B76" s="909" t="s">
        <v>4092</v>
      </c>
      <c r="C76" s="909" t="s">
        <v>3647</v>
      </c>
      <c r="D76" s="3">
        <v>6205</v>
      </c>
      <c r="E76" s="909" t="s">
        <v>2056</v>
      </c>
      <c r="F76" s="3">
        <v>6205</v>
      </c>
      <c r="G76" s="909">
        <v>0</v>
      </c>
      <c r="H76" s="909" t="s">
        <v>3701</v>
      </c>
    </row>
    <row r="77" spans="1:8" ht="15">
      <c r="A77" s="1" t="s">
        <v>3648</v>
      </c>
      <c r="B77" s="909" t="s">
        <v>4093</v>
      </c>
      <c r="C77" s="909" t="s">
        <v>3649</v>
      </c>
      <c r="D77" s="3">
        <v>9928</v>
      </c>
      <c r="E77" s="909" t="s">
        <v>2056</v>
      </c>
      <c r="F77" s="3">
        <v>9928</v>
      </c>
      <c r="G77" s="909">
        <v>0</v>
      </c>
      <c r="H77" s="909" t="s">
        <v>3701</v>
      </c>
    </row>
    <row r="78" spans="1:8" ht="15">
      <c r="A78" s="1" t="s">
        <v>3650</v>
      </c>
      <c r="B78" s="909" t="s">
        <v>4094</v>
      </c>
      <c r="C78" s="909" t="s">
        <v>3651</v>
      </c>
      <c r="D78" s="3">
        <v>13031</v>
      </c>
      <c r="E78" s="909" t="s">
        <v>2056</v>
      </c>
      <c r="F78" s="3">
        <v>13031</v>
      </c>
      <c r="G78" s="909">
        <v>0</v>
      </c>
      <c r="H78" s="909" t="s">
        <v>3701</v>
      </c>
    </row>
    <row r="79" spans="1:8" ht="15">
      <c r="A79" s="1" t="s">
        <v>3652</v>
      </c>
      <c r="B79" s="909" t="s">
        <v>4095</v>
      </c>
      <c r="C79" s="909" t="s">
        <v>3653</v>
      </c>
      <c r="D79" s="3">
        <v>7919</v>
      </c>
      <c r="E79" s="909" t="s">
        <v>2056</v>
      </c>
      <c r="F79" s="3">
        <v>7919</v>
      </c>
      <c r="G79" s="909">
        <v>0</v>
      </c>
      <c r="H79" s="909" t="s">
        <v>3701</v>
      </c>
    </row>
    <row r="80" spans="1:8" ht="15">
      <c r="A80" s="1" t="s">
        <v>3654</v>
      </c>
      <c r="B80" s="909" t="s">
        <v>4096</v>
      </c>
      <c r="C80" s="909" t="s">
        <v>3655</v>
      </c>
      <c r="D80" s="3">
        <v>13462</v>
      </c>
      <c r="E80" s="909" t="s">
        <v>2056</v>
      </c>
      <c r="F80" s="3">
        <v>13462</v>
      </c>
      <c r="G80" s="909">
        <v>0</v>
      </c>
      <c r="H80" s="909" t="s">
        <v>3701</v>
      </c>
    </row>
    <row r="81" spans="1:8" ht="15">
      <c r="A81" s="1" t="s">
        <v>3656</v>
      </c>
      <c r="B81" s="909" t="s">
        <v>4097</v>
      </c>
      <c r="C81" s="909" t="s">
        <v>3657</v>
      </c>
      <c r="D81" s="3">
        <v>19005</v>
      </c>
      <c r="E81" s="909" t="s">
        <v>2056</v>
      </c>
      <c r="F81" s="3">
        <v>19005</v>
      </c>
      <c r="G81" s="909">
        <v>0</v>
      </c>
      <c r="H81" s="909" t="s">
        <v>3701</v>
      </c>
    </row>
    <row r="82" spans="1:8" ht="15">
      <c r="A82" s="1" t="s">
        <v>3658</v>
      </c>
      <c r="B82" s="909" t="s">
        <v>4098</v>
      </c>
      <c r="C82" s="909" t="s">
        <v>3659</v>
      </c>
      <c r="D82" s="3">
        <v>10394</v>
      </c>
      <c r="E82" s="909" t="s">
        <v>2056</v>
      </c>
      <c r="F82" s="3">
        <v>10394</v>
      </c>
      <c r="G82" s="909">
        <v>0</v>
      </c>
      <c r="H82" s="909" t="s">
        <v>3701</v>
      </c>
    </row>
    <row r="83" spans="1:8" ht="15">
      <c r="A83" s="1" t="s">
        <v>3660</v>
      </c>
      <c r="B83" s="909" t="s">
        <v>4099</v>
      </c>
      <c r="C83" s="909" t="s">
        <v>3661</v>
      </c>
      <c r="D83" s="3">
        <v>17670</v>
      </c>
      <c r="E83" s="909" t="s">
        <v>2056</v>
      </c>
      <c r="F83" s="3">
        <v>17670</v>
      </c>
      <c r="G83" s="909">
        <v>0</v>
      </c>
      <c r="H83" s="909" t="s">
        <v>3701</v>
      </c>
    </row>
    <row r="84" spans="1:8" ht="15">
      <c r="A84" s="1" t="s">
        <v>3662</v>
      </c>
      <c r="B84" s="909" t="s">
        <v>4100</v>
      </c>
      <c r="C84" s="909" t="s">
        <v>3663</v>
      </c>
      <c r="D84" s="3">
        <v>24945</v>
      </c>
      <c r="E84" s="909" t="s">
        <v>2056</v>
      </c>
      <c r="F84" s="3">
        <v>24945</v>
      </c>
      <c r="G84" s="909">
        <v>0</v>
      </c>
      <c r="H84" s="909" t="s">
        <v>3701</v>
      </c>
    </row>
    <row r="85" spans="1:8" ht="15">
      <c r="A85" s="1" t="s">
        <v>3664</v>
      </c>
      <c r="B85" s="909" t="s">
        <v>4101</v>
      </c>
      <c r="C85" s="909" t="s">
        <v>3665</v>
      </c>
      <c r="D85" s="3">
        <v>13985</v>
      </c>
      <c r="E85" s="909" t="s">
        <v>2056</v>
      </c>
      <c r="F85" s="3">
        <v>13985</v>
      </c>
      <c r="G85" s="909">
        <v>0</v>
      </c>
      <c r="H85" s="909" t="s">
        <v>3701</v>
      </c>
    </row>
    <row r="86" spans="1:8" ht="15">
      <c r="A86" s="1" t="s">
        <v>3666</v>
      </c>
      <c r="B86" s="909" t="s">
        <v>4102</v>
      </c>
      <c r="C86" s="909" t="s">
        <v>3667</v>
      </c>
      <c r="D86" s="3">
        <v>22376</v>
      </c>
      <c r="E86" s="909" t="s">
        <v>2056</v>
      </c>
      <c r="F86" s="3">
        <v>22376</v>
      </c>
      <c r="G86" s="909">
        <v>0</v>
      </c>
      <c r="H86" s="909" t="s">
        <v>3701</v>
      </c>
    </row>
    <row r="87" spans="1:8" ht="15">
      <c r="A87" s="1" t="s">
        <v>3668</v>
      </c>
      <c r="B87" s="909" t="s">
        <v>4103</v>
      </c>
      <c r="C87" s="909" t="s">
        <v>3669</v>
      </c>
      <c r="D87" s="3">
        <v>29369</v>
      </c>
      <c r="E87" s="909" t="s">
        <v>2056</v>
      </c>
      <c r="F87" s="3">
        <v>29369</v>
      </c>
      <c r="G87" s="909">
        <v>0</v>
      </c>
      <c r="H87" s="909" t="s">
        <v>3701</v>
      </c>
    </row>
    <row r="88" spans="1:8" ht="15">
      <c r="A88" s="1" t="s">
        <v>3670</v>
      </c>
      <c r="B88" s="909" t="s">
        <v>4104</v>
      </c>
      <c r="C88" s="909" t="s">
        <v>3671</v>
      </c>
      <c r="D88" s="3">
        <v>16366</v>
      </c>
      <c r="E88" s="909" t="s">
        <v>2056</v>
      </c>
      <c r="F88" s="3">
        <v>16366</v>
      </c>
      <c r="G88" s="909">
        <v>0</v>
      </c>
      <c r="H88" s="909" t="s">
        <v>3701</v>
      </c>
    </row>
    <row r="89" spans="1:8" ht="15">
      <c r="A89" s="1" t="s">
        <v>3672</v>
      </c>
      <c r="B89" s="909" t="s">
        <v>4105</v>
      </c>
      <c r="C89" s="909" t="s">
        <v>3673</v>
      </c>
      <c r="D89" s="3">
        <v>27822</v>
      </c>
      <c r="E89" s="909" t="s">
        <v>2056</v>
      </c>
      <c r="F89" s="3">
        <v>27822</v>
      </c>
      <c r="G89" s="909">
        <v>0</v>
      </c>
      <c r="H89" s="909" t="s">
        <v>3701</v>
      </c>
    </row>
    <row r="90" spans="1:8" ht="15">
      <c r="A90" s="1" t="s">
        <v>3674</v>
      </c>
      <c r="B90" s="909" t="s">
        <v>4106</v>
      </c>
      <c r="C90" s="909" t="s">
        <v>3675</v>
      </c>
      <c r="D90" s="3">
        <v>39278</v>
      </c>
      <c r="E90" s="909" t="s">
        <v>2056</v>
      </c>
      <c r="F90" s="3">
        <v>39278</v>
      </c>
      <c r="G90" s="909">
        <v>0</v>
      </c>
      <c r="H90" s="909" t="s">
        <v>3701</v>
      </c>
    </row>
    <row r="91" spans="1:8" ht="15">
      <c r="A91" s="1" t="s">
        <v>3676</v>
      </c>
      <c r="B91" s="909" t="s">
        <v>4107</v>
      </c>
      <c r="C91" s="909" t="s">
        <v>3677</v>
      </c>
      <c r="D91" s="3">
        <v>17995</v>
      </c>
      <c r="E91" s="909" t="s">
        <v>2056</v>
      </c>
      <c r="F91" s="3">
        <v>17995</v>
      </c>
      <c r="G91" s="909">
        <v>0</v>
      </c>
      <c r="H91" s="909" t="s">
        <v>3701</v>
      </c>
    </row>
    <row r="92" spans="1:8" ht="15">
      <c r="A92" s="1" t="s">
        <v>3678</v>
      </c>
      <c r="B92" s="909" t="s">
        <v>4108</v>
      </c>
      <c r="C92" s="909" t="s">
        <v>3679</v>
      </c>
      <c r="D92" s="3">
        <v>30592</v>
      </c>
      <c r="E92" s="909" t="s">
        <v>2056</v>
      </c>
      <c r="F92" s="3">
        <v>30592</v>
      </c>
      <c r="G92" s="909">
        <v>0</v>
      </c>
      <c r="H92" s="909" t="s">
        <v>3701</v>
      </c>
    </row>
    <row r="93" spans="1:8" ht="15">
      <c r="A93" s="1" t="s">
        <v>3680</v>
      </c>
      <c r="B93" s="909" t="s">
        <v>4109</v>
      </c>
      <c r="C93" s="909" t="s">
        <v>3681</v>
      </c>
      <c r="D93" s="3">
        <v>43188</v>
      </c>
      <c r="E93" s="909" t="s">
        <v>2056</v>
      </c>
      <c r="F93" s="3">
        <v>43188</v>
      </c>
      <c r="G93" s="909">
        <v>0</v>
      </c>
      <c r="H93" s="909" t="s">
        <v>3701</v>
      </c>
    </row>
    <row r="94" spans="1:8" ht="15">
      <c r="A94" s="1" t="s">
        <v>3682</v>
      </c>
      <c r="B94" s="909" t="s">
        <v>4110</v>
      </c>
      <c r="C94" s="909" t="s">
        <v>3683</v>
      </c>
      <c r="D94" s="3">
        <v>19000</v>
      </c>
      <c r="E94" s="909" t="s">
        <v>2056</v>
      </c>
      <c r="F94" s="3">
        <v>19000</v>
      </c>
      <c r="G94" s="909">
        <v>0</v>
      </c>
      <c r="H94" s="909" t="s">
        <v>3701</v>
      </c>
    </row>
    <row r="95" spans="1:8" ht="15">
      <c r="A95" s="1" t="s">
        <v>3684</v>
      </c>
      <c r="B95" s="909" t="s">
        <v>4111</v>
      </c>
      <c r="C95" s="909" t="s">
        <v>3685</v>
      </c>
      <c r="D95" s="3">
        <v>32300</v>
      </c>
      <c r="E95" s="909" t="s">
        <v>2056</v>
      </c>
      <c r="F95" s="3">
        <v>32300</v>
      </c>
      <c r="G95" s="909">
        <v>0</v>
      </c>
      <c r="H95" s="909" t="s">
        <v>3701</v>
      </c>
    </row>
    <row r="96" spans="1:8" ht="15">
      <c r="A96" s="1" t="s">
        <v>3686</v>
      </c>
      <c r="B96" s="909" t="s">
        <v>4112</v>
      </c>
      <c r="C96" s="909" t="s">
        <v>3687</v>
      </c>
      <c r="D96" s="3">
        <v>45600</v>
      </c>
      <c r="E96" s="909" t="s">
        <v>2056</v>
      </c>
      <c r="F96" s="3">
        <v>45600</v>
      </c>
      <c r="G96" s="909">
        <v>0</v>
      </c>
      <c r="H96" s="909" t="s">
        <v>3701</v>
      </c>
    </row>
    <row r="97" spans="1:8" ht="15">
      <c r="A97" s="1" t="s">
        <v>3688</v>
      </c>
      <c r="B97" s="909" t="s">
        <v>4113</v>
      </c>
      <c r="C97" s="909" t="s">
        <v>3689</v>
      </c>
      <c r="D97" s="3">
        <v>23495</v>
      </c>
      <c r="E97" s="909" t="s">
        <v>2056</v>
      </c>
      <c r="F97" s="3">
        <v>23495</v>
      </c>
      <c r="G97" s="909">
        <v>0</v>
      </c>
      <c r="H97" s="909" t="s">
        <v>3701</v>
      </c>
    </row>
    <row r="98" spans="1:8" ht="15">
      <c r="A98" s="1" t="s">
        <v>3690</v>
      </c>
      <c r="B98" s="909" t="s">
        <v>4114</v>
      </c>
      <c r="C98" s="909" t="s">
        <v>3691</v>
      </c>
      <c r="D98" s="3">
        <v>39942</v>
      </c>
      <c r="E98" s="909" t="s">
        <v>2056</v>
      </c>
      <c r="F98" s="3">
        <v>39942</v>
      </c>
      <c r="G98" s="909">
        <v>0</v>
      </c>
      <c r="H98" s="909" t="s">
        <v>3701</v>
      </c>
    </row>
    <row r="99" spans="1:8" ht="15">
      <c r="A99" s="1" t="s">
        <v>3692</v>
      </c>
      <c r="B99" s="909" t="s">
        <v>4115</v>
      </c>
      <c r="C99" s="909" t="s">
        <v>3693</v>
      </c>
      <c r="D99" s="3">
        <v>56388</v>
      </c>
      <c r="E99" s="909" t="s">
        <v>2056</v>
      </c>
      <c r="F99" s="3">
        <v>56388</v>
      </c>
      <c r="G99" s="909">
        <v>0</v>
      </c>
      <c r="H99" s="909" t="s">
        <v>3701</v>
      </c>
    </row>
    <row r="100" spans="1:8" ht="15">
      <c r="A100" s="1" t="s">
        <v>3694</v>
      </c>
      <c r="B100" s="909" t="s">
        <v>4116</v>
      </c>
      <c r="C100" s="909" t="s">
        <v>3695</v>
      </c>
      <c r="D100" s="3">
        <v>25100</v>
      </c>
      <c r="E100" s="909" t="s">
        <v>2056</v>
      </c>
      <c r="F100" s="3">
        <v>25100</v>
      </c>
      <c r="G100" s="909">
        <v>0</v>
      </c>
      <c r="H100" s="909" t="s">
        <v>3701</v>
      </c>
    </row>
    <row r="101" spans="1:8" ht="15">
      <c r="A101" s="1" t="s">
        <v>3696</v>
      </c>
      <c r="B101" s="909" t="s">
        <v>4117</v>
      </c>
      <c r="C101" s="909" t="s">
        <v>3697</v>
      </c>
      <c r="D101" s="3">
        <v>42670</v>
      </c>
      <c r="E101" s="909" t="s">
        <v>2056</v>
      </c>
      <c r="F101" s="3">
        <v>42670</v>
      </c>
      <c r="G101" s="909">
        <v>0</v>
      </c>
      <c r="H101" s="909" t="s">
        <v>3701</v>
      </c>
    </row>
    <row r="102" spans="1:8" ht="15">
      <c r="A102" s="1" t="s">
        <v>3698</v>
      </c>
      <c r="B102" s="909" t="s">
        <v>4118</v>
      </c>
      <c r="C102" s="909" t="s">
        <v>3699</v>
      </c>
      <c r="D102" s="3">
        <v>60240</v>
      </c>
      <c r="E102" s="909" t="s">
        <v>2056</v>
      </c>
      <c r="F102" s="3">
        <v>60240</v>
      </c>
      <c r="G102" s="909">
        <v>0</v>
      </c>
      <c r="H102" s="909" t="s">
        <v>3701</v>
      </c>
    </row>
    <row r="103" spans="1:8" ht="15">
      <c r="A103" s="1" t="s">
        <v>500</v>
      </c>
      <c r="B103" s="909" t="s">
        <v>4119</v>
      </c>
      <c r="C103" s="909" t="s">
        <v>1439</v>
      </c>
      <c r="D103" s="3">
        <v>845</v>
      </c>
      <c r="E103" s="909" t="s">
        <v>533</v>
      </c>
      <c r="F103" s="3" t="s">
        <v>380</v>
      </c>
      <c r="G103" s="909">
        <v>0</v>
      </c>
      <c r="H103" s="909">
        <v>0</v>
      </c>
    </row>
    <row r="104" spans="1:8" ht="15">
      <c r="A104" s="1" t="s">
        <v>498</v>
      </c>
      <c r="B104" s="909" t="s">
        <v>4120</v>
      </c>
      <c r="C104" s="909" t="s">
        <v>1440</v>
      </c>
      <c r="D104" s="3">
        <v>650</v>
      </c>
      <c r="E104" s="909" t="s">
        <v>533</v>
      </c>
      <c r="F104" s="3" t="s">
        <v>380</v>
      </c>
      <c r="G104" s="909">
        <v>0</v>
      </c>
      <c r="H104" s="909">
        <v>0</v>
      </c>
    </row>
    <row r="105" spans="1:8" ht="15">
      <c r="A105" s="1" t="s">
        <v>325</v>
      </c>
      <c r="B105" s="909" t="s">
        <v>4121</v>
      </c>
      <c r="C105" s="909" t="s">
        <v>1418</v>
      </c>
      <c r="D105" s="3">
        <v>644</v>
      </c>
      <c r="E105" s="909" t="s">
        <v>533</v>
      </c>
      <c r="F105" s="3" t="s">
        <v>380</v>
      </c>
      <c r="G105" s="909">
        <v>0</v>
      </c>
      <c r="H105" s="909">
        <v>0</v>
      </c>
    </row>
    <row r="106" spans="1:8" ht="15">
      <c r="A106" s="1" t="s">
        <v>45</v>
      </c>
      <c r="B106" s="909" t="s">
        <v>4122</v>
      </c>
      <c r="C106" s="909" t="s">
        <v>1441</v>
      </c>
      <c r="D106" s="3">
        <v>455</v>
      </c>
      <c r="E106" s="909" t="s">
        <v>533</v>
      </c>
      <c r="F106" s="3" t="s">
        <v>380</v>
      </c>
      <c r="G106" s="909">
        <v>0</v>
      </c>
      <c r="H106" s="909">
        <v>0</v>
      </c>
    </row>
    <row r="107" spans="1:8" ht="15">
      <c r="A107" s="1" t="s">
        <v>561</v>
      </c>
      <c r="B107" s="909" t="s">
        <v>4123</v>
      </c>
      <c r="C107" s="909" t="s">
        <v>1795</v>
      </c>
      <c r="D107" s="3">
        <v>325</v>
      </c>
      <c r="E107" s="909" t="s">
        <v>533</v>
      </c>
      <c r="F107" s="3" t="s">
        <v>380</v>
      </c>
      <c r="G107" s="909">
        <v>0</v>
      </c>
      <c r="H107" s="909">
        <v>0</v>
      </c>
    </row>
    <row r="108" spans="1:8" ht="15">
      <c r="A108" s="1" t="s">
        <v>112</v>
      </c>
      <c r="B108" s="909" t="s">
        <v>4124</v>
      </c>
      <c r="C108" s="909" t="s">
        <v>1789</v>
      </c>
      <c r="D108" s="3">
        <v>1625</v>
      </c>
      <c r="E108" s="909" t="s">
        <v>533</v>
      </c>
      <c r="F108" s="3" t="s">
        <v>380</v>
      </c>
      <c r="G108" s="909">
        <v>0</v>
      </c>
      <c r="H108" s="909">
        <v>0</v>
      </c>
    </row>
    <row r="109" spans="1:8" ht="15">
      <c r="A109" s="1" t="s">
        <v>672</v>
      </c>
      <c r="B109" s="909" t="s">
        <v>4125</v>
      </c>
      <c r="C109" s="909" t="s">
        <v>1786</v>
      </c>
      <c r="D109" s="3">
        <v>2995</v>
      </c>
      <c r="E109" s="909" t="s">
        <v>533</v>
      </c>
      <c r="F109" s="3" t="s">
        <v>380</v>
      </c>
      <c r="G109" s="909">
        <v>0</v>
      </c>
      <c r="H109" s="909">
        <v>0</v>
      </c>
    </row>
    <row r="110" spans="1:8" ht="15">
      <c r="A110" s="1" t="s">
        <v>562</v>
      </c>
      <c r="B110" s="909" t="s">
        <v>4126</v>
      </c>
      <c r="C110" s="909" t="s">
        <v>1798</v>
      </c>
      <c r="D110" s="3">
        <v>165</v>
      </c>
      <c r="E110" s="909" t="s">
        <v>533</v>
      </c>
      <c r="F110" s="3" t="s">
        <v>380</v>
      </c>
      <c r="G110" s="909">
        <v>0</v>
      </c>
      <c r="H110" s="909">
        <v>0</v>
      </c>
    </row>
    <row r="111" spans="1:8" ht="15">
      <c r="A111" s="1" t="s">
        <v>560</v>
      </c>
      <c r="B111" s="909" t="s">
        <v>4127</v>
      </c>
      <c r="C111" s="909" t="s">
        <v>1792</v>
      </c>
      <c r="D111" s="3">
        <v>813</v>
      </c>
      <c r="E111" s="909" t="s">
        <v>533</v>
      </c>
      <c r="F111" s="3" t="s">
        <v>380</v>
      </c>
      <c r="G111" s="909">
        <v>0</v>
      </c>
      <c r="H111" s="909">
        <v>0</v>
      </c>
    </row>
    <row r="112" spans="1:8" ht="15">
      <c r="A112" s="1" t="s">
        <v>671</v>
      </c>
      <c r="B112" s="909" t="s">
        <v>4128</v>
      </c>
      <c r="C112" s="909" t="s">
        <v>1790</v>
      </c>
      <c r="D112" s="3">
        <v>2763</v>
      </c>
      <c r="E112" s="909" t="s">
        <v>533</v>
      </c>
      <c r="F112" s="3" t="s">
        <v>380</v>
      </c>
      <c r="G112" s="909">
        <v>0</v>
      </c>
      <c r="H112" s="909">
        <v>0</v>
      </c>
    </row>
    <row r="113" spans="1:8" ht="15">
      <c r="A113" s="1" t="s">
        <v>670</v>
      </c>
      <c r="B113" s="909" t="s">
        <v>4129</v>
      </c>
      <c r="C113" s="909" t="s">
        <v>1787</v>
      </c>
      <c r="D113" s="3">
        <v>5092</v>
      </c>
      <c r="E113" s="909" t="s">
        <v>533</v>
      </c>
      <c r="F113" s="3" t="s">
        <v>380</v>
      </c>
      <c r="G113" s="909">
        <v>0</v>
      </c>
      <c r="H113" s="909">
        <v>0</v>
      </c>
    </row>
    <row r="114" spans="1:8" ht="15">
      <c r="A114" s="1" t="s">
        <v>694</v>
      </c>
      <c r="B114" s="909" t="s">
        <v>4130</v>
      </c>
      <c r="C114" s="909" t="s">
        <v>685</v>
      </c>
      <c r="D114" s="3">
        <v>25</v>
      </c>
      <c r="E114" s="909" t="s">
        <v>533</v>
      </c>
      <c r="F114" s="3" t="s">
        <v>380</v>
      </c>
      <c r="G114" s="909">
        <v>0</v>
      </c>
      <c r="H114" s="909">
        <v>0</v>
      </c>
    </row>
    <row r="115" spans="1:8" ht="15">
      <c r="A115" s="1" t="s">
        <v>573</v>
      </c>
      <c r="B115" s="909" t="s">
        <v>4131</v>
      </c>
      <c r="C115" s="909" t="s">
        <v>574</v>
      </c>
      <c r="D115" s="3">
        <v>39</v>
      </c>
      <c r="E115" s="909" t="s">
        <v>533</v>
      </c>
      <c r="F115" s="3" t="s">
        <v>380</v>
      </c>
      <c r="G115" s="909">
        <v>0</v>
      </c>
      <c r="H115" s="909" t="s">
        <v>1500</v>
      </c>
    </row>
    <row r="116" spans="1:8" ht="15">
      <c r="A116" s="1" t="s">
        <v>1871</v>
      </c>
      <c r="B116" s="909" t="s">
        <v>4132</v>
      </c>
      <c r="C116" s="909" t="s">
        <v>1891</v>
      </c>
      <c r="D116" s="3">
        <v>2599</v>
      </c>
      <c r="E116" s="909" t="s">
        <v>533</v>
      </c>
      <c r="F116" s="3" t="s">
        <v>380</v>
      </c>
      <c r="G116" s="909">
        <v>0</v>
      </c>
      <c r="H116" s="909" t="s">
        <v>1884</v>
      </c>
    </row>
    <row r="117" spans="1:8" ht="15">
      <c r="A117" s="1" t="s">
        <v>1872</v>
      </c>
      <c r="B117" s="909" t="s">
        <v>4133</v>
      </c>
      <c r="C117" s="909" t="s">
        <v>1892</v>
      </c>
      <c r="D117" s="3">
        <v>4199</v>
      </c>
      <c r="E117" s="909" t="s">
        <v>533</v>
      </c>
      <c r="F117" s="3" t="s">
        <v>380</v>
      </c>
      <c r="G117" s="909">
        <v>0</v>
      </c>
      <c r="H117" s="909" t="s">
        <v>1885</v>
      </c>
    </row>
    <row r="118" spans="1:8" ht="15">
      <c r="A118" s="1" t="s">
        <v>689</v>
      </c>
      <c r="B118" s="909" t="s">
        <v>4134</v>
      </c>
      <c r="C118" s="909" t="s">
        <v>63</v>
      </c>
      <c r="D118" s="3">
        <v>3995</v>
      </c>
      <c r="E118" s="909" t="s">
        <v>533</v>
      </c>
      <c r="F118" s="3" t="s">
        <v>380</v>
      </c>
      <c r="G118" s="909">
        <v>0</v>
      </c>
      <c r="H118" s="909">
        <v>0</v>
      </c>
    </row>
    <row r="119" spans="1:8" ht="15">
      <c r="A119" s="1" t="s">
        <v>1873</v>
      </c>
      <c r="B119" s="909" t="s">
        <v>4135</v>
      </c>
      <c r="C119" s="909" t="s">
        <v>1893</v>
      </c>
      <c r="D119" s="3">
        <v>4999</v>
      </c>
      <c r="E119" s="909" t="s">
        <v>533</v>
      </c>
      <c r="F119" s="3" t="s">
        <v>380</v>
      </c>
      <c r="G119" s="909">
        <v>0</v>
      </c>
      <c r="H119" s="909" t="s">
        <v>1886</v>
      </c>
    </row>
    <row r="120" spans="1:8" ht="15">
      <c r="A120" s="1" t="s">
        <v>2326</v>
      </c>
      <c r="B120" s="909" t="s">
        <v>4136</v>
      </c>
      <c r="C120" s="909" t="s">
        <v>2327</v>
      </c>
      <c r="D120" s="3">
        <v>32995</v>
      </c>
      <c r="E120" s="909" t="s">
        <v>533</v>
      </c>
      <c r="F120" s="3">
        <v>32995</v>
      </c>
      <c r="G120" s="909">
        <v>0</v>
      </c>
      <c r="H120" s="909" t="s">
        <v>2557</v>
      </c>
    </row>
    <row r="121" spans="1:8" ht="15">
      <c r="A121" s="1" t="s">
        <v>2328</v>
      </c>
      <c r="B121" s="909" t="s">
        <v>4137</v>
      </c>
      <c r="C121" s="909" t="s">
        <v>2329</v>
      </c>
      <c r="D121" s="3">
        <v>65990</v>
      </c>
      <c r="E121" s="909" t="s">
        <v>533</v>
      </c>
      <c r="F121" s="3">
        <v>65990</v>
      </c>
      <c r="G121" s="909">
        <v>0</v>
      </c>
      <c r="H121" s="909" t="s">
        <v>2558</v>
      </c>
    </row>
    <row r="122" spans="1:8" ht="15">
      <c r="A122" s="1" t="s">
        <v>347</v>
      </c>
      <c r="B122" s="909" t="s">
        <v>4138</v>
      </c>
      <c r="C122" s="909" t="s">
        <v>1442</v>
      </c>
      <c r="D122" s="3">
        <v>325</v>
      </c>
      <c r="E122" s="909" t="s">
        <v>533</v>
      </c>
      <c r="F122" s="3" t="s">
        <v>380</v>
      </c>
      <c r="G122" s="909">
        <v>0</v>
      </c>
      <c r="H122" s="909">
        <v>0</v>
      </c>
    </row>
    <row r="123" spans="1:8" ht="15">
      <c r="A123" s="1" t="s">
        <v>44</v>
      </c>
      <c r="B123" s="909" t="s">
        <v>4139</v>
      </c>
      <c r="C123" s="909" t="s">
        <v>1443</v>
      </c>
      <c r="D123" s="3">
        <v>845</v>
      </c>
      <c r="E123" s="909" t="s">
        <v>533</v>
      </c>
      <c r="F123" s="3" t="s">
        <v>380</v>
      </c>
      <c r="G123" s="909">
        <v>0</v>
      </c>
      <c r="H123" s="909">
        <v>0</v>
      </c>
    </row>
    <row r="124" spans="1:8" ht="15">
      <c r="A124" s="1" t="s">
        <v>501</v>
      </c>
      <c r="B124" s="909" t="s">
        <v>4140</v>
      </c>
      <c r="C124" s="909" t="s">
        <v>1444</v>
      </c>
      <c r="D124" s="3">
        <v>390</v>
      </c>
      <c r="E124" s="909" t="s">
        <v>533</v>
      </c>
      <c r="F124" s="3" t="s">
        <v>380</v>
      </c>
      <c r="G124" s="909">
        <v>0</v>
      </c>
      <c r="H124" s="909">
        <v>0</v>
      </c>
    </row>
    <row r="125" spans="1:8" ht="15">
      <c r="A125" s="1" t="s">
        <v>56</v>
      </c>
      <c r="B125" s="909" t="s">
        <v>4141</v>
      </c>
      <c r="C125" s="909" t="s">
        <v>321</v>
      </c>
      <c r="D125" s="3">
        <v>5385</v>
      </c>
      <c r="E125" s="909" t="s">
        <v>533</v>
      </c>
      <c r="F125" s="3">
        <v>5385</v>
      </c>
      <c r="G125" s="909">
        <v>0</v>
      </c>
      <c r="H125" s="909">
        <v>0</v>
      </c>
    </row>
    <row r="126" spans="1:8" ht="15">
      <c r="A126" s="1" t="s">
        <v>434</v>
      </c>
      <c r="B126" s="909" t="s">
        <v>4142</v>
      </c>
      <c r="C126" s="909" t="s">
        <v>322</v>
      </c>
      <c r="D126" s="3">
        <v>17985</v>
      </c>
      <c r="E126" s="909" t="s">
        <v>533</v>
      </c>
      <c r="F126" s="3">
        <v>17985</v>
      </c>
      <c r="G126" s="909">
        <v>0</v>
      </c>
      <c r="H126" s="909">
        <v>0</v>
      </c>
    </row>
    <row r="127" spans="1:8" ht="15">
      <c r="A127" s="1" t="s">
        <v>433</v>
      </c>
      <c r="B127" s="909" t="s">
        <v>4143</v>
      </c>
      <c r="C127" s="909" t="s">
        <v>323</v>
      </c>
      <c r="D127" s="3">
        <v>35985</v>
      </c>
      <c r="E127" s="909" t="s">
        <v>533</v>
      </c>
      <c r="F127" s="3">
        <v>35985</v>
      </c>
      <c r="G127" s="909">
        <v>0</v>
      </c>
      <c r="H127" s="909">
        <v>0</v>
      </c>
    </row>
    <row r="128" spans="1:8" ht="15">
      <c r="A128" s="1" t="s">
        <v>432</v>
      </c>
      <c r="B128" s="909" t="s">
        <v>4144</v>
      </c>
      <c r="C128" s="909" t="s">
        <v>448</v>
      </c>
      <c r="D128" s="3">
        <v>89985</v>
      </c>
      <c r="E128" s="909" t="s">
        <v>533</v>
      </c>
      <c r="F128" s="3">
        <v>89985</v>
      </c>
      <c r="G128" s="909">
        <v>0</v>
      </c>
      <c r="H128" s="909">
        <v>0</v>
      </c>
    </row>
    <row r="129" spans="1:8" ht="15">
      <c r="A129" s="1" t="s">
        <v>131</v>
      </c>
      <c r="B129" s="909" t="s">
        <v>4145</v>
      </c>
      <c r="C129" s="909" t="s">
        <v>319</v>
      </c>
      <c r="D129" s="3">
        <v>5985</v>
      </c>
      <c r="E129" s="909" t="s">
        <v>533</v>
      </c>
      <c r="F129" s="3">
        <v>5985</v>
      </c>
      <c r="G129" s="909">
        <v>0</v>
      </c>
      <c r="H129" s="909">
        <v>0</v>
      </c>
    </row>
    <row r="130" spans="1:8" ht="15">
      <c r="A130" s="1" t="s">
        <v>54</v>
      </c>
      <c r="B130" s="909" t="s">
        <v>4146</v>
      </c>
      <c r="C130" s="909" t="s">
        <v>1729</v>
      </c>
      <c r="D130" s="3">
        <v>1139</v>
      </c>
      <c r="E130" s="909" t="s">
        <v>533</v>
      </c>
      <c r="F130" s="3" t="s">
        <v>380</v>
      </c>
      <c r="G130" s="909">
        <v>0</v>
      </c>
      <c r="H130" s="909">
        <v>0</v>
      </c>
    </row>
    <row r="131" spans="1:8" ht="15">
      <c r="A131" s="1" t="s">
        <v>571</v>
      </c>
      <c r="B131" s="909" t="s">
        <v>4147</v>
      </c>
      <c r="C131" s="909" t="s">
        <v>1730</v>
      </c>
      <c r="D131" s="3">
        <v>3419</v>
      </c>
      <c r="E131" s="909" t="s">
        <v>533</v>
      </c>
      <c r="F131" s="3" t="s">
        <v>380</v>
      </c>
      <c r="G131" s="909">
        <v>0</v>
      </c>
      <c r="H131" s="909">
        <v>0</v>
      </c>
    </row>
    <row r="132" spans="1:8" ht="15">
      <c r="A132" s="1" t="s">
        <v>567</v>
      </c>
      <c r="B132" s="909" t="s">
        <v>4148</v>
      </c>
      <c r="C132" s="909" t="s">
        <v>1731</v>
      </c>
      <c r="D132" s="3">
        <v>6839</v>
      </c>
      <c r="E132" s="909" t="s">
        <v>533</v>
      </c>
      <c r="F132" s="3" t="s">
        <v>380</v>
      </c>
      <c r="G132" s="909">
        <v>0</v>
      </c>
      <c r="H132" s="909">
        <v>0</v>
      </c>
    </row>
    <row r="133" spans="1:8" ht="15">
      <c r="A133" s="1" t="s">
        <v>11</v>
      </c>
      <c r="B133" s="909" t="s">
        <v>4149</v>
      </c>
      <c r="C133" s="909" t="s">
        <v>1732</v>
      </c>
      <c r="D133" s="3">
        <v>17099</v>
      </c>
      <c r="E133" s="909" t="s">
        <v>533</v>
      </c>
      <c r="F133" s="3" t="s">
        <v>380</v>
      </c>
      <c r="G133" s="909">
        <v>0</v>
      </c>
      <c r="H133" s="909">
        <v>0</v>
      </c>
    </row>
    <row r="134" spans="1:8" ht="15">
      <c r="A134" s="1" t="s">
        <v>57</v>
      </c>
      <c r="B134" s="909" t="s">
        <v>4150</v>
      </c>
      <c r="C134" s="909" t="s">
        <v>320</v>
      </c>
      <c r="D134" s="3">
        <v>1245</v>
      </c>
      <c r="E134" s="909" t="s">
        <v>533</v>
      </c>
      <c r="F134" s="3">
        <v>1245</v>
      </c>
      <c r="G134" s="909">
        <v>0</v>
      </c>
      <c r="H134" s="909">
        <v>0</v>
      </c>
    </row>
    <row r="135" spans="1:8" ht="15">
      <c r="A135" s="1" t="s">
        <v>376</v>
      </c>
      <c r="B135" s="909" t="s">
        <v>4151</v>
      </c>
      <c r="C135" s="909" t="s">
        <v>2575</v>
      </c>
      <c r="D135" s="3">
        <v>1860</v>
      </c>
      <c r="E135" s="909" t="s">
        <v>533</v>
      </c>
      <c r="F135" s="3" t="s">
        <v>380</v>
      </c>
      <c r="G135" s="909">
        <v>0</v>
      </c>
      <c r="H135" s="909">
        <v>0</v>
      </c>
    </row>
    <row r="136" spans="1:8" ht="15">
      <c r="A136" s="1" t="s">
        <v>527</v>
      </c>
      <c r="B136" s="909" t="s">
        <v>4152</v>
      </c>
      <c r="C136" s="909" t="s">
        <v>2574</v>
      </c>
      <c r="D136" s="3">
        <v>930</v>
      </c>
      <c r="E136" s="909" t="s">
        <v>533</v>
      </c>
      <c r="F136" s="3" t="s">
        <v>380</v>
      </c>
      <c r="G136" s="909">
        <v>0</v>
      </c>
      <c r="H136" s="909">
        <v>0</v>
      </c>
    </row>
    <row r="137" spans="1:8" ht="15">
      <c r="A137" s="1" t="s">
        <v>132</v>
      </c>
      <c r="B137" s="909" t="s">
        <v>4153</v>
      </c>
      <c r="C137" s="909" t="s">
        <v>318</v>
      </c>
      <c r="D137" s="3">
        <v>2995</v>
      </c>
      <c r="E137" s="909" t="s">
        <v>533</v>
      </c>
      <c r="F137" s="3">
        <v>2995</v>
      </c>
      <c r="G137" s="909">
        <v>0</v>
      </c>
      <c r="H137" s="909">
        <v>0</v>
      </c>
    </row>
    <row r="138" spans="1:8" ht="15">
      <c r="A138" s="1" t="s">
        <v>621</v>
      </c>
      <c r="B138" s="909" t="s">
        <v>4154</v>
      </c>
      <c r="C138" s="909" t="s">
        <v>2576</v>
      </c>
      <c r="D138" s="3">
        <v>4440</v>
      </c>
      <c r="E138" s="909" t="s">
        <v>533</v>
      </c>
      <c r="F138" s="3" t="s">
        <v>380</v>
      </c>
      <c r="G138" s="909">
        <v>0</v>
      </c>
      <c r="H138" s="909">
        <v>0</v>
      </c>
    </row>
    <row r="139" spans="1:8" ht="15">
      <c r="A139" s="1" t="s">
        <v>324</v>
      </c>
      <c r="B139" s="909" t="s">
        <v>4155</v>
      </c>
      <c r="C139" s="909" t="s">
        <v>2577</v>
      </c>
      <c r="D139" s="3">
        <v>12780</v>
      </c>
      <c r="E139" s="909" t="s">
        <v>533</v>
      </c>
      <c r="F139" s="3" t="s">
        <v>380</v>
      </c>
      <c r="G139" s="909">
        <v>0</v>
      </c>
      <c r="H139" s="909">
        <v>0</v>
      </c>
    </row>
    <row r="140" spans="1:8" ht="15">
      <c r="A140" s="1" t="s">
        <v>528</v>
      </c>
      <c r="B140" s="909" t="s">
        <v>4156</v>
      </c>
      <c r="C140" s="909" t="s">
        <v>2578</v>
      </c>
      <c r="D140" s="3">
        <v>82500</v>
      </c>
      <c r="E140" s="909" t="s">
        <v>533</v>
      </c>
      <c r="F140" s="3" t="s">
        <v>380</v>
      </c>
      <c r="G140" s="909">
        <v>0</v>
      </c>
      <c r="H140" s="909">
        <v>0</v>
      </c>
    </row>
    <row r="141" spans="1:8" ht="15">
      <c r="A141" s="1" t="s">
        <v>916</v>
      </c>
      <c r="B141" s="909" t="s">
        <v>4157</v>
      </c>
      <c r="C141" s="909" t="s">
        <v>1079</v>
      </c>
      <c r="D141" s="3">
        <v>125</v>
      </c>
      <c r="E141" s="909" t="s">
        <v>533</v>
      </c>
      <c r="F141" s="3" t="s">
        <v>380</v>
      </c>
      <c r="G141" s="909">
        <v>0</v>
      </c>
      <c r="H141" s="909" t="s">
        <v>1079</v>
      </c>
    </row>
    <row r="142" spans="1:8" ht="15">
      <c r="A142" s="1" t="s">
        <v>918</v>
      </c>
      <c r="B142" s="909" t="s">
        <v>4158</v>
      </c>
      <c r="C142" s="909" t="s">
        <v>3260</v>
      </c>
      <c r="D142" s="3">
        <v>250</v>
      </c>
      <c r="E142" s="909" t="s">
        <v>533</v>
      </c>
      <c r="F142" s="3">
        <v>250</v>
      </c>
      <c r="G142" s="909">
        <v>0</v>
      </c>
      <c r="H142" s="909" t="s">
        <v>1078</v>
      </c>
    </row>
    <row r="143" spans="1:8" ht="15">
      <c r="A143" s="1" t="s">
        <v>920</v>
      </c>
      <c r="B143" s="909" t="s">
        <v>4159</v>
      </c>
      <c r="C143" s="909" t="s">
        <v>2943</v>
      </c>
      <c r="D143" s="3">
        <v>375</v>
      </c>
      <c r="E143" s="909" t="s">
        <v>533</v>
      </c>
      <c r="F143" s="3">
        <v>375</v>
      </c>
      <c r="G143" s="909">
        <v>0</v>
      </c>
      <c r="H143" s="909" t="s">
        <v>2935</v>
      </c>
    </row>
    <row r="144" spans="1:8" ht="15">
      <c r="A144" s="1" t="s">
        <v>922</v>
      </c>
      <c r="B144" s="909" t="s">
        <v>4160</v>
      </c>
      <c r="C144" s="909" t="s">
        <v>2944</v>
      </c>
      <c r="D144" s="3">
        <v>440</v>
      </c>
      <c r="E144" s="909" t="s">
        <v>533</v>
      </c>
      <c r="F144" s="3">
        <v>440</v>
      </c>
      <c r="G144" s="909">
        <v>0</v>
      </c>
      <c r="H144" s="909" t="s">
        <v>2936</v>
      </c>
    </row>
    <row r="145" spans="1:8" ht="15">
      <c r="A145" s="1" t="s">
        <v>924</v>
      </c>
      <c r="B145" s="909" t="s">
        <v>4161</v>
      </c>
      <c r="C145" s="909" t="s">
        <v>2945</v>
      </c>
      <c r="D145" s="3">
        <v>1250</v>
      </c>
      <c r="E145" s="909" t="s">
        <v>2056</v>
      </c>
      <c r="F145" s="3">
        <v>1250</v>
      </c>
      <c r="G145" s="909">
        <v>0</v>
      </c>
      <c r="H145" s="909" t="s">
        <v>1469</v>
      </c>
    </row>
    <row r="146" spans="1:8" ht="15">
      <c r="A146" s="1" t="s">
        <v>926</v>
      </c>
      <c r="B146" s="909" t="s">
        <v>4162</v>
      </c>
      <c r="C146" s="909" t="s">
        <v>3398</v>
      </c>
      <c r="D146" s="3">
        <v>125</v>
      </c>
      <c r="E146" s="909" t="s">
        <v>533</v>
      </c>
      <c r="F146" s="3">
        <v>125</v>
      </c>
      <c r="G146" s="909">
        <v>0</v>
      </c>
      <c r="H146" s="909" t="s">
        <v>1503</v>
      </c>
    </row>
    <row r="147" spans="1:8" ht="15">
      <c r="A147" s="1" t="s">
        <v>928</v>
      </c>
      <c r="B147" s="909" t="s">
        <v>4163</v>
      </c>
      <c r="C147" s="909" t="s">
        <v>1504</v>
      </c>
      <c r="D147" s="3">
        <v>250</v>
      </c>
      <c r="E147" s="909" t="s">
        <v>533</v>
      </c>
      <c r="F147" s="3">
        <v>250</v>
      </c>
      <c r="G147" s="909">
        <v>0</v>
      </c>
      <c r="H147" s="909" t="s">
        <v>1504</v>
      </c>
    </row>
    <row r="148" spans="1:8" ht="15">
      <c r="A148" s="1" t="s">
        <v>930</v>
      </c>
      <c r="B148" s="909" t="s">
        <v>4164</v>
      </c>
      <c r="C148" s="909" t="s">
        <v>1505</v>
      </c>
      <c r="D148" s="3">
        <v>375</v>
      </c>
      <c r="E148" s="909" t="s">
        <v>533</v>
      </c>
      <c r="F148" s="3">
        <v>375</v>
      </c>
      <c r="G148" s="909">
        <v>0</v>
      </c>
      <c r="H148" s="909" t="s">
        <v>1505</v>
      </c>
    </row>
    <row r="149" spans="1:8" ht="15">
      <c r="A149" s="1" t="s">
        <v>932</v>
      </c>
      <c r="B149" s="909" t="s">
        <v>4165</v>
      </c>
      <c r="C149" s="909" t="s">
        <v>1506</v>
      </c>
      <c r="D149" s="3">
        <v>500</v>
      </c>
      <c r="E149" s="909" t="s">
        <v>533</v>
      </c>
      <c r="F149" s="3">
        <v>500</v>
      </c>
      <c r="G149" s="909">
        <v>0</v>
      </c>
      <c r="H149" s="909" t="s">
        <v>1506</v>
      </c>
    </row>
    <row r="150" spans="1:8" ht="15">
      <c r="A150" s="1" t="s">
        <v>934</v>
      </c>
      <c r="B150" s="909" t="s">
        <v>4166</v>
      </c>
      <c r="C150" s="909" t="s">
        <v>2323</v>
      </c>
      <c r="D150" s="3">
        <v>125</v>
      </c>
      <c r="E150" s="909" t="s">
        <v>533</v>
      </c>
      <c r="F150" s="3">
        <v>125</v>
      </c>
      <c r="G150" s="909">
        <v>0</v>
      </c>
      <c r="H150" s="909" t="s">
        <v>1507</v>
      </c>
    </row>
    <row r="151" spans="1:8" ht="15">
      <c r="A151" s="1" t="s">
        <v>936</v>
      </c>
      <c r="B151" s="909" t="s">
        <v>4167</v>
      </c>
      <c r="C151" s="909" t="s">
        <v>2324</v>
      </c>
      <c r="D151" s="3">
        <v>250</v>
      </c>
      <c r="E151" s="909" t="s">
        <v>533</v>
      </c>
      <c r="F151" s="3">
        <v>250</v>
      </c>
      <c r="G151" s="909">
        <v>0</v>
      </c>
      <c r="H151" s="909" t="s">
        <v>1508</v>
      </c>
    </row>
    <row r="152" spans="1:8" ht="15">
      <c r="A152" s="1" t="s">
        <v>938</v>
      </c>
      <c r="B152" s="909" t="s">
        <v>4168</v>
      </c>
      <c r="C152" s="909" t="s">
        <v>1509</v>
      </c>
      <c r="D152" s="3">
        <v>1250</v>
      </c>
      <c r="E152" s="909" t="s">
        <v>2056</v>
      </c>
      <c r="F152" s="3">
        <v>1250</v>
      </c>
      <c r="G152" s="909">
        <v>0</v>
      </c>
      <c r="H152" s="909" t="s">
        <v>1509</v>
      </c>
    </row>
    <row r="153" spans="1:8" ht="15">
      <c r="A153" s="1" t="s">
        <v>518</v>
      </c>
      <c r="B153" s="909" t="s">
        <v>4169</v>
      </c>
      <c r="C153" s="909" t="s">
        <v>1774</v>
      </c>
      <c r="D153" s="3">
        <v>199</v>
      </c>
      <c r="E153" s="909" t="s">
        <v>533</v>
      </c>
      <c r="F153" s="3" t="s">
        <v>380</v>
      </c>
      <c r="G153" s="909">
        <v>0</v>
      </c>
      <c r="H153" s="909">
        <v>0</v>
      </c>
    </row>
    <row r="154" spans="1:8" ht="15">
      <c r="A154" s="1" t="s">
        <v>17</v>
      </c>
      <c r="B154" s="909" t="s">
        <v>4170</v>
      </c>
      <c r="C154" s="909" t="s">
        <v>1771</v>
      </c>
      <c r="D154" s="3">
        <v>397</v>
      </c>
      <c r="E154" s="909" t="s">
        <v>533</v>
      </c>
      <c r="F154" s="3" t="s">
        <v>380</v>
      </c>
      <c r="G154" s="909">
        <v>0</v>
      </c>
      <c r="H154" s="909">
        <v>0</v>
      </c>
    </row>
    <row r="155" spans="1:8" ht="15">
      <c r="A155" s="1" t="s">
        <v>16</v>
      </c>
      <c r="B155" s="909" t="s">
        <v>4171</v>
      </c>
      <c r="C155" s="909" t="s">
        <v>1768</v>
      </c>
      <c r="D155" s="3">
        <v>980</v>
      </c>
      <c r="E155" s="909" t="s">
        <v>533</v>
      </c>
      <c r="F155" s="3" t="s">
        <v>380</v>
      </c>
      <c r="G155" s="909">
        <v>0</v>
      </c>
      <c r="H155" s="909">
        <v>0</v>
      </c>
    </row>
    <row r="156" spans="1:8" ht="15">
      <c r="A156" s="1" t="s">
        <v>15</v>
      </c>
      <c r="B156" s="909" t="s">
        <v>4172</v>
      </c>
      <c r="C156" s="909" t="s">
        <v>1765</v>
      </c>
      <c r="D156" s="3">
        <v>1935</v>
      </c>
      <c r="E156" s="909" t="s">
        <v>533</v>
      </c>
      <c r="F156" s="3" t="s">
        <v>380</v>
      </c>
      <c r="G156" s="909">
        <v>0</v>
      </c>
      <c r="H156" s="909">
        <v>0</v>
      </c>
    </row>
    <row r="157" spans="1:8" ht="15">
      <c r="A157" s="1" t="s">
        <v>14</v>
      </c>
      <c r="B157" s="909" t="s">
        <v>4173</v>
      </c>
      <c r="C157" s="909" t="s">
        <v>1762</v>
      </c>
      <c r="D157" s="3">
        <v>3699</v>
      </c>
      <c r="E157" s="909" t="s">
        <v>533</v>
      </c>
      <c r="F157" s="3" t="s">
        <v>380</v>
      </c>
      <c r="G157" s="909">
        <v>0</v>
      </c>
      <c r="H157" s="909">
        <v>0</v>
      </c>
    </row>
    <row r="158" spans="1:8" ht="15">
      <c r="A158" s="1" t="s">
        <v>13</v>
      </c>
      <c r="B158" s="909" t="s">
        <v>4174</v>
      </c>
      <c r="C158" s="909" t="s">
        <v>1766</v>
      </c>
      <c r="D158" s="3">
        <v>3290</v>
      </c>
      <c r="E158" s="909" t="s">
        <v>533</v>
      </c>
      <c r="F158" s="3" t="s">
        <v>380</v>
      </c>
      <c r="G158" s="909">
        <v>0</v>
      </c>
      <c r="H158" s="909">
        <v>0</v>
      </c>
    </row>
    <row r="159" spans="1:8" ht="15">
      <c r="A159" s="1" t="s">
        <v>12</v>
      </c>
      <c r="B159" s="909" t="s">
        <v>4175</v>
      </c>
      <c r="C159" s="909" t="s">
        <v>1763</v>
      </c>
      <c r="D159" s="3">
        <v>6280</v>
      </c>
      <c r="E159" s="909" t="s">
        <v>533</v>
      </c>
      <c r="F159" s="3" t="s">
        <v>380</v>
      </c>
      <c r="G159" s="909">
        <v>0</v>
      </c>
      <c r="H159" s="909">
        <v>0</v>
      </c>
    </row>
    <row r="160" spans="1:8" ht="15">
      <c r="A160" s="1" t="s">
        <v>2330</v>
      </c>
      <c r="B160" s="909" t="s">
        <v>4176</v>
      </c>
      <c r="C160" s="909" t="s">
        <v>2331</v>
      </c>
      <c r="D160" s="3">
        <v>8495</v>
      </c>
      <c r="E160" s="909" t="s">
        <v>533</v>
      </c>
      <c r="F160" s="3">
        <v>8495</v>
      </c>
      <c r="G160" s="909">
        <v>0</v>
      </c>
      <c r="H160" s="909" t="s">
        <v>2559</v>
      </c>
    </row>
    <row r="161" spans="1:8" ht="15">
      <c r="A161" s="1" t="s">
        <v>2332</v>
      </c>
      <c r="B161" s="909" t="s">
        <v>4177</v>
      </c>
      <c r="C161" s="909" t="s">
        <v>2333</v>
      </c>
      <c r="D161" s="3">
        <v>14995</v>
      </c>
      <c r="E161" s="909" t="s">
        <v>533</v>
      </c>
      <c r="F161" s="3">
        <v>14995</v>
      </c>
      <c r="G161" s="909">
        <v>0</v>
      </c>
      <c r="H161" s="909" t="s">
        <v>2559</v>
      </c>
    </row>
    <row r="162" spans="1:8" ht="15">
      <c r="A162" s="1" t="s">
        <v>2334</v>
      </c>
      <c r="B162" s="909" t="s">
        <v>4178</v>
      </c>
      <c r="C162" s="909" t="s">
        <v>2335</v>
      </c>
      <c r="D162" s="3">
        <v>24995</v>
      </c>
      <c r="E162" s="909" t="s">
        <v>533</v>
      </c>
      <c r="F162" s="3">
        <v>24995</v>
      </c>
      <c r="G162" s="909">
        <v>0</v>
      </c>
      <c r="H162" s="909" t="s">
        <v>2559</v>
      </c>
    </row>
    <row r="163" spans="1:8" ht="15">
      <c r="A163" s="1" t="s">
        <v>2336</v>
      </c>
      <c r="B163" s="909" t="s">
        <v>4179</v>
      </c>
      <c r="C163" s="909" t="s">
        <v>2337</v>
      </c>
      <c r="D163" s="3">
        <v>40995</v>
      </c>
      <c r="E163" s="909" t="s">
        <v>533</v>
      </c>
      <c r="F163" s="3">
        <v>40995</v>
      </c>
      <c r="G163" s="909">
        <v>0</v>
      </c>
      <c r="H163" s="909" t="s">
        <v>2559</v>
      </c>
    </row>
    <row r="164" spans="1:8" ht="15">
      <c r="A164" s="1" t="s">
        <v>2338</v>
      </c>
      <c r="B164" s="909" t="s">
        <v>4180</v>
      </c>
      <c r="C164" s="909" t="s">
        <v>2339</v>
      </c>
      <c r="D164" s="3">
        <v>48995</v>
      </c>
      <c r="E164" s="909" t="s">
        <v>533</v>
      </c>
      <c r="F164" s="3">
        <v>48995</v>
      </c>
      <c r="G164" s="909">
        <v>0</v>
      </c>
      <c r="H164" s="909" t="s">
        <v>2559</v>
      </c>
    </row>
    <row r="165" spans="1:8" ht="15">
      <c r="A165" s="1" t="s">
        <v>2340</v>
      </c>
      <c r="B165" s="909" t="s">
        <v>4181</v>
      </c>
      <c r="C165" s="909" t="s">
        <v>2341</v>
      </c>
      <c r="D165" s="3">
        <v>64995</v>
      </c>
      <c r="E165" s="909" t="s">
        <v>533</v>
      </c>
      <c r="F165" s="3">
        <v>64995</v>
      </c>
      <c r="G165" s="909">
        <v>0</v>
      </c>
      <c r="H165" s="909" t="s">
        <v>2559</v>
      </c>
    </row>
    <row r="166" spans="1:8" ht="15">
      <c r="A166" s="1" t="s">
        <v>2342</v>
      </c>
      <c r="B166" s="909" t="s">
        <v>4182</v>
      </c>
      <c r="C166" s="909" t="s">
        <v>2343</v>
      </c>
      <c r="D166" s="3">
        <v>129990</v>
      </c>
      <c r="E166" s="909" t="s">
        <v>533</v>
      </c>
      <c r="F166" s="3">
        <v>129990</v>
      </c>
      <c r="G166" s="909">
        <v>0</v>
      </c>
      <c r="H166" s="909" t="s">
        <v>2559</v>
      </c>
    </row>
    <row r="167" spans="1:8" ht="15">
      <c r="A167" s="1" t="s">
        <v>2344</v>
      </c>
      <c r="B167" s="909" t="s">
        <v>4183</v>
      </c>
      <c r="C167" s="909" t="s">
        <v>2345</v>
      </c>
      <c r="D167" s="3">
        <v>259980</v>
      </c>
      <c r="E167" s="909" t="s">
        <v>533</v>
      </c>
      <c r="F167" s="3">
        <v>259980</v>
      </c>
      <c r="G167" s="909">
        <v>0</v>
      </c>
      <c r="H167" s="909" t="s">
        <v>2559</v>
      </c>
    </row>
    <row r="168" spans="1:8" ht="15">
      <c r="A168" s="1" t="s">
        <v>2346</v>
      </c>
      <c r="B168" s="909" t="s">
        <v>4184</v>
      </c>
      <c r="C168" s="909" t="s">
        <v>2347</v>
      </c>
      <c r="D168" s="3">
        <v>649950</v>
      </c>
      <c r="E168" s="909" t="s">
        <v>533</v>
      </c>
      <c r="F168" s="3">
        <v>649950</v>
      </c>
      <c r="G168" s="909">
        <v>0</v>
      </c>
      <c r="H168" s="909" t="s">
        <v>2559</v>
      </c>
    </row>
    <row r="169" spans="1:8" ht="15">
      <c r="A169" s="1" t="s">
        <v>2348</v>
      </c>
      <c r="B169" s="909" t="s">
        <v>4185</v>
      </c>
      <c r="C169" s="909" t="s">
        <v>2349</v>
      </c>
      <c r="D169" s="3">
        <v>1995</v>
      </c>
      <c r="E169" s="909" t="s">
        <v>533</v>
      </c>
      <c r="F169" s="3">
        <v>1995</v>
      </c>
      <c r="G169" s="909">
        <v>0</v>
      </c>
      <c r="H169" s="909" t="s">
        <v>2560</v>
      </c>
    </row>
    <row r="170" spans="1:8" ht="15">
      <c r="A170" s="1" t="s">
        <v>2350</v>
      </c>
      <c r="B170" s="909" t="s">
        <v>4186</v>
      </c>
      <c r="C170" s="909" t="s">
        <v>2351</v>
      </c>
      <c r="D170" s="3">
        <v>3995</v>
      </c>
      <c r="E170" s="909" t="s">
        <v>533</v>
      </c>
      <c r="F170" s="3">
        <v>3995</v>
      </c>
      <c r="G170" s="909">
        <v>0</v>
      </c>
      <c r="H170" s="909" t="s">
        <v>2560</v>
      </c>
    </row>
    <row r="171" spans="1:8" ht="15">
      <c r="A171" s="1" t="s">
        <v>2352</v>
      </c>
      <c r="B171" s="909" t="s">
        <v>4187</v>
      </c>
      <c r="C171" s="909" t="s">
        <v>2353</v>
      </c>
      <c r="D171" s="3">
        <v>5995</v>
      </c>
      <c r="E171" s="909" t="s">
        <v>533</v>
      </c>
      <c r="F171" s="3">
        <v>5995</v>
      </c>
      <c r="G171" s="909">
        <v>0</v>
      </c>
      <c r="H171" s="909" t="s">
        <v>2560</v>
      </c>
    </row>
    <row r="172" spans="1:8" ht="15">
      <c r="A172" s="1" t="s">
        <v>2354</v>
      </c>
      <c r="B172" s="909" t="s">
        <v>4188</v>
      </c>
      <c r="C172" s="909" t="s">
        <v>2355</v>
      </c>
      <c r="D172" s="3">
        <v>8995</v>
      </c>
      <c r="E172" s="909" t="s">
        <v>533</v>
      </c>
      <c r="F172" s="3">
        <v>8995</v>
      </c>
      <c r="G172" s="909">
        <v>0</v>
      </c>
      <c r="H172" s="909" t="s">
        <v>2560</v>
      </c>
    </row>
    <row r="173" spans="1:8" ht="15">
      <c r="A173" s="1" t="s">
        <v>2356</v>
      </c>
      <c r="B173" s="909" t="s">
        <v>4189</v>
      </c>
      <c r="C173" s="909" t="s">
        <v>2357</v>
      </c>
      <c r="D173" s="3">
        <v>11995</v>
      </c>
      <c r="E173" s="909" t="s">
        <v>533</v>
      </c>
      <c r="F173" s="3">
        <v>11995</v>
      </c>
      <c r="G173" s="909">
        <v>0</v>
      </c>
      <c r="H173" s="909" t="s">
        <v>2560</v>
      </c>
    </row>
    <row r="174" spans="1:8" ht="15">
      <c r="A174" s="1" t="s">
        <v>2358</v>
      </c>
      <c r="B174" s="909" t="s">
        <v>4190</v>
      </c>
      <c r="C174" s="909" t="s">
        <v>2359</v>
      </c>
      <c r="D174" s="3">
        <v>14995</v>
      </c>
      <c r="E174" s="909" t="s">
        <v>533</v>
      </c>
      <c r="F174" s="3">
        <v>14995</v>
      </c>
      <c r="G174" s="909">
        <v>0</v>
      </c>
      <c r="H174" s="909" t="s">
        <v>2560</v>
      </c>
    </row>
    <row r="175" spans="1:8" ht="15">
      <c r="A175" s="1" t="s">
        <v>2360</v>
      </c>
      <c r="B175" s="909" t="s">
        <v>4191</v>
      </c>
      <c r="C175" s="909" t="s">
        <v>2361</v>
      </c>
      <c r="D175" s="3">
        <v>29990</v>
      </c>
      <c r="E175" s="909" t="s">
        <v>533</v>
      </c>
      <c r="F175" s="3">
        <v>29990</v>
      </c>
      <c r="G175" s="909">
        <v>0</v>
      </c>
      <c r="H175" s="909" t="s">
        <v>2560</v>
      </c>
    </row>
    <row r="176" spans="1:8" ht="15">
      <c r="A176" s="1" t="s">
        <v>2362</v>
      </c>
      <c r="B176" s="909" t="s">
        <v>4192</v>
      </c>
      <c r="C176" s="909" t="s">
        <v>2363</v>
      </c>
      <c r="D176" s="3">
        <v>59980</v>
      </c>
      <c r="E176" s="909" t="s">
        <v>533</v>
      </c>
      <c r="F176" s="3">
        <v>59980</v>
      </c>
      <c r="G176" s="909">
        <v>0</v>
      </c>
      <c r="H176" s="909" t="s">
        <v>2560</v>
      </c>
    </row>
    <row r="177" spans="1:8" ht="15">
      <c r="A177" s="1" t="s">
        <v>2364</v>
      </c>
      <c r="B177" s="909" t="s">
        <v>4193</v>
      </c>
      <c r="C177" s="909" t="s">
        <v>2365</v>
      </c>
      <c r="D177" s="3">
        <v>149950</v>
      </c>
      <c r="E177" s="909" t="s">
        <v>533</v>
      </c>
      <c r="F177" s="3">
        <v>149950</v>
      </c>
      <c r="G177" s="909">
        <v>0</v>
      </c>
      <c r="H177" s="909" t="s">
        <v>2560</v>
      </c>
    </row>
    <row r="178" spans="1:8" ht="15">
      <c r="A178" s="1" t="s">
        <v>2366</v>
      </c>
      <c r="B178" s="909" t="s">
        <v>4194</v>
      </c>
      <c r="C178" s="909" t="s">
        <v>2367</v>
      </c>
      <c r="D178" s="3">
        <v>4495</v>
      </c>
      <c r="E178" s="909" t="s">
        <v>533</v>
      </c>
      <c r="F178" s="3">
        <v>4495</v>
      </c>
      <c r="G178" s="909">
        <v>0</v>
      </c>
      <c r="H178" s="909" t="s">
        <v>2561</v>
      </c>
    </row>
    <row r="179" spans="1:8" ht="15">
      <c r="A179" s="1" t="s">
        <v>2368</v>
      </c>
      <c r="B179" s="909" t="s">
        <v>4195</v>
      </c>
      <c r="C179" s="909" t="s">
        <v>2369</v>
      </c>
      <c r="D179" s="3">
        <v>7995</v>
      </c>
      <c r="E179" s="909" t="s">
        <v>533</v>
      </c>
      <c r="F179" s="3">
        <v>7995</v>
      </c>
      <c r="G179" s="909">
        <v>0</v>
      </c>
      <c r="H179" s="909" t="s">
        <v>2561</v>
      </c>
    </row>
    <row r="180" spans="1:8" ht="15">
      <c r="A180" s="1" t="s">
        <v>2370</v>
      </c>
      <c r="B180" s="909" t="s">
        <v>4196</v>
      </c>
      <c r="C180" s="909" t="s">
        <v>2371</v>
      </c>
      <c r="D180" s="3">
        <v>12995</v>
      </c>
      <c r="E180" s="909" t="s">
        <v>533</v>
      </c>
      <c r="F180" s="3">
        <v>12995</v>
      </c>
      <c r="G180" s="909">
        <v>0</v>
      </c>
      <c r="H180" s="909" t="s">
        <v>2561</v>
      </c>
    </row>
    <row r="181" spans="1:8" ht="15">
      <c r="A181" s="1" t="s">
        <v>2372</v>
      </c>
      <c r="B181" s="909" t="s">
        <v>4197</v>
      </c>
      <c r="C181" s="909" t="s">
        <v>2373</v>
      </c>
      <c r="D181" s="3">
        <v>20995</v>
      </c>
      <c r="E181" s="909" t="s">
        <v>533</v>
      </c>
      <c r="F181" s="3">
        <v>20995</v>
      </c>
      <c r="G181" s="909">
        <v>0</v>
      </c>
      <c r="H181" s="909" t="s">
        <v>2561</v>
      </c>
    </row>
    <row r="182" spans="1:8" ht="15">
      <c r="A182" s="1" t="s">
        <v>2374</v>
      </c>
      <c r="B182" s="909" t="s">
        <v>4198</v>
      </c>
      <c r="C182" s="909" t="s">
        <v>2375</v>
      </c>
      <c r="D182" s="3">
        <v>24995</v>
      </c>
      <c r="E182" s="909" t="s">
        <v>533</v>
      </c>
      <c r="F182" s="3">
        <v>24995</v>
      </c>
      <c r="G182" s="909">
        <v>0</v>
      </c>
      <c r="H182" s="909" t="s">
        <v>2561</v>
      </c>
    </row>
    <row r="183" spans="1:8" ht="15">
      <c r="A183" s="1" t="s">
        <v>2376</v>
      </c>
      <c r="B183" s="909" t="s">
        <v>4199</v>
      </c>
      <c r="C183" s="909" t="s">
        <v>2377</v>
      </c>
      <c r="D183" s="3">
        <v>32995</v>
      </c>
      <c r="E183" s="909" t="s">
        <v>533</v>
      </c>
      <c r="F183" s="3">
        <v>32995</v>
      </c>
      <c r="G183" s="909">
        <v>0</v>
      </c>
      <c r="H183" s="909" t="s">
        <v>2561</v>
      </c>
    </row>
    <row r="184" spans="1:8" ht="15">
      <c r="A184" s="1" t="s">
        <v>2378</v>
      </c>
      <c r="B184" s="909" t="s">
        <v>4200</v>
      </c>
      <c r="C184" s="909" t="s">
        <v>2379</v>
      </c>
      <c r="D184" s="3">
        <v>65990</v>
      </c>
      <c r="E184" s="909" t="s">
        <v>533</v>
      </c>
      <c r="F184" s="3">
        <v>65990</v>
      </c>
      <c r="G184" s="909">
        <v>0</v>
      </c>
      <c r="H184" s="909" t="s">
        <v>2561</v>
      </c>
    </row>
    <row r="185" spans="1:8" ht="15">
      <c r="A185" s="1" t="s">
        <v>2380</v>
      </c>
      <c r="B185" s="909" t="s">
        <v>4201</v>
      </c>
      <c r="C185" s="909" t="s">
        <v>2381</v>
      </c>
      <c r="D185" s="3">
        <v>131980</v>
      </c>
      <c r="E185" s="909" t="s">
        <v>533</v>
      </c>
      <c r="F185" s="3">
        <v>131980</v>
      </c>
      <c r="G185" s="909">
        <v>0</v>
      </c>
      <c r="H185" s="909" t="s">
        <v>2561</v>
      </c>
    </row>
    <row r="186" spans="1:8" ht="15">
      <c r="A186" s="1" t="s">
        <v>2382</v>
      </c>
      <c r="B186" s="909" t="s">
        <v>4202</v>
      </c>
      <c r="C186" s="909" t="s">
        <v>2383</v>
      </c>
      <c r="D186" s="3">
        <v>329950</v>
      </c>
      <c r="E186" s="909" t="s">
        <v>533</v>
      </c>
      <c r="F186" s="3">
        <v>329950</v>
      </c>
      <c r="G186" s="909">
        <v>0</v>
      </c>
      <c r="H186" s="909" t="s">
        <v>2561</v>
      </c>
    </row>
    <row r="187" spans="1:8" ht="15">
      <c r="A187" s="1" t="s">
        <v>2384</v>
      </c>
      <c r="B187" s="909" t="s">
        <v>4203</v>
      </c>
      <c r="C187" s="909" t="s">
        <v>2550</v>
      </c>
      <c r="D187" s="3">
        <v>31350</v>
      </c>
      <c r="E187" s="909" t="s">
        <v>533</v>
      </c>
      <c r="F187" s="3">
        <v>31350</v>
      </c>
      <c r="G187" s="909">
        <v>0</v>
      </c>
      <c r="H187" s="909" t="s">
        <v>2545</v>
      </c>
    </row>
    <row r="188" spans="1:8" ht="15">
      <c r="A188" s="1" t="s">
        <v>2385</v>
      </c>
      <c r="B188" s="909" t="s">
        <v>4204</v>
      </c>
      <c r="C188" s="909" t="s">
        <v>2551</v>
      </c>
      <c r="D188" s="3">
        <v>27500</v>
      </c>
      <c r="E188" s="909" t="s">
        <v>533</v>
      </c>
      <c r="F188" s="3">
        <v>27500</v>
      </c>
      <c r="G188" s="909">
        <v>0</v>
      </c>
      <c r="H188" s="909" t="s">
        <v>2541</v>
      </c>
    </row>
    <row r="189" spans="1:8" ht="15">
      <c r="A189" s="1" t="s">
        <v>2386</v>
      </c>
      <c r="B189" s="909" t="s">
        <v>4205</v>
      </c>
      <c r="C189" s="909" t="s">
        <v>2552</v>
      </c>
      <c r="D189" s="3">
        <v>22000</v>
      </c>
      <c r="E189" s="909" t="s">
        <v>533</v>
      </c>
      <c r="F189" s="3">
        <v>22000</v>
      </c>
      <c r="G189" s="909">
        <v>0</v>
      </c>
      <c r="H189" s="909" t="s">
        <v>2549</v>
      </c>
    </row>
    <row r="190" spans="1:8" ht="15">
      <c r="A190" s="1" t="s">
        <v>2387</v>
      </c>
      <c r="B190" s="909" t="s">
        <v>4206</v>
      </c>
      <c r="C190" s="909" t="s">
        <v>2553</v>
      </c>
      <c r="D190" s="3">
        <v>13200</v>
      </c>
      <c r="E190" s="909" t="s">
        <v>533</v>
      </c>
      <c r="F190" s="3">
        <v>13200</v>
      </c>
      <c r="G190" s="909">
        <v>0</v>
      </c>
      <c r="H190" s="909" t="s">
        <v>2555</v>
      </c>
    </row>
    <row r="191" spans="1:8" ht="15">
      <c r="A191" s="1" t="s">
        <v>2388</v>
      </c>
      <c r="B191" s="909" t="s">
        <v>4207</v>
      </c>
      <c r="C191" s="909" t="s">
        <v>2554</v>
      </c>
      <c r="D191" s="3">
        <v>8800</v>
      </c>
      <c r="E191" s="909" t="s">
        <v>533</v>
      </c>
      <c r="F191" s="3">
        <v>8800</v>
      </c>
      <c r="G191" s="909">
        <v>0</v>
      </c>
      <c r="H191" s="909" t="s">
        <v>2556</v>
      </c>
    </row>
    <row r="192" spans="1:8" ht="15">
      <c r="A192" s="1" t="s">
        <v>2389</v>
      </c>
      <c r="B192" s="909" t="s">
        <v>4208</v>
      </c>
      <c r="C192" s="909" t="s">
        <v>2390</v>
      </c>
      <c r="D192" s="3">
        <v>7150</v>
      </c>
      <c r="E192" s="909" t="s">
        <v>533</v>
      </c>
      <c r="F192" s="3">
        <v>7150</v>
      </c>
      <c r="G192" s="909">
        <v>0</v>
      </c>
      <c r="H192" s="909" t="s">
        <v>2559</v>
      </c>
    </row>
    <row r="193" spans="1:8" ht="15">
      <c r="A193" s="1" t="s">
        <v>2391</v>
      </c>
      <c r="B193" s="909" t="s">
        <v>4209</v>
      </c>
      <c r="C193" s="909" t="s">
        <v>2392</v>
      </c>
      <c r="D193" s="3">
        <v>18150</v>
      </c>
      <c r="E193" s="909" t="s">
        <v>533</v>
      </c>
      <c r="F193" s="3">
        <v>18150</v>
      </c>
      <c r="G193" s="909">
        <v>0</v>
      </c>
      <c r="H193" s="909" t="s">
        <v>2559</v>
      </c>
    </row>
    <row r="194" spans="1:8" ht="15">
      <c r="A194" s="1" t="s">
        <v>2393</v>
      </c>
      <c r="B194" s="909" t="s">
        <v>4210</v>
      </c>
      <c r="C194" s="909" t="s">
        <v>2394</v>
      </c>
      <c r="D194" s="3">
        <v>35750</v>
      </c>
      <c r="E194" s="909" t="s">
        <v>533</v>
      </c>
      <c r="F194" s="3">
        <v>35750</v>
      </c>
      <c r="G194" s="909">
        <v>0</v>
      </c>
      <c r="H194" s="909" t="s">
        <v>2559</v>
      </c>
    </row>
    <row r="195" spans="1:8" ht="15">
      <c r="A195" s="1" t="s">
        <v>2395</v>
      </c>
      <c r="B195" s="909" t="s">
        <v>4211</v>
      </c>
      <c r="C195" s="909" t="s">
        <v>2396</v>
      </c>
      <c r="D195" s="3">
        <v>44550</v>
      </c>
      <c r="E195" s="909" t="s">
        <v>533</v>
      </c>
      <c r="F195" s="3">
        <v>44550</v>
      </c>
      <c r="G195" s="909">
        <v>0</v>
      </c>
      <c r="H195" s="909" t="s">
        <v>2559</v>
      </c>
    </row>
    <row r="196" spans="1:8" ht="15">
      <c r="A196" s="1" t="s">
        <v>2644</v>
      </c>
      <c r="B196" s="909" t="s">
        <v>4212</v>
      </c>
      <c r="C196" s="909" t="s">
        <v>2645</v>
      </c>
      <c r="D196" s="3">
        <v>44995</v>
      </c>
      <c r="E196" s="909" t="s">
        <v>2056</v>
      </c>
      <c r="F196" s="3">
        <v>44995</v>
      </c>
      <c r="G196" s="909" t="s">
        <v>906</v>
      </c>
      <c r="H196" s="909" t="s">
        <v>2645</v>
      </c>
    </row>
    <row r="197" spans="1:8" ht="15">
      <c r="A197" s="1" t="s">
        <v>2646</v>
      </c>
      <c r="B197" s="909" t="s">
        <v>4213</v>
      </c>
      <c r="C197" s="909" t="s">
        <v>2647</v>
      </c>
      <c r="D197" s="3">
        <v>31497</v>
      </c>
      <c r="E197" s="909" t="s">
        <v>2056</v>
      </c>
      <c r="F197" s="3">
        <v>31497</v>
      </c>
      <c r="G197" s="909" t="s">
        <v>906</v>
      </c>
      <c r="H197" s="909" t="s">
        <v>2647</v>
      </c>
    </row>
    <row r="198" spans="1:8" ht="15">
      <c r="A198" s="1" t="s">
        <v>2648</v>
      </c>
      <c r="B198" s="909" t="s">
        <v>4214</v>
      </c>
      <c r="C198" s="909" t="s">
        <v>2649</v>
      </c>
      <c r="D198" s="3">
        <v>66593</v>
      </c>
      <c r="E198" s="909" t="s">
        <v>2056</v>
      </c>
      <c r="F198" s="3">
        <v>66593</v>
      </c>
      <c r="G198" s="909" t="s">
        <v>906</v>
      </c>
      <c r="H198" s="909" t="s">
        <v>2649</v>
      </c>
    </row>
    <row r="199" spans="1:8" ht="15">
      <c r="A199" s="1" t="s">
        <v>2650</v>
      </c>
      <c r="B199" s="909" t="s">
        <v>4215</v>
      </c>
      <c r="C199" s="909" t="s">
        <v>2651</v>
      </c>
      <c r="D199" s="3">
        <v>66593</v>
      </c>
      <c r="E199" s="909" t="s">
        <v>2056</v>
      </c>
      <c r="F199" s="3">
        <v>66593</v>
      </c>
      <c r="G199" s="909">
        <v>0</v>
      </c>
      <c r="H199" s="909">
        <v>0</v>
      </c>
    </row>
    <row r="200" spans="1:8" ht="15">
      <c r="A200" s="1" t="s">
        <v>2652</v>
      </c>
      <c r="B200" s="909" t="s">
        <v>4216</v>
      </c>
      <c r="C200" s="909" t="s">
        <v>2653</v>
      </c>
      <c r="D200" s="3">
        <v>81711</v>
      </c>
      <c r="E200" s="909" t="s">
        <v>2056</v>
      </c>
      <c r="F200" s="3">
        <v>81711</v>
      </c>
      <c r="G200" s="909">
        <v>0</v>
      </c>
      <c r="H200" s="909">
        <v>0</v>
      </c>
    </row>
    <row r="201" spans="1:8" ht="15">
      <c r="A201" s="1" t="s">
        <v>2610</v>
      </c>
      <c r="B201" s="909" t="s">
        <v>4217</v>
      </c>
      <c r="C201" s="909" t="s">
        <v>2611</v>
      </c>
      <c r="D201" s="3">
        <v>29995</v>
      </c>
      <c r="E201" s="909" t="s">
        <v>2056</v>
      </c>
      <c r="F201" s="3">
        <v>29995</v>
      </c>
      <c r="G201" s="909" t="s">
        <v>906</v>
      </c>
      <c r="H201" s="909" t="s">
        <v>2611</v>
      </c>
    </row>
    <row r="202" spans="1:8" ht="15">
      <c r="A202" s="1" t="s">
        <v>2612</v>
      </c>
      <c r="B202" s="909" t="s">
        <v>4218</v>
      </c>
      <c r="C202" s="909" t="s">
        <v>2613</v>
      </c>
      <c r="D202" s="3">
        <v>20997</v>
      </c>
      <c r="E202" s="909" t="s">
        <v>2056</v>
      </c>
      <c r="F202" s="3">
        <v>20997</v>
      </c>
      <c r="G202" s="909" t="s">
        <v>906</v>
      </c>
      <c r="H202" s="909" t="s">
        <v>2613</v>
      </c>
    </row>
    <row r="203" spans="1:8" ht="15">
      <c r="A203" s="1" t="s">
        <v>2614</v>
      </c>
      <c r="B203" s="909" t="s">
        <v>4219</v>
      </c>
      <c r="C203" s="909" t="s">
        <v>2615</v>
      </c>
      <c r="D203" s="3">
        <v>44393</v>
      </c>
      <c r="E203" s="909" t="s">
        <v>2056</v>
      </c>
      <c r="F203" s="3">
        <v>44393</v>
      </c>
      <c r="G203" s="909" t="s">
        <v>906</v>
      </c>
      <c r="H203" s="909" t="s">
        <v>2615</v>
      </c>
    </row>
    <row r="204" spans="1:8" ht="15">
      <c r="A204" s="1" t="s">
        <v>2616</v>
      </c>
      <c r="B204" s="909" t="s">
        <v>4220</v>
      </c>
      <c r="C204" s="909" t="s">
        <v>2617</v>
      </c>
      <c r="D204" s="3">
        <v>44393</v>
      </c>
      <c r="E204" s="909" t="s">
        <v>2056</v>
      </c>
      <c r="F204" s="3">
        <v>44393</v>
      </c>
      <c r="G204" s="909">
        <v>0</v>
      </c>
      <c r="H204" s="909">
        <v>0</v>
      </c>
    </row>
    <row r="205" spans="1:8" ht="15">
      <c r="A205" s="1" t="s">
        <v>2618</v>
      </c>
      <c r="B205" s="909" t="s">
        <v>4221</v>
      </c>
      <c r="C205" s="909" t="s">
        <v>2619</v>
      </c>
      <c r="D205" s="3">
        <v>54471</v>
      </c>
      <c r="E205" s="909" t="s">
        <v>2056</v>
      </c>
      <c r="F205" s="3">
        <v>54471</v>
      </c>
      <c r="G205" s="909">
        <v>0</v>
      </c>
      <c r="H205" s="909">
        <v>0</v>
      </c>
    </row>
    <row r="206" spans="1:8" ht="15">
      <c r="A206" s="1" t="s">
        <v>2739</v>
      </c>
      <c r="B206" s="909" t="s">
        <v>4222</v>
      </c>
      <c r="C206" s="909" t="s">
        <v>2740</v>
      </c>
      <c r="D206" s="3">
        <v>19995</v>
      </c>
      <c r="E206" s="909" t="s">
        <v>2056</v>
      </c>
      <c r="F206" s="3">
        <v>19995</v>
      </c>
      <c r="G206" s="909">
        <v>0</v>
      </c>
      <c r="H206" s="909" t="s">
        <v>2915</v>
      </c>
    </row>
    <row r="207" spans="1:8" ht="15">
      <c r="A207" s="1" t="s">
        <v>2743</v>
      </c>
      <c r="B207" s="909" t="s">
        <v>4223</v>
      </c>
      <c r="C207" s="909" t="s">
        <v>2744</v>
      </c>
      <c r="D207" s="3">
        <v>13997</v>
      </c>
      <c r="E207" s="909" t="s">
        <v>2056</v>
      </c>
      <c r="F207" s="3">
        <v>13997</v>
      </c>
      <c r="G207" s="909">
        <v>0</v>
      </c>
      <c r="H207" s="909" t="s">
        <v>2917</v>
      </c>
    </row>
    <row r="208" spans="1:8" ht="15">
      <c r="A208" s="1" t="s">
        <v>2741</v>
      </c>
      <c r="B208" s="909" t="s">
        <v>4224</v>
      </c>
      <c r="C208" s="909" t="s">
        <v>2742</v>
      </c>
      <c r="D208" s="3">
        <v>29593</v>
      </c>
      <c r="E208" s="909" t="s">
        <v>2056</v>
      </c>
      <c r="F208" s="3">
        <v>29593</v>
      </c>
      <c r="G208" s="909">
        <v>0</v>
      </c>
      <c r="H208" s="909" t="s">
        <v>2916</v>
      </c>
    </row>
    <row r="209" spans="1:8" ht="15">
      <c r="A209" s="1" t="s">
        <v>2779</v>
      </c>
      <c r="B209" s="909" t="s">
        <v>4225</v>
      </c>
      <c r="C209" s="909" t="s">
        <v>2780</v>
      </c>
      <c r="D209" s="3">
        <v>10995</v>
      </c>
      <c r="E209" s="909" t="s">
        <v>2056</v>
      </c>
      <c r="F209" s="3">
        <v>10995</v>
      </c>
      <c r="G209" s="909">
        <v>0</v>
      </c>
      <c r="H209" s="909" t="s">
        <v>2920</v>
      </c>
    </row>
    <row r="210" spans="1:8" ht="15">
      <c r="A210" s="1" t="s">
        <v>2783</v>
      </c>
      <c r="B210" s="909" t="s">
        <v>4226</v>
      </c>
      <c r="C210" s="909" t="s">
        <v>2784</v>
      </c>
      <c r="D210" s="3">
        <v>7697</v>
      </c>
      <c r="E210" s="909" t="s">
        <v>2056</v>
      </c>
      <c r="F210" s="3">
        <v>7697</v>
      </c>
      <c r="G210" s="909">
        <v>0</v>
      </c>
      <c r="H210" s="909" t="s">
        <v>2919</v>
      </c>
    </row>
    <row r="211" spans="1:8" ht="15">
      <c r="A211" s="1" t="s">
        <v>2781</v>
      </c>
      <c r="B211" s="909" t="s">
        <v>4227</v>
      </c>
      <c r="C211" s="909" t="s">
        <v>2782</v>
      </c>
      <c r="D211" s="3">
        <v>16273</v>
      </c>
      <c r="E211" s="909" t="s">
        <v>2056</v>
      </c>
      <c r="F211" s="3">
        <v>16273</v>
      </c>
      <c r="G211" s="909">
        <v>0</v>
      </c>
      <c r="H211" s="909" t="s">
        <v>2918</v>
      </c>
    </row>
    <row r="212" spans="1:8" ht="15">
      <c r="A212" s="1" t="s">
        <v>2819</v>
      </c>
      <c r="B212" s="909" t="s">
        <v>4228</v>
      </c>
      <c r="C212" s="909" t="s">
        <v>2820</v>
      </c>
      <c r="D212" s="3">
        <v>5595</v>
      </c>
      <c r="E212" s="909" t="s">
        <v>533</v>
      </c>
      <c r="F212" s="3">
        <v>5595</v>
      </c>
      <c r="G212" s="909">
        <v>0</v>
      </c>
      <c r="H212" s="909" t="s">
        <v>2924</v>
      </c>
    </row>
    <row r="213" spans="1:8" ht="15">
      <c r="A213" s="1" t="s">
        <v>2823</v>
      </c>
      <c r="B213" s="909" t="s">
        <v>4229</v>
      </c>
      <c r="C213" s="909" t="s">
        <v>2824</v>
      </c>
      <c r="D213" s="3">
        <v>3917</v>
      </c>
      <c r="E213" s="909" t="s">
        <v>533</v>
      </c>
      <c r="F213" s="3">
        <v>3917</v>
      </c>
      <c r="G213" s="909">
        <v>0</v>
      </c>
      <c r="H213" s="909" t="s">
        <v>2923</v>
      </c>
    </row>
    <row r="214" spans="1:8" ht="15">
      <c r="A214" s="1" t="s">
        <v>2821</v>
      </c>
      <c r="B214" s="909" t="s">
        <v>4230</v>
      </c>
      <c r="C214" s="909" t="s">
        <v>2822</v>
      </c>
      <c r="D214" s="3">
        <v>8281</v>
      </c>
      <c r="E214" s="909" t="s">
        <v>533</v>
      </c>
      <c r="F214" s="3">
        <v>8281</v>
      </c>
      <c r="G214" s="909">
        <v>0</v>
      </c>
      <c r="H214" s="909" t="s">
        <v>2922</v>
      </c>
    </row>
    <row r="215" spans="1:8" ht="15">
      <c r="A215" s="1" t="s">
        <v>2865</v>
      </c>
      <c r="B215" s="909" t="s">
        <v>4231</v>
      </c>
      <c r="C215" s="909" t="s">
        <v>2866</v>
      </c>
      <c r="D215" s="3">
        <v>3995</v>
      </c>
      <c r="E215" s="909" t="s">
        <v>533</v>
      </c>
      <c r="F215" s="3">
        <v>3995</v>
      </c>
      <c r="G215" s="909">
        <v>0</v>
      </c>
      <c r="H215" s="909" t="s">
        <v>2938</v>
      </c>
    </row>
    <row r="216" spans="1:8" ht="15">
      <c r="A216" s="1" t="s">
        <v>2869</v>
      </c>
      <c r="B216" s="909" t="s">
        <v>4232</v>
      </c>
      <c r="C216" s="909" t="s">
        <v>2870</v>
      </c>
      <c r="D216" s="3">
        <v>2797</v>
      </c>
      <c r="E216" s="909" t="s">
        <v>533</v>
      </c>
      <c r="F216" s="3">
        <v>2797</v>
      </c>
      <c r="G216" s="909">
        <v>0</v>
      </c>
      <c r="H216" s="909" t="s">
        <v>2997</v>
      </c>
    </row>
    <row r="217" spans="1:8" ht="15">
      <c r="A217" s="1" t="s">
        <v>2867</v>
      </c>
      <c r="B217" s="909" t="s">
        <v>4233</v>
      </c>
      <c r="C217" s="909" t="s">
        <v>2868</v>
      </c>
      <c r="D217" s="3">
        <v>5913</v>
      </c>
      <c r="E217" s="909" t="s">
        <v>533</v>
      </c>
      <c r="F217" s="3">
        <v>5913</v>
      </c>
      <c r="G217" s="909">
        <v>0</v>
      </c>
      <c r="H217" s="909" t="s">
        <v>2937</v>
      </c>
    </row>
    <row r="218" spans="1:8" ht="15">
      <c r="A218" s="1" t="s">
        <v>3118</v>
      </c>
      <c r="B218" s="909" t="s">
        <v>4234</v>
      </c>
      <c r="C218" s="909" t="s">
        <v>3119</v>
      </c>
      <c r="D218" s="3">
        <v>2495</v>
      </c>
      <c r="E218" s="909" t="s">
        <v>533</v>
      </c>
      <c r="F218" s="3">
        <v>2495</v>
      </c>
      <c r="G218" s="909">
        <v>0</v>
      </c>
      <c r="H218" s="909">
        <v>0</v>
      </c>
    </row>
    <row r="219" spans="1:8" ht="15">
      <c r="A219" s="1" t="s">
        <v>3120</v>
      </c>
      <c r="B219" s="909" t="s">
        <v>4235</v>
      </c>
      <c r="C219" s="909" t="s">
        <v>3121</v>
      </c>
      <c r="D219" s="3">
        <v>1799</v>
      </c>
      <c r="E219" s="909" t="s">
        <v>533</v>
      </c>
      <c r="F219" s="3">
        <v>1799</v>
      </c>
      <c r="G219" s="909">
        <v>0</v>
      </c>
      <c r="H219" s="909">
        <v>0</v>
      </c>
    </row>
    <row r="220" spans="1:8" ht="15">
      <c r="A220" s="1" t="s">
        <v>3122</v>
      </c>
      <c r="B220" s="909" t="s">
        <v>4236</v>
      </c>
      <c r="C220" s="909" t="s">
        <v>3123</v>
      </c>
      <c r="D220" s="3">
        <v>3960</v>
      </c>
      <c r="E220" s="909" t="s">
        <v>533</v>
      </c>
      <c r="F220" s="3">
        <v>3960</v>
      </c>
      <c r="G220" s="909">
        <v>0</v>
      </c>
      <c r="H220" s="909">
        <v>0</v>
      </c>
    </row>
    <row r="221" spans="1:8" ht="15">
      <c r="A221" s="1" t="s">
        <v>2989</v>
      </c>
      <c r="B221" s="909" t="s">
        <v>4237</v>
      </c>
      <c r="C221" s="909" t="s">
        <v>2990</v>
      </c>
      <c r="D221" s="3">
        <v>850</v>
      </c>
      <c r="E221" s="909" t="s">
        <v>105</v>
      </c>
      <c r="F221" s="3" t="s">
        <v>380</v>
      </c>
      <c r="G221" s="909">
        <v>0</v>
      </c>
      <c r="H221" s="909">
        <v>0</v>
      </c>
    </row>
    <row r="222" spans="1:8" ht="15">
      <c r="A222" s="1" t="s">
        <v>2991</v>
      </c>
      <c r="B222" s="909" t="s">
        <v>4238</v>
      </c>
      <c r="C222" s="909" t="s">
        <v>2992</v>
      </c>
      <c r="D222" s="3">
        <v>175</v>
      </c>
      <c r="E222" s="909" t="s">
        <v>105</v>
      </c>
      <c r="F222" s="3" t="s">
        <v>380</v>
      </c>
      <c r="G222" s="909">
        <v>0</v>
      </c>
      <c r="H222" s="909">
        <v>0</v>
      </c>
    </row>
    <row r="223" spans="1:8" ht="15">
      <c r="A223" s="1" t="s">
        <v>2678</v>
      </c>
      <c r="B223" s="909" t="s">
        <v>4239</v>
      </c>
      <c r="C223" s="909" t="s">
        <v>2679</v>
      </c>
      <c r="D223" s="3">
        <v>64995</v>
      </c>
      <c r="E223" s="909" t="s">
        <v>2056</v>
      </c>
      <c r="F223" s="3">
        <v>64995</v>
      </c>
      <c r="G223" s="909" t="s">
        <v>906</v>
      </c>
      <c r="H223" s="909" t="s">
        <v>2679</v>
      </c>
    </row>
    <row r="224" spans="1:8" ht="15">
      <c r="A224" s="1" t="s">
        <v>2680</v>
      </c>
      <c r="B224" s="909" t="s">
        <v>4240</v>
      </c>
      <c r="C224" s="909" t="s">
        <v>2681</v>
      </c>
      <c r="D224" s="3">
        <v>45497</v>
      </c>
      <c r="E224" s="909" t="s">
        <v>2056</v>
      </c>
      <c r="F224" s="3">
        <v>45497</v>
      </c>
      <c r="G224" s="909" t="s">
        <v>906</v>
      </c>
      <c r="H224" s="909" t="s">
        <v>2681</v>
      </c>
    </row>
    <row r="225" spans="1:8" ht="15">
      <c r="A225" s="1" t="s">
        <v>2682</v>
      </c>
      <c r="B225" s="909" t="s">
        <v>4241</v>
      </c>
      <c r="C225" s="909" t="s">
        <v>2683</v>
      </c>
      <c r="D225" s="3">
        <v>96193</v>
      </c>
      <c r="E225" s="909" t="s">
        <v>2056</v>
      </c>
      <c r="F225" s="3">
        <v>96193</v>
      </c>
      <c r="G225" s="909" t="s">
        <v>906</v>
      </c>
      <c r="H225" s="909" t="s">
        <v>2683</v>
      </c>
    </row>
    <row r="226" spans="1:8" ht="15">
      <c r="A226" s="1" t="s">
        <v>2684</v>
      </c>
      <c r="B226" s="909" t="s">
        <v>4242</v>
      </c>
      <c r="C226" s="909" t="s">
        <v>2685</v>
      </c>
      <c r="D226" s="3">
        <v>96193</v>
      </c>
      <c r="E226" s="909" t="s">
        <v>2056</v>
      </c>
      <c r="F226" s="3">
        <v>96193</v>
      </c>
      <c r="G226" s="909">
        <v>0</v>
      </c>
      <c r="H226" s="909">
        <v>0</v>
      </c>
    </row>
    <row r="227" spans="1:8" ht="15">
      <c r="A227" s="1" t="s">
        <v>2686</v>
      </c>
      <c r="B227" s="909" t="s">
        <v>4243</v>
      </c>
      <c r="C227" s="909" t="s">
        <v>2687</v>
      </c>
      <c r="D227" s="3">
        <v>118031</v>
      </c>
      <c r="E227" s="909" t="s">
        <v>2056</v>
      </c>
      <c r="F227" s="3">
        <v>118031</v>
      </c>
      <c r="G227" s="909">
        <v>0</v>
      </c>
      <c r="H227" s="909">
        <v>0</v>
      </c>
    </row>
    <row r="228" spans="1:8" ht="15">
      <c r="A228" s="1" t="s">
        <v>2397</v>
      </c>
      <c r="B228" s="909" t="s">
        <v>4244</v>
      </c>
      <c r="C228" s="909" t="s">
        <v>2398</v>
      </c>
      <c r="D228" s="3">
        <v>62150</v>
      </c>
      <c r="E228" s="909" t="s">
        <v>533</v>
      </c>
      <c r="F228" s="3">
        <v>62150</v>
      </c>
      <c r="G228" s="909">
        <v>0</v>
      </c>
      <c r="H228" s="909" t="s">
        <v>2559</v>
      </c>
    </row>
    <row r="229" spans="1:8" ht="15">
      <c r="A229" s="1" t="s">
        <v>2399</v>
      </c>
      <c r="B229" s="909" t="s">
        <v>4245</v>
      </c>
      <c r="C229" s="909" t="s">
        <v>2400</v>
      </c>
      <c r="D229" s="3">
        <v>11000</v>
      </c>
      <c r="E229" s="909" t="s">
        <v>533</v>
      </c>
      <c r="F229" s="3">
        <v>11000</v>
      </c>
      <c r="G229" s="909">
        <v>0</v>
      </c>
      <c r="H229" s="909" t="s">
        <v>2559</v>
      </c>
    </row>
    <row r="230" spans="1:8" ht="15">
      <c r="A230" s="1" t="s">
        <v>2401</v>
      </c>
      <c r="B230" s="909" t="s">
        <v>4246</v>
      </c>
      <c r="C230" s="909" t="s">
        <v>2402</v>
      </c>
      <c r="D230" s="3">
        <v>28600</v>
      </c>
      <c r="E230" s="909" t="s">
        <v>533</v>
      </c>
      <c r="F230" s="3">
        <v>28600</v>
      </c>
      <c r="G230" s="909">
        <v>0</v>
      </c>
      <c r="H230" s="909" t="s">
        <v>2559</v>
      </c>
    </row>
    <row r="231" spans="1:8" ht="15">
      <c r="A231" s="1" t="s">
        <v>2403</v>
      </c>
      <c r="B231" s="909" t="s">
        <v>4247</v>
      </c>
      <c r="C231" s="909" t="s">
        <v>2404</v>
      </c>
      <c r="D231" s="3">
        <v>37400</v>
      </c>
      <c r="E231" s="909" t="s">
        <v>533</v>
      </c>
      <c r="F231" s="3">
        <v>37400</v>
      </c>
      <c r="G231" s="909">
        <v>0</v>
      </c>
      <c r="H231" s="909" t="s">
        <v>2559</v>
      </c>
    </row>
    <row r="232" spans="1:8" ht="15">
      <c r="A232" s="1" t="s">
        <v>2405</v>
      </c>
      <c r="B232" s="909" t="s">
        <v>4248</v>
      </c>
      <c r="C232" s="909" t="s">
        <v>2406</v>
      </c>
      <c r="D232" s="3">
        <v>55000</v>
      </c>
      <c r="E232" s="909" t="s">
        <v>533</v>
      </c>
      <c r="F232" s="3">
        <v>55000</v>
      </c>
      <c r="G232" s="909">
        <v>0</v>
      </c>
      <c r="H232" s="909" t="s">
        <v>2559</v>
      </c>
    </row>
    <row r="233" spans="1:8" ht="15">
      <c r="A233" s="1" t="s">
        <v>2407</v>
      </c>
      <c r="B233" s="909" t="s">
        <v>4249</v>
      </c>
      <c r="C233" s="909" t="s">
        <v>2408</v>
      </c>
      <c r="D233" s="3">
        <v>17600</v>
      </c>
      <c r="E233" s="909" t="s">
        <v>533</v>
      </c>
      <c r="F233" s="3">
        <v>17600</v>
      </c>
      <c r="G233" s="909">
        <v>0</v>
      </c>
      <c r="H233" s="909" t="s">
        <v>2559</v>
      </c>
    </row>
    <row r="234" spans="1:8" ht="15">
      <c r="A234" s="1" t="s">
        <v>2409</v>
      </c>
      <c r="B234" s="909" t="s">
        <v>4250</v>
      </c>
      <c r="C234" s="909" t="s">
        <v>2410</v>
      </c>
      <c r="D234" s="3">
        <v>26400</v>
      </c>
      <c r="E234" s="909" t="s">
        <v>533</v>
      </c>
      <c r="F234" s="3">
        <v>26400</v>
      </c>
      <c r="G234" s="909">
        <v>0</v>
      </c>
      <c r="H234" s="909" t="s">
        <v>2559</v>
      </c>
    </row>
    <row r="235" spans="1:8" ht="15">
      <c r="A235" s="1" t="s">
        <v>2411</v>
      </c>
      <c r="B235" s="909" t="s">
        <v>4251</v>
      </c>
      <c r="C235" s="909" t="s">
        <v>2412</v>
      </c>
      <c r="D235" s="3">
        <v>44000</v>
      </c>
      <c r="E235" s="909" t="s">
        <v>533</v>
      </c>
      <c r="F235" s="3">
        <v>44000</v>
      </c>
      <c r="G235" s="909">
        <v>0</v>
      </c>
      <c r="H235" s="909" t="s">
        <v>2559</v>
      </c>
    </row>
    <row r="236" spans="1:8" ht="15">
      <c r="A236" s="1" t="s">
        <v>2413</v>
      </c>
      <c r="B236" s="909" t="s">
        <v>4252</v>
      </c>
      <c r="C236" s="909" t="s">
        <v>2414</v>
      </c>
      <c r="D236" s="3">
        <v>8800</v>
      </c>
      <c r="E236" s="909" t="s">
        <v>533</v>
      </c>
      <c r="F236" s="3">
        <v>8800</v>
      </c>
      <c r="G236" s="909">
        <v>0</v>
      </c>
      <c r="H236" s="909" t="s">
        <v>2559</v>
      </c>
    </row>
    <row r="237" spans="1:8" ht="15">
      <c r="A237" s="1" t="s">
        <v>2415</v>
      </c>
      <c r="B237" s="909" t="s">
        <v>4253</v>
      </c>
      <c r="C237" s="909" t="s">
        <v>2416</v>
      </c>
      <c r="D237" s="3">
        <v>26400</v>
      </c>
      <c r="E237" s="909" t="s">
        <v>533</v>
      </c>
      <c r="F237" s="3">
        <v>26400</v>
      </c>
      <c r="G237" s="909">
        <v>0</v>
      </c>
      <c r="H237" s="909" t="s">
        <v>2559</v>
      </c>
    </row>
    <row r="238" spans="1:8" ht="15">
      <c r="A238" s="1" t="s">
        <v>2417</v>
      </c>
      <c r="B238" s="909" t="s">
        <v>4254</v>
      </c>
      <c r="C238" s="909" t="s">
        <v>2418</v>
      </c>
      <c r="D238" s="3">
        <v>17600</v>
      </c>
      <c r="E238" s="909" t="s">
        <v>533</v>
      </c>
      <c r="F238" s="3">
        <v>17600</v>
      </c>
      <c r="G238" s="909">
        <v>0</v>
      </c>
      <c r="H238" s="909" t="s">
        <v>2559</v>
      </c>
    </row>
    <row r="239" spans="1:8" ht="15">
      <c r="A239" s="1" t="s">
        <v>2419</v>
      </c>
      <c r="B239" s="909" t="s">
        <v>4255</v>
      </c>
      <c r="C239" s="909" t="s">
        <v>2420</v>
      </c>
      <c r="D239" s="3">
        <v>2200</v>
      </c>
      <c r="E239" s="909" t="s">
        <v>533</v>
      </c>
      <c r="F239" s="3">
        <v>2200</v>
      </c>
      <c r="G239" s="909">
        <v>0</v>
      </c>
      <c r="H239" s="909" t="s">
        <v>2560</v>
      </c>
    </row>
    <row r="240" spans="1:8" ht="15">
      <c r="A240" s="1" t="s">
        <v>2421</v>
      </c>
      <c r="B240" s="909" t="s">
        <v>4256</v>
      </c>
      <c r="C240" s="909" t="s">
        <v>2422</v>
      </c>
      <c r="D240" s="3">
        <v>4400</v>
      </c>
      <c r="E240" s="909" t="s">
        <v>533</v>
      </c>
      <c r="F240" s="3">
        <v>4400</v>
      </c>
      <c r="G240" s="909">
        <v>0</v>
      </c>
      <c r="H240" s="909" t="s">
        <v>2560</v>
      </c>
    </row>
    <row r="241" spans="1:8" ht="15">
      <c r="A241" s="1" t="s">
        <v>2423</v>
      </c>
      <c r="B241" s="909" t="s">
        <v>4257</v>
      </c>
      <c r="C241" s="909" t="s">
        <v>2424</v>
      </c>
      <c r="D241" s="3">
        <v>7700</v>
      </c>
      <c r="E241" s="909" t="s">
        <v>533</v>
      </c>
      <c r="F241" s="3">
        <v>7700</v>
      </c>
      <c r="G241" s="909">
        <v>0</v>
      </c>
      <c r="H241" s="909" t="s">
        <v>2560</v>
      </c>
    </row>
    <row r="242" spans="1:8" ht="15">
      <c r="A242" s="1" t="s">
        <v>2425</v>
      </c>
      <c r="B242" s="909" t="s">
        <v>4258</v>
      </c>
      <c r="C242" s="909" t="s">
        <v>2426</v>
      </c>
      <c r="D242" s="3">
        <v>11000</v>
      </c>
      <c r="E242" s="909" t="s">
        <v>533</v>
      </c>
      <c r="F242" s="3">
        <v>11000</v>
      </c>
      <c r="G242" s="909">
        <v>0</v>
      </c>
      <c r="H242" s="909" t="s">
        <v>2560</v>
      </c>
    </row>
    <row r="243" spans="1:8" ht="15">
      <c r="A243" s="1" t="s">
        <v>2427</v>
      </c>
      <c r="B243" s="909" t="s">
        <v>4259</v>
      </c>
      <c r="C243" s="909" t="s">
        <v>2428</v>
      </c>
      <c r="D243" s="3">
        <v>14300</v>
      </c>
      <c r="E243" s="909" t="s">
        <v>533</v>
      </c>
      <c r="F243" s="3">
        <v>14300</v>
      </c>
      <c r="G243" s="909">
        <v>0</v>
      </c>
      <c r="H243" s="909" t="s">
        <v>2560</v>
      </c>
    </row>
    <row r="244" spans="1:8" ht="15">
      <c r="A244" s="1" t="s">
        <v>2429</v>
      </c>
      <c r="B244" s="909" t="s">
        <v>4260</v>
      </c>
      <c r="C244" s="909" t="s">
        <v>2430</v>
      </c>
      <c r="D244" s="3">
        <v>2200</v>
      </c>
      <c r="E244" s="909" t="s">
        <v>533</v>
      </c>
      <c r="F244" s="3">
        <v>2200</v>
      </c>
      <c r="G244" s="909">
        <v>0</v>
      </c>
      <c r="H244" s="909" t="s">
        <v>2560</v>
      </c>
    </row>
    <row r="245" spans="1:8" ht="15">
      <c r="A245" s="1" t="s">
        <v>2431</v>
      </c>
      <c r="B245" s="909" t="s">
        <v>4261</v>
      </c>
      <c r="C245" s="909" t="s">
        <v>2432</v>
      </c>
      <c r="D245" s="3">
        <v>5500</v>
      </c>
      <c r="E245" s="909" t="s">
        <v>533</v>
      </c>
      <c r="F245" s="3">
        <v>5500</v>
      </c>
      <c r="G245" s="909">
        <v>0</v>
      </c>
      <c r="H245" s="909" t="s">
        <v>2560</v>
      </c>
    </row>
    <row r="246" spans="1:8" ht="15">
      <c r="A246" s="1" t="s">
        <v>2433</v>
      </c>
      <c r="B246" s="909" t="s">
        <v>4262</v>
      </c>
      <c r="C246" s="909" t="s">
        <v>2434</v>
      </c>
      <c r="D246" s="3">
        <v>8800</v>
      </c>
      <c r="E246" s="909" t="s">
        <v>533</v>
      </c>
      <c r="F246" s="3">
        <v>8800</v>
      </c>
      <c r="G246" s="909">
        <v>0</v>
      </c>
      <c r="H246" s="909" t="s">
        <v>2560</v>
      </c>
    </row>
    <row r="247" spans="1:8" ht="15">
      <c r="A247" s="1" t="s">
        <v>2435</v>
      </c>
      <c r="B247" s="909" t="s">
        <v>4263</v>
      </c>
      <c r="C247" s="909" t="s">
        <v>2436</v>
      </c>
      <c r="D247" s="3">
        <v>12100</v>
      </c>
      <c r="E247" s="909" t="s">
        <v>533</v>
      </c>
      <c r="F247" s="3">
        <v>12100</v>
      </c>
      <c r="G247" s="909">
        <v>0</v>
      </c>
      <c r="H247" s="909" t="s">
        <v>2560</v>
      </c>
    </row>
    <row r="248" spans="1:8" ht="15">
      <c r="A248" s="1" t="s">
        <v>2437</v>
      </c>
      <c r="B248" s="909" t="s">
        <v>4264</v>
      </c>
      <c r="C248" s="909" t="s">
        <v>2438</v>
      </c>
      <c r="D248" s="3">
        <v>3300</v>
      </c>
      <c r="E248" s="909" t="s">
        <v>533</v>
      </c>
      <c r="F248" s="3">
        <v>3300</v>
      </c>
      <c r="G248" s="909">
        <v>0</v>
      </c>
      <c r="H248" s="909" t="s">
        <v>2560</v>
      </c>
    </row>
    <row r="249" spans="1:8" ht="15">
      <c r="A249" s="1" t="s">
        <v>2439</v>
      </c>
      <c r="B249" s="909" t="s">
        <v>4265</v>
      </c>
      <c r="C249" s="909" t="s">
        <v>2440</v>
      </c>
      <c r="D249" s="3">
        <v>6600</v>
      </c>
      <c r="E249" s="909" t="s">
        <v>533</v>
      </c>
      <c r="F249" s="3">
        <v>6600</v>
      </c>
      <c r="G249" s="909">
        <v>0</v>
      </c>
      <c r="H249" s="909" t="s">
        <v>2560</v>
      </c>
    </row>
    <row r="250" spans="1:8" ht="15">
      <c r="A250" s="1" t="s">
        <v>2441</v>
      </c>
      <c r="B250" s="909" t="s">
        <v>4266</v>
      </c>
      <c r="C250" s="909" t="s">
        <v>2442</v>
      </c>
      <c r="D250" s="3">
        <v>9900</v>
      </c>
      <c r="E250" s="909" t="s">
        <v>533</v>
      </c>
      <c r="F250" s="3">
        <v>9900</v>
      </c>
      <c r="G250" s="909">
        <v>0</v>
      </c>
      <c r="H250" s="909" t="s">
        <v>2560</v>
      </c>
    </row>
    <row r="251" spans="1:8" ht="15">
      <c r="A251" s="1" t="s">
        <v>2443</v>
      </c>
      <c r="B251" s="909" t="s">
        <v>4267</v>
      </c>
      <c r="C251" s="909" t="s">
        <v>2444</v>
      </c>
      <c r="D251" s="3">
        <v>3300</v>
      </c>
      <c r="E251" s="909" t="s">
        <v>533</v>
      </c>
      <c r="F251" s="3">
        <v>3300</v>
      </c>
      <c r="G251" s="909">
        <v>0</v>
      </c>
      <c r="H251" s="909" t="s">
        <v>2560</v>
      </c>
    </row>
    <row r="252" spans="1:8" ht="15">
      <c r="A252" s="1" t="s">
        <v>2445</v>
      </c>
      <c r="B252" s="909" t="s">
        <v>4268</v>
      </c>
      <c r="C252" s="909" t="s">
        <v>2446</v>
      </c>
      <c r="D252" s="3">
        <v>6600</v>
      </c>
      <c r="E252" s="909" t="s">
        <v>533</v>
      </c>
      <c r="F252" s="3">
        <v>6600</v>
      </c>
      <c r="G252" s="909">
        <v>0</v>
      </c>
      <c r="H252" s="909" t="s">
        <v>2560</v>
      </c>
    </row>
    <row r="253" spans="1:8" ht="15">
      <c r="A253" s="1" t="s">
        <v>2447</v>
      </c>
      <c r="B253" s="909" t="s">
        <v>4269</v>
      </c>
      <c r="C253" s="909" t="s">
        <v>2448</v>
      </c>
      <c r="D253" s="3">
        <v>3300</v>
      </c>
      <c r="E253" s="909" t="s">
        <v>533</v>
      </c>
      <c r="F253" s="3">
        <v>3300</v>
      </c>
      <c r="G253" s="909">
        <v>0</v>
      </c>
      <c r="H253" s="909" t="s">
        <v>2560</v>
      </c>
    </row>
    <row r="254" spans="1:8" ht="15">
      <c r="A254" s="1" t="s">
        <v>2449</v>
      </c>
      <c r="B254" s="909" t="s">
        <v>4270</v>
      </c>
      <c r="C254" s="909" t="s">
        <v>2450</v>
      </c>
      <c r="D254" s="3">
        <v>3850</v>
      </c>
      <c r="E254" s="909" t="s">
        <v>533</v>
      </c>
      <c r="F254" s="3">
        <v>3850</v>
      </c>
      <c r="G254" s="909">
        <v>0</v>
      </c>
      <c r="H254" s="909" t="s">
        <v>2561</v>
      </c>
    </row>
    <row r="255" spans="1:8" ht="15">
      <c r="A255" s="1" t="s">
        <v>2451</v>
      </c>
      <c r="B255" s="909" t="s">
        <v>4271</v>
      </c>
      <c r="C255" s="909" t="s">
        <v>2452</v>
      </c>
      <c r="D255" s="3">
        <v>9350</v>
      </c>
      <c r="E255" s="909" t="s">
        <v>533</v>
      </c>
      <c r="F255" s="3">
        <v>9350</v>
      </c>
      <c r="G255" s="909">
        <v>0</v>
      </c>
      <c r="H255" s="909" t="s">
        <v>2561</v>
      </c>
    </row>
    <row r="256" spans="1:8" ht="15">
      <c r="A256" s="1" t="s">
        <v>2453</v>
      </c>
      <c r="B256" s="909" t="s">
        <v>4272</v>
      </c>
      <c r="C256" s="909" t="s">
        <v>2454</v>
      </c>
      <c r="D256" s="3">
        <v>18150</v>
      </c>
      <c r="E256" s="909" t="s">
        <v>533</v>
      </c>
      <c r="F256" s="3">
        <v>18150</v>
      </c>
      <c r="G256" s="909">
        <v>0</v>
      </c>
      <c r="H256" s="909" t="s">
        <v>2561</v>
      </c>
    </row>
    <row r="257" spans="1:8" ht="15">
      <c r="A257" s="1" t="s">
        <v>2455</v>
      </c>
      <c r="B257" s="909" t="s">
        <v>4273</v>
      </c>
      <c r="C257" s="909" t="s">
        <v>2456</v>
      </c>
      <c r="D257" s="3">
        <v>22550</v>
      </c>
      <c r="E257" s="909" t="s">
        <v>533</v>
      </c>
      <c r="F257" s="3">
        <v>22550</v>
      </c>
      <c r="G257" s="909">
        <v>0</v>
      </c>
      <c r="H257" s="909" t="s">
        <v>2561</v>
      </c>
    </row>
    <row r="258" spans="1:8" ht="15">
      <c r="A258" s="1" t="s">
        <v>2457</v>
      </c>
      <c r="B258" s="909" t="s">
        <v>4274</v>
      </c>
      <c r="C258" s="909" t="s">
        <v>2458</v>
      </c>
      <c r="D258" s="3">
        <v>31350</v>
      </c>
      <c r="E258" s="909" t="s">
        <v>533</v>
      </c>
      <c r="F258" s="3">
        <v>31350</v>
      </c>
      <c r="G258" s="909">
        <v>0</v>
      </c>
      <c r="H258" s="909" t="s">
        <v>2561</v>
      </c>
    </row>
    <row r="259" spans="1:8" ht="15">
      <c r="A259" s="1" t="s">
        <v>2459</v>
      </c>
      <c r="B259" s="909" t="s">
        <v>4275</v>
      </c>
      <c r="C259" s="909" t="s">
        <v>2460</v>
      </c>
      <c r="D259" s="3">
        <v>5500</v>
      </c>
      <c r="E259" s="909" t="s">
        <v>533</v>
      </c>
      <c r="F259" s="3">
        <v>5500</v>
      </c>
      <c r="G259" s="909">
        <v>0</v>
      </c>
      <c r="H259" s="909" t="s">
        <v>2561</v>
      </c>
    </row>
    <row r="260" spans="1:8" ht="15">
      <c r="A260" s="1" t="s">
        <v>2461</v>
      </c>
      <c r="B260" s="909" t="s">
        <v>4276</v>
      </c>
      <c r="C260" s="909" t="s">
        <v>2462</v>
      </c>
      <c r="D260" s="3">
        <v>14300</v>
      </c>
      <c r="E260" s="909" t="s">
        <v>533</v>
      </c>
      <c r="F260" s="3">
        <v>14300</v>
      </c>
      <c r="G260" s="909">
        <v>0</v>
      </c>
      <c r="H260" s="909" t="s">
        <v>2561</v>
      </c>
    </row>
    <row r="261" spans="1:8" ht="15">
      <c r="A261" s="1" t="s">
        <v>2463</v>
      </c>
      <c r="B261" s="909" t="s">
        <v>4277</v>
      </c>
      <c r="C261" s="909" t="s">
        <v>2464</v>
      </c>
      <c r="D261" s="3">
        <v>18700</v>
      </c>
      <c r="E261" s="909" t="s">
        <v>533</v>
      </c>
      <c r="F261" s="3">
        <v>18700</v>
      </c>
      <c r="G261" s="909">
        <v>0</v>
      </c>
      <c r="H261" s="909" t="s">
        <v>2561</v>
      </c>
    </row>
    <row r="262" spans="1:8" ht="15">
      <c r="A262" s="1" t="s">
        <v>2465</v>
      </c>
      <c r="B262" s="909" t="s">
        <v>4278</v>
      </c>
      <c r="C262" s="909" t="s">
        <v>2466</v>
      </c>
      <c r="D262" s="3">
        <v>27500</v>
      </c>
      <c r="E262" s="909" t="s">
        <v>533</v>
      </c>
      <c r="F262" s="3">
        <v>27500</v>
      </c>
      <c r="G262" s="909">
        <v>0</v>
      </c>
      <c r="H262" s="909" t="s">
        <v>2561</v>
      </c>
    </row>
    <row r="263" spans="1:8" ht="15">
      <c r="A263" s="1" t="s">
        <v>2467</v>
      </c>
      <c r="B263" s="909" t="s">
        <v>4279</v>
      </c>
      <c r="C263" s="909" t="s">
        <v>2468</v>
      </c>
      <c r="D263" s="3">
        <v>8800</v>
      </c>
      <c r="E263" s="909" t="s">
        <v>533</v>
      </c>
      <c r="F263" s="3">
        <v>8800</v>
      </c>
      <c r="G263" s="909">
        <v>0</v>
      </c>
      <c r="H263" s="909" t="s">
        <v>2561</v>
      </c>
    </row>
    <row r="264" spans="1:8" ht="15">
      <c r="A264" s="1" t="s">
        <v>2469</v>
      </c>
      <c r="B264" s="909" t="s">
        <v>4280</v>
      </c>
      <c r="C264" s="909" t="s">
        <v>2470</v>
      </c>
      <c r="D264" s="3">
        <v>13200</v>
      </c>
      <c r="E264" s="909" t="s">
        <v>533</v>
      </c>
      <c r="F264" s="3">
        <v>13200</v>
      </c>
      <c r="G264" s="909">
        <v>0</v>
      </c>
      <c r="H264" s="909" t="s">
        <v>2561</v>
      </c>
    </row>
    <row r="265" spans="1:8" ht="15">
      <c r="A265" s="1" t="s">
        <v>2471</v>
      </c>
      <c r="B265" s="909" t="s">
        <v>4281</v>
      </c>
      <c r="C265" s="909" t="s">
        <v>2472</v>
      </c>
      <c r="D265" s="3">
        <v>22000</v>
      </c>
      <c r="E265" s="909" t="s">
        <v>533</v>
      </c>
      <c r="F265" s="3">
        <v>22000</v>
      </c>
      <c r="G265" s="909">
        <v>0</v>
      </c>
      <c r="H265" s="909" t="s">
        <v>2561</v>
      </c>
    </row>
    <row r="266" spans="1:8" ht="15">
      <c r="A266" s="1" t="s">
        <v>2473</v>
      </c>
      <c r="B266" s="909" t="s">
        <v>4282</v>
      </c>
      <c r="C266" s="909" t="s">
        <v>2474</v>
      </c>
      <c r="D266" s="3">
        <v>4400</v>
      </c>
      <c r="E266" s="909" t="s">
        <v>533</v>
      </c>
      <c r="F266" s="3">
        <v>4400</v>
      </c>
      <c r="G266" s="909">
        <v>0</v>
      </c>
      <c r="H266" s="909" t="s">
        <v>2561</v>
      </c>
    </row>
    <row r="267" spans="1:8" ht="15">
      <c r="A267" s="1" t="s">
        <v>2475</v>
      </c>
      <c r="B267" s="909" t="s">
        <v>4283</v>
      </c>
      <c r="C267" s="909" t="s">
        <v>2476</v>
      </c>
      <c r="D267" s="3">
        <v>13200</v>
      </c>
      <c r="E267" s="909" t="s">
        <v>533</v>
      </c>
      <c r="F267" s="3">
        <v>13200</v>
      </c>
      <c r="G267" s="909">
        <v>0</v>
      </c>
      <c r="H267" s="909" t="s">
        <v>2561</v>
      </c>
    </row>
    <row r="268" spans="1:8" ht="15">
      <c r="A268" s="1" t="s">
        <v>2477</v>
      </c>
      <c r="B268" s="909" t="s">
        <v>4284</v>
      </c>
      <c r="C268" s="909" t="s">
        <v>2478</v>
      </c>
      <c r="D268" s="3">
        <v>8800</v>
      </c>
      <c r="E268" s="909" t="s">
        <v>533</v>
      </c>
      <c r="F268" s="3">
        <v>8800</v>
      </c>
      <c r="G268" s="909">
        <v>0</v>
      </c>
      <c r="H268" s="909" t="s">
        <v>2561</v>
      </c>
    </row>
    <row r="269" spans="1:8" ht="15">
      <c r="A269" s="1" t="s">
        <v>2479</v>
      </c>
      <c r="B269" s="909" t="s">
        <v>4285</v>
      </c>
      <c r="C269" s="909" t="s">
        <v>2480</v>
      </c>
      <c r="D269" s="3">
        <v>6599</v>
      </c>
      <c r="E269" s="909" t="s">
        <v>533</v>
      </c>
      <c r="F269" s="3" t="s">
        <v>380</v>
      </c>
      <c r="G269" s="909">
        <v>0</v>
      </c>
      <c r="H269" s="909" t="s">
        <v>2562</v>
      </c>
    </row>
    <row r="270" spans="1:8" ht="15">
      <c r="A270" s="1" t="s">
        <v>2481</v>
      </c>
      <c r="B270" s="909" t="s">
        <v>4286</v>
      </c>
      <c r="C270" s="909" t="s">
        <v>2482</v>
      </c>
      <c r="D270" s="3">
        <v>13198</v>
      </c>
      <c r="E270" s="909" t="s">
        <v>533</v>
      </c>
      <c r="F270" s="3" t="s">
        <v>380</v>
      </c>
      <c r="G270" s="909">
        <v>0</v>
      </c>
      <c r="H270" s="909" t="s">
        <v>2563</v>
      </c>
    </row>
    <row r="271" spans="1:8" ht="15">
      <c r="A271" s="1" t="s">
        <v>2483</v>
      </c>
      <c r="B271" s="909" t="s">
        <v>4287</v>
      </c>
      <c r="C271" s="909" t="s">
        <v>2484</v>
      </c>
      <c r="D271" s="3">
        <v>1699</v>
      </c>
      <c r="E271" s="909" t="s">
        <v>533</v>
      </c>
      <c r="F271" s="3" t="s">
        <v>380</v>
      </c>
      <c r="G271" s="909">
        <v>0</v>
      </c>
      <c r="H271" s="909" t="s">
        <v>2484</v>
      </c>
    </row>
    <row r="272" spans="1:8" ht="15">
      <c r="A272" s="1" t="s">
        <v>2485</v>
      </c>
      <c r="B272" s="909" t="s">
        <v>4288</v>
      </c>
      <c r="C272" s="909" t="s">
        <v>2486</v>
      </c>
      <c r="D272" s="3">
        <v>2999</v>
      </c>
      <c r="E272" s="909" t="s">
        <v>533</v>
      </c>
      <c r="F272" s="3" t="s">
        <v>380</v>
      </c>
      <c r="G272" s="909">
        <v>0</v>
      </c>
      <c r="H272" s="909" t="s">
        <v>2486</v>
      </c>
    </row>
    <row r="273" spans="1:8" ht="15">
      <c r="A273" s="1" t="s">
        <v>2487</v>
      </c>
      <c r="B273" s="909" t="s">
        <v>4289</v>
      </c>
      <c r="C273" s="909" t="s">
        <v>2488</v>
      </c>
      <c r="D273" s="3">
        <v>4999</v>
      </c>
      <c r="E273" s="909" t="s">
        <v>533</v>
      </c>
      <c r="F273" s="3" t="s">
        <v>380</v>
      </c>
      <c r="G273" s="909">
        <v>0</v>
      </c>
      <c r="H273" s="909" t="s">
        <v>2488</v>
      </c>
    </row>
    <row r="274" spans="1:8" ht="15">
      <c r="A274" s="1" t="s">
        <v>2489</v>
      </c>
      <c r="B274" s="909" t="s">
        <v>4290</v>
      </c>
      <c r="C274" s="909" t="s">
        <v>2490</v>
      </c>
      <c r="D274" s="3">
        <v>8199</v>
      </c>
      <c r="E274" s="909" t="s">
        <v>533</v>
      </c>
      <c r="F274" s="3" t="s">
        <v>380</v>
      </c>
      <c r="G274" s="909">
        <v>0</v>
      </c>
      <c r="H274" s="909" t="s">
        <v>2490</v>
      </c>
    </row>
    <row r="275" spans="1:8" ht="15">
      <c r="A275" s="1" t="s">
        <v>2491</v>
      </c>
      <c r="B275" s="909" t="s">
        <v>4291</v>
      </c>
      <c r="C275" s="909" t="s">
        <v>2492</v>
      </c>
      <c r="D275" s="3">
        <v>9799</v>
      </c>
      <c r="E275" s="909" t="s">
        <v>533</v>
      </c>
      <c r="F275" s="3" t="s">
        <v>380</v>
      </c>
      <c r="G275" s="909">
        <v>0</v>
      </c>
      <c r="H275" s="909" t="s">
        <v>2492</v>
      </c>
    </row>
    <row r="276" spans="1:8" ht="15">
      <c r="A276" s="1" t="s">
        <v>2493</v>
      </c>
      <c r="B276" s="909" t="s">
        <v>4292</v>
      </c>
      <c r="C276" s="909" t="s">
        <v>2494</v>
      </c>
      <c r="D276" s="3">
        <v>12999</v>
      </c>
      <c r="E276" s="909" t="s">
        <v>533</v>
      </c>
      <c r="F276" s="3" t="s">
        <v>380</v>
      </c>
      <c r="G276" s="909">
        <v>0</v>
      </c>
      <c r="H276" s="909" t="s">
        <v>2494</v>
      </c>
    </row>
    <row r="277" spans="1:8" ht="15">
      <c r="A277" s="1" t="s">
        <v>2495</v>
      </c>
      <c r="B277" s="909" t="s">
        <v>4293</v>
      </c>
      <c r="C277" s="909" t="s">
        <v>2496</v>
      </c>
      <c r="D277" s="3">
        <v>25998</v>
      </c>
      <c r="E277" s="909" t="s">
        <v>533</v>
      </c>
      <c r="F277" s="3" t="s">
        <v>380</v>
      </c>
      <c r="G277" s="909">
        <v>0</v>
      </c>
      <c r="H277" s="909" t="s">
        <v>2496</v>
      </c>
    </row>
    <row r="278" spans="1:8" ht="15">
      <c r="A278" s="1" t="s">
        <v>2497</v>
      </c>
      <c r="B278" s="909" t="s">
        <v>4294</v>
      </c>
      <c r="C278" s="909" t="s">
        <v>2498</v>
      </c>
      <c r="D278" s="3">
        <v>51996</v>
      </c>
      <c r="E278" s="909" t="s">
        <v>533</v>
      </c>
      <c r="F278" s="3" t="s">
        <v>380</v>
      </c>
      <c r="G278" s="909">
        <v>0</v>
      </c>
      <c r="H278" s="909" t="s">
        <v>2498</v>
      </c>
    </row>
    <row r="279" spans="1:8" ht="15">
      <c r="A279" s="1" t="s">
        <v>2499</v>
      </c>
      <c r="B279" s="909" t="s">
        <v>4295</v>
      </c>
      <c r="C279" s="909" t="s">
        <v>2500</v>
      </c>
      <c r="D279" s="3">
        <v>129990</v>
      </c>
      <c r="E279" s="909" t="s">
        <v>533</v>
      </c>
      <c r="F279" s="3" t="s">
        <v>380</v>
      </c>
      <c r="G279" s="909">
        <v>0</v>
      </c>
      <c r="H279" s="909" t="s">
        <v>2500</v>
      </c>
    </row>
    <row r="280" spans="1:8" ht="15">
      <c r="A280" s="1" t="s">
        <v>2501</v>
      </c>
      <c r="B280" s="909" t="s">
        <v>4296</v>
      </c>
      <c r="C280" s="909" t="s">
        <v>2502</v>
      </c>
      <c r="D280" s="3">
        <v>399</v>
      </c>
      <c r="E280" s="909" t="s">
        <v>533</v>
      </c>
      <c r="F280" s="3" t="s">
        <v>380</v>
      </c>
      <c r="G280" s="909">
        <v>0</v>
      </c>
      <c r="H280" s="909" t="s">
        <v>2502</v>
      </c>
    </row>
    <row r="281" spans="1:8" ht="15">
      <c r="A281" s="1" t="s">
        <v>2503</v>
      </c>
      <c r="B281" s="909" t="s">
        <v>4297</v>
      </c>
      <c r="C281" s="909" t="s">
        <v>2504</v>
      </c>
      <c r="D281" s="3">
        <v>799</v>
      </c>
      <c r="E281" s="909" t="s">
        <v>533</v>
      </c>
      <c r="F281" s="3" t="s">
        <v>380</v>
      </c>
      <c r="G281" s="909">
        <v>0</v>
      </c>
      <c r="H281" s="909" t="s">
        <v>2504</v>
      </c>
    </row>
    <row r="282" spans="1:8" ht="15">
      <c r="A282" s="1" t="s">
        <v>2505</v>
      </c>
      <c r="B282" s="909" t="s">
        <v>4298</v>
      </c>
      <c r="C282" s="909" t="s">
        <v>2506</v>
      </c>
      <c r="D282" s="3">
        <v>1199</v>
      </c>
      <c r="E282" s="909" t="s">
        <v>533</v>
      </c>
      <c r="F282" s="3" t="s">
        <v>380</v>
      </c>
      <c r="G282" s="909">
        <v>0</v>
      </c>
      <c r="H282" s="909" t="s">
        <v>2506</v>
      </c>
    </row>
    <row r="283" spans="1:8" ht="15">
      <c r="A283" s="1" t="s">
        <v>2507</v>
      </c>
      <c r="B283" s="909" t="s">
        <v>4299</v>
      </c>
      <c r="C283" s="909" t="s">
        <v>2508</v>
      </c>
      <c r="D283" s="3">
        <v>1799</v>
      </c>
      <c r="E283" s="909" t="s">
        <v>533</v>
      </c>
      <c r="F283" s="3" t="s">
        <v>380</v>
      </c>
      <c r="G283" s="909">
        <v>0</v>
      </c>
      <c r="H283" s="909" t="s">
        <v>2508</v>
      </c>
    </row>
    <row r="284" spans="1:8" ht="15">
      <c r="A284" s="1" t="s">
        <v>2509</v>
      </c>
      <c r="B284" s="909" t="s">
        <v>4300</v>
      </c>
      <c r="C284" s="909" t="s">
        <v>2510</v>
      </c>
      <c r="D284" s="3">
        <v>2399</v>
      </c>
      <c r="E284" s="909" t="s">
        <v>533</v>
      </c>
      <c r="F284" s="3" t="s">
        <v>380</v>
      </c>
      <c r="G284" s="909">
        <v>0</v>
      </c>
      <c r="H284" s="909" t="s">
        <v>2510</v>
      </c>
    </row>
    <row r="285" spans="1:8" ht="15">
      <c r="A285" s="1" t="s">
        <v>2511</v>
      </c>
      <c r="B285" s="909" t="s">
        <v>4301</v>
      </c>
      <c r="C285" s="909" t="s">
        <v>2512</v>
      </c>
      <c r="D285" s="3">
        <v>2999</v>
      </c>
      <c r="E285" s="909" t="s">
        <v>533</v>
      </c>
      <c r="F285" s="3" t="s">
        <v>380</v>
      </c>
      <c r="G285" s="909">
        <v>0</v>
      </c>
      <c r="H285" s="909" t="s">
        <v>2512</v>
      </c>
    </row>
    <row r="286" spans="1:8" ht="15">
      <c r="A286" s="1" t="s">
        <v>2513</v>
      </c>
      <c r="B286" s="909" t="s">
        <v>4302</v>
      </c>
      <c r="C286" s="909" t="s">
        <v>2514</v>
      </c>
      <c r="D286" s="3">
        <v>25998</v>
      </c>
      <c r="E286" s="909" t="s">
        <v>533</v>
      </c>
      <c r="F286" s="3" t="s">
        <v>380</v>
      </c>
      <c r="G286" s="909">
        <v>0</v>
      </c>
      <c r="H286" s="909" t="s">
        <v>2514</v>
      </c>
    </row>
    <row r="287" spans="1:8" ht="15">
      <c r="A287" s="1" t="s">
        <v>2515</v>
      </c>
      <c r="B287" s="909" t="s">
        <v>4303</v>
      </c>
      <c r="C287" s="909" t="s">
        <v>2516</v>
      </c>
      <c r="D287" s="3">
        <v>51996</v>
      </c>
      <c r="E287" s="909" t="s">
        <v>533</v>
      </c>
      <c r="F287" s="3" t="s">
        <v>380</v>
      </c>
      <c r="G287" s="909">
        <v>0</v>
      </c>
      <c r="H287" s="909" t="s">
        <v>2516</v>
      </c>
    </row>
    <row r="288" spans="1:8" ht="15">
      <c r="A288" s="1" t="s">
        <v>2517</v>
      </c>
      <c r="B288" s="909" t="s">
        <v>4304</v>
      </c>
      <c r="C288" s="909" t="s">
        <v>2518</v>
      </c>
      <c r="D288" s="3">
        <v>129990</v>
      </c>
      <c r="E288" s="909" t="s">
        <v>533</v>
      </c>
      <c r="F288" s="3" t="s">
        <v>380</v>
      </c>
      <c r="G288" s="909">
        <v>0</v>
      </c>
      <c r="H288" s="909" t="s">
        <v>2518</v>
      </c>
    </row>
    <row r="289" spans="1:8" ht="15">
      <c r="A289" s="1" t="s">
        <v>2519</v>
      </c>
      <c r="B289" s="909" t="s">
        <v>4305</v>
      </c>
      <c r="C289" s="909" t="s">
        <v>2520</v>
      </c>
      <c r="D289" s="3">
        <v>899</v>
      </c>
      <c r="E289" s="909" t="s">
        <v>533</v>
      </c>
      <c r="F289" s="3" t="s">
        <v>380</v>
      </c>
      <c r="G289" s="909">
        <v>0</v>
      </c>
      <c r="H289" s="909" t="s">
        <v>2520</v>
      </c>
    </row>
    <row r="290" spans="1:8" ht="15">
      <c r="A290" s="1" t="s">
        <v>2521</v>
      </c>
      <c r="B290" s="909" t="s">
        <v>4306</v>
      </c>
      <c r="C290" s="909" t="s">
        <v>2522</v>
      </c>
      <c r="D290" s="3">
        <v>1599</v>
      </c>
      <c r="E290" s="909" t="s">
        <v>533</v>
      </c>
      <c r="F290" s="3" t="s">
        <v>380</v>
      </c>
      <c r="G290" s="909">
        <v>0</v>
      </c>
      <c r="H290" s="909" t="s">
        <v>2522</v>
      </c>
    </row>
    <row r="291" spans="1:8" ht="15">
      <c r="A291" s="1" t="s">
        <v>2523</v>
      </c>
      <c r="B291" s="909" t="s">
        <v>4307</v>
      </c>
      <c r="C291" s="909" t="s">
        <v>2524</v>
      </c>
      <c r="D291" s="3">
        <v>2599</v>
      </c>
      <c r="E291" s="909" t="s">
        <v>533</v>
      </c>
      <c r="F291" s="3" t="s">
        <v>380</v>
      </c>
      <c r="G291" s="909">
        <v>0</v>
      </c>
      <c r="H291" s="909" t="s">
        <v>2524</v>
      </c>
    </row>
    <row r="292" spans="1:8" ht="15">
      <c r="A292" s="1" t="s">
        <v>2525</v>
      </c>
      <c r="B292" s="909" t="s">
        <v>4308</v>
      </c>
      <c r="C292" s="909" t="s">
        <v>2526</v>
      </c>
      <c r="D292" s="3">
        <v>4199</v>
      </c>
      <c r="E292" s="909" t="s">
        <v>533</v>
      </c>
      <c r="F292" s="3" t="s">
        <v>380</v>
      </c>
      <c r="G292" s="909">
        <v>0</v>
      </c>
      <c r="H292" s="909" t="s">
        <v>2526</v>
      </c>
    </row>
    <row r="293" spans="1:8" ht="15">
      <c r="A293" s="1" t="s">
        <v>2527</v>
      </c>
      <c r="B293" s="909" t="s">
        <v>4309</v>
      </c>
      <c r="C293" s="909" t="s">
        <v>2528</v>
      </c>
      <c r="D293" s="3">
        <v>4999</v>
      </c>
      <c r="E293" s="909" t="s">
        <v>533</v>
      </c>
      <c r="F293" s="3" t="s">
        <v>380</v>
      </c>
      <c r="G293" s="909">
        <v>0</v>
      </c>
      <c r="H293" s="909" t="s">
        <v>2528</v>
      </c>
    </row>
    <row r="294" spans="1:8" ht="15">
      <c r="A294" s="1" t="s">
        <v>2529</v>
      </c>
      <c r="B294" s="909" t="s">
        <v>4310</v>
      </c>
      <c r="C294" s="909" t="s">
        <v>2530</v>
      </c>
      <c r="D294" s="3">
        <v>6599</v>
      </c>
      <c r="E294" s="909" t="s">
        <v>533</v>
      </c>
      <c r="F294" s="3" t="s">
        <v>380</v>
      </c>
      <c r="G294" s="909">
        <v>0</v>
      </c>
      <c r="H294" s="909" t="s">
        <v>2530</v>
      </c>
    </row>
    <row r="295" spans="1:8" ht="15">
      <c r="A295" s="1" t="s">
        <v>2531</v>
      </c>
      <c r="B295" s="909" t="s">
        <v>4311</v>
      </c>
      <c r="C295" s="909" t="s">
        <v>2532</v>
      </c>
      <c r="D295" s="3">
        <v>25998</v>
      </c>
      <c r="E295" s="909" t="s">
        <v>533</v>
      </c>
      <c r="F295" s="3" t="s">
        <v>380</v>
      </c>
      <c r="G295" s="909">
        <v>0</v>
      </c>
      <c r="H295" s="909" t="s">
        <v>2532</v>
      </c>
    </row>
    <row r="296" spans="1:8" ht="15">
      <c r="A296" s="1" t="s">
        <v>2533</v>
      </c>
      <c r="B296" s="909" t="s">
        <v>4312</v>
      </c>
      <c r="C296" s="909" t="s">
        <v>2534</v>
      </c>
      <c r="D296" s="3">
        <v>51996</v>
      </c>
      <c r="E296" s="909" t="s">
        <v>533</v>
      </c>
      <c r="F296" s="3" t="s">
        <v>380</v>
      </c>
      <c r="G296" s="909">
        <v>0</v>
      </c>
      <c r="H296" s="909" t="s">
        <v>2534</v>
      </c>
    </row>
    <row r="297" spans="1:8" ht="15">
      <c r="A297" s="1" t="s">
        <v>2535</v>
      </c>
      <c r="B297" s="909" t="s">
        <v>4313</v>
      </c>
      <c r="C297" s="909" t="s">
        <v>2536</v>
      </c>
      <c r="D297" s="3">
        <v>129990</v>
      </c>
      <c r="E297" s="909" t="s">
        <v>533</v>
      </c>
      <c r="F297" s="3" t="s">
        <v>380</v>
      </c>
      <c r="G297" s="909">
        <v>0</v>
      </c>
      <c r="H297" s="909" t="s">
        <v>2536</v>
      </c>
    </row>
    <row r="298" spans="1:8" ht="15">
      <c r="A298" s="1" t="s">
        <v>944</v>
      </c>
      <c r="B298" s="909" t="s">
        <v>4314</v>
      </c>
      <c r="C298" s="909" t="s">
        <v>1733</v>
      </c>
      <c r="D298" s="3">
        <v>4495</v>
      </c>
      <c r="E298" s="909" t="s">
        <v>533</v>
      </c>
      <c r="F298" s="3">
        <v>4495</v>
      </c>
      <c r="G298" s="909">
        <v>0</v>
      </c>
      <c r="H298" s="909" t="s">
        <v>1734</v>
      </c>
    </row>
    <row r="299" spans="1:8" ht="15">
      <c r="A299" s="1" t="s">
        <v>945</v>
      </c>
      <c r="B299" s="909" t="s">
        <v>4315</v>
      </c>
      <c r="C299" s="909" t="s">
        <v>1735</v>
      </c>
      <c r="D299" s="3">
        <v>7995</v>
      </c>
      <c r="E299" s="909" t="s">
        <v>533</v>
      </c>
      <c r="F299" s="3">
        <v>7995</v>
      </c>
      <c r="G299" s="909">
        <v>0</v>
      </c>
      <c r="H299" s="909" t="s">
        <v>1736</v>
      </c>
    </row>
    <row r="300" spans="1:8" ht="15">
      <c r="A300" s="1" t="s">
        <v>2688</v>
      </c>
      <c r="B300" s="909" t="s">
        <v>4316</v>
      </c>
      <c r="C300" s="909" t="s">
        <v>2689</v>
      </c>
      <c r="D300" s="3">
        <v>31198</v>
      </c>
      <c r="E300" s="909" t="s">
        <v>2056</v>
      </c>
      <c r="F300" s="3">
        <v>31198</v>
      </c>
      <c r="G300" s="909" t="s">
        <v>906</v>
      </c>
      <c r="H300" s="909" t="s">
        <v>2689</v>
      </c>
    </row>
    <row r="301" spans="1:8" ht="15">
      <c r="A301" s="1" t="s">
        <v>2690</v>
      </c>
      <c r="B301" s="909" t="s">
        <v>4317</v>
      </c>
      <c r="C301" s="909" t="s">
        <v>2691</v>
      </c>
      <c r="D301" s="3">
        <v>53036</v>
      </c>
      <c r="E301" s="909" t="s">
        <v>2056</v>
      </c>
      <c r="F301" s="3">
        <v>53036</v>
      </c>
      <c r="G301" s="909" t="s">
        <v>906</v>
      </c>
      <c r="H301" s="909" t="s">
        <v>2691</v>
      </c>
    </row>
    <row r="302" spans="1:8" ht="15">
      <c r="A302" s="1" t="s">
        <v>2692</v>
      </c>
      <c r="B302" s="909" t="s">
        <v>4318</v>
      </c>
      <c r="C302" s="909" t="s">
        <v>2693</v>
      </c>
      <c r="D302" s="3">
        <v>74874</v>
      </c>
      <c r="E302" s="909" t="s">
        <v>2056</v>
      </c>
      <c r="F302" s="3">
        <v>74874</v>
      </c>
      <c r="G302" s="909" t="s">
        <v>906</v>
      </c>
      <c r="H302" s="909" t="s">
        <v>2693</v>
      </c>
    </row>
    <row r="303" spans="1:8" ht="15">
      <c r="A303" s="1" t="s">
        <v>3821</v>
      </c>
      <c r="B303" s="909" t="s">
        <v>4319</v>
      </c>
      <c r="C303" s="909" t="s">
        <v>3822</v>
      </c>
      <c r="D303" s="3">
        <v>99832</v>
      </c>
      <c r="E303" s="909" t="s">
        <v>2056</v>
      </c>
      <c r="F303" s="3">
        <v>99832</v>
      </c>
      <c r="G303" s="909" t="s">
        <v>906</v>
      </c>
      <c r="H303" s="909">
        <v>0</v>
      </c>
    </row>
    <row r="304" spans="1:8" ht="15">
      <c r="A304" s="1" t="s">
        <v>3823</v>
      </c>
      <c r="B304" s="909" t="s">
        <v>4320</v>
      </c>
      <c r="C304" s="909" t="s">
        <v>3824</v>
      </c>
      <c r="D304" s="3">
        <v>124790</v>
      </c>
      <c r="E304" s="909" t="s">
        <v>2056</v>
      </c>
      <c r="F304" s="3">
        <v>124790</v>
      </c>
      <c r="G304" s="909" t="s">
        <v>906</v>
      </c>
      <c r="H304" s="909">
        <v>0</v>
      </c>
    </row>
    <row r="305" spans="1:8" ht="15">
      <c r="A305" s="1" t="s">
        <v>2694</v>
      </c>
      <c r="B305" s="909" t="s">
        <v>4321</v>
      </c>
      <c r="C305" s="909" t="s">
        <v>2695</v>
      </c>
      <c r="D305" s="3">
        <v>14949</v>
      </c>
      <c r="E305" s="909" t="s">
        <v>2056</v>
      </c>
      <c r="F305" s="3">
        <v>14949</v>
      </c>
      <c r="G305" s="909" t="s">
        <v>906</v>
      </c>
      <c r="H305" s="909" t="s">
        <v>2695</v>
      </c>
    </row>
    <row r="306" spans="1:8" ht="15">
      <c r="A306" s="1" t="s">
        <v>2696</v>
      </c>
      <c r="B306" s="909" t="s">
        <v>4322</v>
      </c>
      <c r="C306" s="909" t="s">
        <v>2697</v>
      </c>
      <c r="D306" s="3">
        <v>25413</v>
      </c>
      <c r="E306" s="909" t="s">
        <v>2056</v>
      </c>
      <c r="F306" s="3">
        <v>25413</v>
      </c>
      <c r="G306" s="909" t="s">
        <v>906</v>
      </c>
      <c r="H306" s="909" t="s">
        <v>2697</v>
      </c>
    </row>
    <row r="307" spans="1:8" ht="15">
      <c r="A307" s="1" t="s">
        <v>2698</v>
      </c>
      <c r="B307" s="909" t="s">
        <v>4323</v>
      </c>
      <c r="C307" s="909" t="s">
        <v>2699</v>
      </c>
      <c r="D307" s="3">
        <v>35877</v>
      </c>
      <c r="E307" s="909" t="s">
        <v>2056</v>
      </c>
      <c r="F307" s="3">
        <v>35877</v>
      </c>
      <c r="G307" s="909" t="s">
        <v>906</v>
      </c>
      <c r="H307" s="909" t="s">
        <v>2699</v>
      </c>
    </row>
    <row r="308" spans="1:8" ht="15">
      <c r="A308" s="1" t="s">
        <v>3825</v>
      </c>
      <c r="B308" s="909" t="s">
        <v>4324</v>
      </c>
      <c r="C308" s="909" t="s">
        <v>3826</v>
      </c>
      <c r="D308" s="3">
        <v>47836</v>
      </c>
      <c r="E308" s="909" t="s">
        <v>2056</v>
      </c>
      <c r="F308" s="3">
        <v>47836</v>
      </c>
      <c r="G308" s="909" t="s">
        <v>906</v>
      </c>
      <c r="H308" s="909">
        <v>0</v>
      </c>
    </row>
    <row r="309" spans="1:8" ht="15">
      <c r="A309" s="1" t="s">
        <v>3827</v>
      </c>
      <c r="B309" s="909" t="s">
        <v>4325</v>
      </c>
      <c r="C309" s="909" t="s">
        <v>3828</v>
      </c>
      <c r="D309" s="3">
        <v>59795</v>
      </c>
      <c r="E309" s="909" t="s">
        <v>2056</v>
      </c>
      <c r="F309" s="3">
        <v>59795</v>
      </c>
      <c r="G309" s="909" t="s">
        <v>906</v>
      </c>
      <c r="H309" s="909">
        <v>0</v>
      </c>
    </row>
    <row r="310" spans="1:8" ht="15">
      <c r="A310" s="1" t="s">
        <v>2700</v>
      </c>
      <c r="B310" s="909" t="s">
        <v>4326</v>
      </c>
      <c r="C310" s="909" t="s">
        <v>2701</v>
      </c>
      <c r="D310" s="3">
        <v>15599</v>
      </c>
      <c r="E310" s="909" t="s">
        <v>2056</v>
      </c>
      <c r="F310" s="3">
        <v>15599</v>
      </c>
      <c r="G310" s="909" t="s">
        <v>906</v>
      </c>
      <c r="H310" s="909" t="s">
        <v>2701</v>
      </c>
    </row>
    <row r="311" spans="1:8" ht="15">
      <c r="A311" s="1" t="s">
        <v>2702</v>
      </c>
      <c r="B311" s="909" t="s">
        <v>4327</v>
      </c>
      <c r="C311" s="909" t="s">
        <v>2703</v>
      </c>
      <c r="D311" s="3">
        <v>26518</v>
      </c>
      <c r="E311" s="909" t="s">
        <v>2056</v>
      </c>
      <c r="F311" s="3">
        <v>26518</v>
      </c>
      <c r="G311" s="909" t="s">
        <v>906</v>
      </c>
      <c r="H311" s="909" t="s">
        <v>2703</v>
      </c>
    </row>
    <row r="312" spans="1:8" ht="15">
      <c r="A312" s="1" t="s">
        <v>2704</v>
      </c>
      <c r="B312" s="909" t="s">
        <v>4328</v>
      </c>
      <c r="C312" s="909" t="s">
        <v>2705</v>
      </c>
      <c r="D312" s="3">
        <v>37437</v>
      </c>
      <c r="E312" s="909" t="s">
        <v>2056</v>
      </c>
      <c r="F312" s="3">
        <v>37437</v>
      </c>
      <c r="G312" s="909" t="s">
        <v>906</v>
      </c>
      <c r="H312" s="909" t="s">
        <v>2705</v>
      </c>
    </row>
    <row r="313" spans="1:8" ht="15">
      <c r="A313" s="1" t="s">
        <v>3829</v>
      </c>
      <c r="B313" s="909" t="s">
        <v>4329</v>
      </c>
      <c r="C313" s="909" t="s">
        <v>3830</v>
      </c>
      <c r="D313" s="3">
        <v>49916</v>
      </c>
      <c r="E313" s="909" t="s">
        <v>2056</v>
      </c>
      <c r="F313" s="3">
        <v>49916</v>
      </c>
      <c r="G313" s="909" t="s">
        <v>906</v>
      </c>
      <c r="H313" s="909">
        <v>0</v>
      </c>
    </row>
    <row r="314" spans="1:8" ht="15">
      <c r="A314" s="1" t="s">
        <v>3831</v>
      </c>
      <c r="B314" s="909" t="s">
        <v>4330</v>
      </c>
      <c r="C314" s="909" t="s">
        <v>3832</v>
      </c>
      <c r="D314" s="3">
        <v>62395</v>
      </c>
      <c r="E314" s="909" t="s">
        <v>2056</v>
      </c>
      <c r="F314" s="3">
        <v>62395</v>
      </c>
      <c r="G314" s="909" t="s">
        <v>906</v>
      </c>
      <c r="H314" s="909">
        <v>0</v>
      </c>
    </row>
    <row r="315" spans="1:8" ht="15">
      <c r="A315" s="1" t="s">
        <v>2706</v>
      </c>
      <c r="B315" s="909" t="s">
        <v>4331</v>
      </c>
      <c r="C315" s="909" t="s">
        <v>2707</v>
      </c>
      <c r="D315" s="3">
        <v>14299</v>
      </c>
      <c r="E315" s="909" t="s">
        <v>2056</v>
      </c>
      <c r="F315" s="3">
        <v>14299</v>
      </c>
      <c r="G315" s="909" t="s">
        <v>906</v>
      </c>
      <c r="H315" s="909" t="s">
        <v>2707</v>
      </c>
    </row>
    <row r="316" spans="1:8" ht="15">
      <c r="A316" s="1" t="s">
        <v>2708</v>
      </c>
      <c r="B316" s="909" t="s">
        <v>4332</v>
      </c>
      <c r="C316" s="909" t="s">
        <v>2709</v>
      </c>
      <c r="D316" s="3">
        <v>24308</v>
      </c>
      <c r="E316" s="909" t="s">
        <v>2056</v>
      </c>
      <c r="F316" s="3">
        <v>24308</v>
      </c>
      <c r="G316" s="909" t="s">
        <v>906</v>
      </c>
      <c r="H316" s="909" t="s">
        <v>2709</v>
      </c>
    </row>
    <row r="317" spans="1:8" ht="15">
      <c r="A317" s="1" t="s">
        <v>2710</v>
      </c>
      <c r="B317" s="909" t="s">
        <v>4333</v>
      </c>
      <c r="C317" s="909" t="s">
        <v>2711</v>
      </c>
      <c r="D317" s="3">
        <v>34317</v>
      </c>
      <c r="E317" s="909" t="s">
        <v>2056</v>
      </c>
      <c r="F317" s="3">
        <v>34317</v>
      </c>
      <c r="G317" s="909" t="s">
        <v>906</v>
      </c>
      <c r="H317" s="909" t="s">
        <v>2711</v>
      </c>
    </row>
    <row r="318" spans="1:8" ht="15">
      <c r="A318" s="1" t="s">
        <v>3833</v>
      </c>
      <c r="B318" s="909" t="s">
        <v>4334</v>
      </c>
      <c r="C318" s="909" t="s">
        <v>3834</v>
      </c>
      <c r="D318" s="3">
        <v>45756</v>
      </c>
      <c r="E318" s="909" t="s">
        <v>2056</v>
      </c>
      <c r="F318" s="3">
        <v>45756</v>
      </c>
      <c r="G318" s="909" t="s">
        <v>906</v>
      </c>
      <c r="H318" s="909">
        <v>0</v>
      </c>
    </row>
    <row r="319" spans="1:8" ht="15">
      <c r="A319" s="1" t="s">
        <v>3835</v>
      </c>
      <c r="B319" s="909" t="s">
        <v>4335</v>
      </c>
      <c r="C319" s="909" t="s">
        <v>3836</v>
      </c>
      <c r="D319" s="3">
        <v>57196</v>
      </c>
      <c r="E319" s="909" t="s">
        <v>2056</v>
      </c>
      <c r="F319" s="3">
        <v>57196</v>
      </c>
      <c r="G319" s="909" t="s">
        <v>906</v>
      </c>
      <c r="H319" s="909">
        <v>0</v>
      </c>
    </row>
    <row r="320" spans="1:8" ht="15">
      <c r="A320" s="1" t="s">
        <v>2654</v>
      </c>
      <c r="B320" s="909" t="s">
        <v>4336</v>
      </c>
      <c r="C320" s="909" t="s">
        <v>2655</v>
      </c>
      <c r="D320" s="3">
        <v>21598</v>
      </c>
      <c r="E320" s="909" t="s">
        <v>2056</v>
      </c>
      <c r="F320" s="3">
        <v>21598</v>
      </c>
      <c r="G320" s="909" t="s">
        <v>906</v>
      </c>
      <c r="H320" s="909" t="s">
        <v>2655</v>
      </c>
    </row>
    <row r="321" spans="1:8" ht="15">
      <c r="A321" s="1" t="s">
        <v>2656</v>
      </c>
      <c r="B321" s="909" t="s">
        <v>4337</v>
      </c>
      <c r="C321" s="909" t="s">
        <v>2657</v>
      </c>
      <c r="D321" s="3">
        <v>36716</v>
      </c>
      <c r="E321" s="909" t="s">
        <v>2056</v>
      </c>
      <c r="F321" s="3">
        <v>36716</v>
      </c>
      <c r="G321" s="909" t="s">
        <v>906</v>
      </c>
      <c r="H321" s="909" t="s">
        <v>2657</v>
      </c>
    </row>
    <row r="322" spans="1:8" ht="15">
      <c r="A322" s="1" t="s">
        <v>2658</v>
      </c>
      <c r="B322" s="909" t="s">
        <v>4338</v>
      </c>
      <c r="C322" s="909" t="s">
        <v>2659</v>
      </c>
      <c r="D322" s="3">
        <v>51834</v>
      </c>
      <c r="E322" s="909" t="s">
        <v>2056</v>
      </c>
      <c r="F322" s="3">
        <v>51834</v>
      </c>
      <c r="G322" s="909" t="s">
        <v>906</v>
      </c>
      <c r="H322" s="909" t="s">
        <v>2659</v>
      </c>
    </row>
    <row r="323" spans="1:8" ht="15">
      <c r="A323" s="1" t="s">
        <v>3805</v>
      </c>
      <c r="B323" s="909" t="s">
        <v>4339</v>
      </c>
      <c r="C323" s="909" t="s">
        <v>3806</v>
      </c>
      <c r="D323" s="3">
        <v>69112</v>
      </c>
      <c r="E323" s="909" t="s">
        <v>2056</v>
      </c>
      <c r="F323" s="3">
        <v>69112</v>
      </c>
      <c r="G323" s="909" t="s">
        <v>906</v>
      </c>
      <c r="H323" s="909">
        <v>0</v>
      </c>
    </row>
    <row r="324" spans="1:8" ht="15">
      <c r="A324" s="1" t="s">
        <v>3807</v>
      </c>
      <c r="B324" s="909" t="s">
        <v>4340</v>
      </c>
      <c r="C324" s="909" t="s">
        <v>3808</v>
      </c>
      <c r="D324" s="3">
        <v>86390</v>
      </c>
      <c r="E324" s="909" t="s">
        <v>2056</v>
      </c>
      <c r="F324" s="3">
        <v>86390</v>
      </c>
      <c r="G324" s="909" t="s">
        <v>906</v>
      </c>
      <c r="H324" s="909">
        <v>0</v>
      </c>
    </row>
    <row r="325" spans="1:8" ht="15">
      <c r="A325" s="1" t="s">
        <v>2660</v>
      </c>
      <c r="B325" s="909" t="s">
        <v>4341</v>
      </c>
      <c r="C325" s="909" t="s">
        <v>2661</v>
      </c>
      <c r="D325" s="3">
        <v>10349</v>
      </c>
      <c r="E325" s="909" t="s">
        <v>2056</v>
      </c>
      <c r="F325" s="3">
        <v>10349</v>
      </c>
      <c r="G325" s="909" t="s">
        <v>906</v>
      </c>
      <c r="H325" s="909" t="s">
        <v>2661</v>
      </c>
    </row>
    <row r="326" spans="1:8" ht="15">
      <c r="A326" s="1" t="s">
        <v>2662</v>
      </c>
      <c r="B326" s="909" t="s">
        <v>4342</v>
      </c>
      <c r="C326" s="909" t="s">
        <v>2663</v>
      </c>
      <c r="D326" s="3">
        <v>17593</v>
      </c>
      <c r="E326" s="909" t="s">
        <v>2056</v>
      </c>
      <c r="F326" s="3">
        <v>17593</v>
      </c>
      <c r="G326" s="909" t="s">
        <v>906</v>
      </c>
      <c r="H326" s="909" t="s">
        <v>2663</v>
      </c>
    </row>
    <row r="327" spans="1:8" ht="15">
      <c r="A327" s="1" t="s">
        <v>2664</v>
      </c>
      <c r="B327" s="909" t="s">
        <v>4343</v>
      </c>
      <c r="C327" s="909" t="s">
        <v>2665</v>
      </c>
      <c r="D327" s="3">
        <v>24837</v>
      </c>
      <c r="E327" s="909" t="s">
        <v>2056</v>
      </c>
      <c r="F327" s="3">
        <v>24837</v>
      </c>
      <c r="G327" s="909" t="s">
        <v>906</v>
      </c>
      <c r="H327" s="909" t="s">
        <v>2665</v>
      </c>
    </row>
    <row r="328" spans="1:8" ht="15">
      <c r="A328" s="1" t="s">
        <v>3809</v>
      </c>
      <c r="B328" s="909" t="s">
        <v>4344</v>
      </c>
      <c r="C328" s="909" t="s">
        <v>3810</v>
      </c>
      <c r="D328" s="3">
        <v>33116</v>
      </c>
      <c r="E328" s="909" t="s">
        <v>2056</v>
      </c>
      <c r="F328" s="3">
        <v>33116</v>
      </c>
      <c r="G328" s="909" t="s">
        <v>906</v>
      </c>
      <c r="H328" s="909">
        <v>0</v>
      </c>
    </row>
    <row r="329" spans="1:8" ht="15">
      <c r="A329" s="1" t="s">
        <v>3811</v>
      </c>
      <c r="B329" s="909" t="s">
        <v>4345</v>
      </c>
      <c r="C329" s="909" t="s">
        <v>3812</v>
      </c>
      <c r="D329" s="3">
        <v>41395</v>
      </c>
      <c r="E329" s="909" t="s">
        <v>2056</v>
      </c>
      <c r="F329" s="3">
        <v>41395</v>
      </c>
      <c r="G329" s="909" t="s">
        <v>906</v>
      </c>
      <c r="H329" s="909">
        <v>0</v>
      </c>
    </row>
    <row r="330" spans="1:8" ht="15">
      <c r="A330" s="1" t="s">
        <v>2666</v>
      </c>
      <c r="B330" s="909" t="s">
        <v>4346</v>
      </c>
      <c r="C330" s="909" t="s">
        <v>2667</v>
      </c>
      <c r="D330" s="3">
        <v>10799</v>
      </c>
      <c r="E330" s="909" t="s">
        <v>2056</v>
      </c>
      <c r="F330" s="3">
        <v>10799</v>
      </c>
      <c r="G330" s="909" t="s">
        <v>906</v>
      </c>
      <c r="H330" s="909" t="s">
        <v>2667</v>
      </c>
    </row>
    <row r="331" spans="1:8" ht="15">
      <c r="A331" s="1" t="s">
        <v>2668</v>
      </c>
      <c r="B331" s="909" t="s">
        <v>4347</v>
      </c>
      <c r="C331" s="909" t="s">
        <v>2669</v>
      </c>
      <c r="D331" s="3">
        <v>18358</v>
      </c>
      <c r="E331" s="909" t="s">
        <v>2056</v>
      </c>
      <c r="F331" s="3">
        <v>18358</v>
      </c>
      <c r="G331" s="909" t="s">
        <v>906</v>
      </c>
      <c r="H331" s="909" t="s">
        <v>2669</v>
      </c>
    </row>
    <row r="332" spans="1:8" ht="15">
      <c r="A332" s="1" t="s">
        <v>2670</v>
      </c>
      <c r="B332" s="909" t="s">
        <v>4348</v>
      </c>
      <c r="C332" s="909" t="s">
        <v>2671</v>
      </c>
      <c r="D332" s="3">
        <v>25917</v>
      </c>
      <c r="E332" s="909" t="s">
        <v>2056</v>
      </c>
      <c r="F332" s="3">
        <v>25917</v>
      </c>
      <c r="G332" s="909" t="s">
        <v>906</v>
      </c>
      <c r="H332" s="909" t="s">
        <v>2671</v>
      </c>
    </row>
    <row r="333" spans="1:8" ht="15">
      <c r="A333" s="1" t="s">
        <v>3813</v>
      </c>
      <c r="B333" s="909" t="s">
        <v>4349</v>
      </c>
      <c r="C333" s="909" t="s">
        <v>3814</v>
      </c>
      <c r="D333" s="3">
        <v>34556</v>
      </c>
      <c r="E333" s="909" t="s">
        <v>2056</v>
      </c>
      <c r="F333" s="3">
        <v>34556</v>
      </c>
      <c r="G333" s="909" t="s">
        <v>906</v>
      </c>
      <c r="H333" s="909">
        <v>0</v>
      </c>
    </row>
    <row r="334" spans="1:8" ht="15">
      <c r="A334" s="1" t="s">
        <v>3815</v>
      </c>
      <c r="B334" s="909" t="s">
        <v>4350</v>
      </c>
      <c r="C334" s="909" t="s">
        <v>3816</v>
      </c>
      <c r="D334" s="3">
        <v>43195</v>
      </c>
      <c r="E334" s="909" t="s">
        <v>2056</v>
      </c>
      <c r="F334" s="3">
        <v>43195</v>
      </c>
      <c r="G334" s="909" t="s">
        <v>906</v>
      </c>
      <c r="H334" s="909">
        <v>0</v>
      </c>
    </row>
    <row r="335" spans="1:8" ht="15">
      <c r="A335" s="1" t="s">
        <v>2672</v>
      </c>
      <c r="B335" s="909" t="s">
        <v>4351</v>
      </c>
      <c r="C335" s="909" t="s">
        <v>2673</v>
      </c>
      <c r="D335" s="3">
        <v>9899</v>
      </c>
      <c r="E335" s="909" t="s">
        <v>2056</v>
      </c>
      <c r="F335" s="3">
        <v>9899</v>
      </c>
      <c r="G335" s="909" t="s">
        <v>906</v>
      </c>
      <c r="H335" s="909" t="s">
        <v>2673</v>
      </c>
    </row>
    <row r="336" spans="1:8" ht="15">
      <c r="A336" s="1" t="s">
        <v>2674</v>
      </c>
      <c r="B336" s="909" t="s">
        <v>4352</v>
      </c>
      <c r="C336" s="909" t="s">
        <v>2675</v>
      </c>
      <c r="D336" s="3">
        <v>16828</v>
      </c>
      <c r="E336" s="909" t="s">
        <v>2056</v>
      </c>
      <c r="F336" s="3">
        <v>16828</v>
      </c>
      <c r="G336" s="909" t="s">
        <v>906</v>
      </c>
      <c r="H336" s="909" t="s">
        <v>2675</v>
      </c>
    </row>
    <row r="337" spans="1:8" ht="15">
      <c r="A337" s="1" t="s">
        <v>2676</v>
      </c>
      <c r="B337" s="909" t="s">
        <v>4353</v>
      </c>
      <c r="C337" s="909" t="s">
        <v>2677</v>
      </c>
      <c r="D337" s="3">
        <v>23757</v>
      </c>
      <c r="E337" s="909" t="s">
        <v>2056</v>
      </c>
      <c r="F337" s="3">
        <v>23757</v>
      </c>
      <c r="G337" s="909" t="s">
        <v>906</v>
      </c>
      <c r="H337" s="909" t="s">
        <v>2677</v>
      </c>
    </row>
    <row r="338" spans="1:8" ht="15">
      <c r="A338" s="1" t="s">
        <v>3817</v>
      </c>
      <c r="B338" s="909" t="s">
        <v>4354</v>
      </c>
      <c r="C338" s="909" t="s">
        <v>3818</v>
      </c>
      <c r="D338" s="3">
        <v>31676</v>
      </c>
      <c r="E338" s="909" t="s">
        <v>2056</v>
      </c>
      <c r="F338" s="3">
        <v>31676</v>
      </c>
      <c r="G338" s="909" t="s">
        <v>906</v>
      </c>
      <c r="H338" s="909">
        <v>0</v>
      </c>
    </row>
    <row r="339" spans="1:8" ht="15">
      <c r="A339" s="1" t="s">
        <v>3819</v>
      </c>
      <c r="B339" s="909" t="s">
        <v>4355</v>
      </c>
      <c r="C339" s="909" t="s">
        <v>3820</v>
      </c>
      <c r="D339" s="3">
        <v>39596</v>
      </c>
      <c r="E339" s="909" t="s">
        <v>2056</v>
      </c>
      <c r="F339" s="3">
        <v>39596</v>
      </c>
      <c r="G339" s="909" t="s">
        <v>906</v>
      </c>
      <c r="H339" s="909">
        <v>0</v>
      </c>
    </row>
    <row r="340" spans="1:8" ht="15">
      <c r="A340" s="1" t="s">
        <v>2620</v>
      </c>
      <c r="B340" s="909" t="s">
        <v>4356</v>
      </c>
      <c r="C340" s="909" t="s">
        <v>2621</v>
      </c>
      <c r="D340" s="3">
        <v>14398</v>
      </c>
      <c r="E340" s="909" t="s">
        <v>2056</v>
      </c>
      <c r="F340" s="3">
        <v>14398</v>
      </c>
      <c r="G340" s="909" t="s">
        <v>906</v>
      </c>
      <c r="H340" s="909" t="s">
        <v>2621</v>
      </c>
    </row>
    <row r="341" spans="1:8" ht="15">
      <c r="A341" s="1" t="s">
        <v>2622</v>
      </c>
      <c r="B341" s="909" t="s">
        <v>4357</v>
      </c>
      <c r="C341" s="909" t="s">
        <v>2623</v>
      </c>
      <c r="D341" s="3">
        <v>24476</v>
      </c>
      <c r="E341" s="909" t="s">
        <v>2056</v>
      </c>
      <c r="F341" s="3">
        <v>24476</v>
      </c>
      <c r="G341" s="909" t="s">
        <v>906</v>
      </c>
      <c r="H341" s="909" t="s">
        <v>2623</v>
      </c>
    </row>
    <row r="342" spans="1:8" ht="15">
      <c r="A342" s="1" t="s">
        <v>2624</v>
      </c>
      <c r="B342" s="909" t="s">
        <v>4358</v>
      </c>
      <c r="C342" s="909" t="s">
        <v>2625</v>
      </c>
      <c r="D342" s="3">
        <v>34554</v>
      </c>
      <c r="E342" s="909" t="s">
        <v>2056</v>
      </c>
      <c r="F342" s="3">
        <v>34554</v>
      </c>
      <c r="G342" s="909" t="s">
        <v>906</v>
      </c>
      <c r="H342" s="909" t="s">
        <v>2625</v>
      </c>
    </row>
    <row r="343" spans="1:8" ht="15">
      <c r="A343" s="1" t="s">
        <v>3789</v>
      </c>
      <c r="B343" s="909" t="s">
        <v>4359</v>
      </c>
      <c r="C343" s="909" t="s">
        <v>3790</v>
      </c>
      <c r="D343" s="3">
        <v>46072</v>
      </c>
      <c r="E343" s="909" t="s">
        <v>2056</v>
      </c>
      <c r="F343" s="3">
        <v>46072</v>
      </c>
      <c r="G343" s="909" t="s">
        <v>906</v>
      </c>
      <c r="H343" s="909" t="s">
        <v>3790</v>
      </c>
    </row>
    <row r="344" spans="1:8" ht="15">
      <c r="A344" s="1" t="s">
        <v>3791</v>
      </c>
      <c r="B344" s="909" t="s">
        <v>4360</v>
      </c>
      <c r="C344" s="909" t="s">
        <v>3792</v>
      </c>
      <c r="D344" s="3">
        <v>57590</v>
      </c>
      <c r="E344" s="909" t="s">
        <v>2056</v>
      </c>
      <c r="F344" s="3">
        <v>57590</v>
      </c>
      <c r="G344" s="909" t="s">
        <v>906</v>
      </c>
      <c r="H344" s="909" t="s">
        <v>3792</v>
      </c>
    </row>
    <row r="345" spans="1:8" ht="15">
      <c r="A345" s="1" t="s">
        <v>2626</v>
      </c>
      <c r="B345" s="909" t="s">
        <v>4361</v>
      </c>
      <c r="C345" s="909" t="s">
        <v>2627</v>
      </c>
      <c r="D345" s="3">
        <v>6899</v>
      </c>
      <c r="E345" s="909" t="s">
        <v>2056</v>
      </c>
      <c r="F345" s="3">
        <v>6899</v>
      </c>
      <c r="G345" s="909" t="s">
        <v>906</v>
      </c>
      <c r="H345" s="909" t="s">
        <v>2727</v>
      </c>
    </row>
    <row r="346" spans="1:8" ht="15">
      <c r="A346" s="1" t="s">
        <v>2628</v>
      </c>
      <c r="B346" s="909" t="s">
        <v>4362</v>
      </c>
      <c r="C346" s="909" t="s">
        <v>2629</v>
      </c>
      <c r="D346" s="3">
        <v>11728</v>
      </c>
      <c r="E346" s="909" t="s">
        <v>2056</v>
      </c>
      <c r="F346" s="3">
        <v>11728</v>
      </c>
      <c r="G346" s="909" t="s">
        <v>906</v>
      </c>
      <c r="H346" s="909" t="s">
        <v>2728</v>
      </c>
    </row>
    <row r="347" spans="1:8" ht="15">
      <c r="A347" s="1" t="s">
        <v>2630</v>
      </c>
      <c r="B347" s="909" t="s">
        <v>4363</v>
      </c>
      <c r="C347" s="909" t="s">
        <v>2631</v>
      </c>
      <c r="D347" s="3">
        <v>16557</v>
      </c>
      <c r="E347" s="909" t="s">
        <v>2056</v>
      </c>
      <c r="F347" s="3">
        <v>16557</v>
      </c>
      <c r="G347" s="909" t="s">
        <v>906</v>
      </c>
      <c r="H347" s="909" t="s">
        <v>2729</v>
      </c>
    </row>
    <row r="348" spans="1:8" ht="15">
      <c r="A348" s="1" t="s">
        <v>3793</v>
      </c>
      <c r="B348" s="909" t="s">
        <v>4364</v>
      </c>
      <c r="C348" s="909" t="s">
        <v>3794</v>
      </c>
      <c r="D348" s="3">
        <v>22076</v>
      </c>
      <c r="E348" s="909" t="s">
        <v>2056</v>
      </c>
      <c r="F348" s="3">
        <v>22076</v>
      </c>
      <c r="G348" s="909" t="s">
        <v>906</v>
      </c>
      <c r="H348" s="909">
        <v>0</v>
      </c>
    </row>
    <row r="349" spans="1:8" ht="15">
      <c r="A349" s="1" t="s">
        <v>3795</v>
      </c>
      <c r="B349" s="909" t="s">
        <v>4365</v>
      </c>
      <c r="C349" s="909" t="s">
        <v>3796</v>
      </c>
      <c r="D349" s="3">
        <v>27595</v>
      </c>
      <c r="E349" s="909" t="s">
        <v>2056</v>
      </c>
      <c r="F349" s="3">
        <v>27595</v>
      </c>
      <c r="G349" s="909" t="s">
        <v>906</v>
      </c>
      <c r="H349" s="909">
        <v>0</v>
      </c>
    </row>
    <row r="350" spans="1:8" ht="15">
      <c r="A350" s="1" t="s">
        <v>2632</v>
      </c>
      <c r="B350" s="909" t="s">
        <v>4366</v>
      </c>
      <c r="C350" s="909" t="s">
        <v>2633</v>
      </c>
      <c r="D350" s="3">
        <v>7199</v>
      </c>
      <c r="E350" s="909" t="s">
        <v>2056</v>
      </c>
      <c r="F350" s="3">
        <v>7199</v>
      </c>
      <c r="G350" s="909" t="s">
        <v>906</v>
      </c>
      <c r="H350" s="909" t="s">
        <v>2633</v>
      </c>
    </row>
    <row r="351" spans="1:8" ht="15">
      <c r="A351" s="1" t="s">
        <v>2634</v>
      </c>
      <c r="B351" s="909" t="s">
        <v>4367</v>
      </c>
      <c r="C351" s="909" t="s">
        <v>2635</v>
      </c>
      <c r="D351" s="3">
        <v>12238</v>
      </c>
      <c r="E351" s="909" t="s">
        <v>2056</v>
      </c>
      <c r="F351" s="3">
        <v>12238</v>
      </c>
      <c r="G351" s="909" t="s">
        <v>906</v>
      </c>
      <c r="H351" s="909" t="s">
        <v>2635</v>
      </c>
    </row>
    <row r="352" spans="1:8" ht="15">
      <c r="A352" s="1" t="s">
        <v>2636</v>
      </c>
      <c r="B352" s="909" t="s">
        <v>4368</v>
      </c>
      <c r="C352" s="909" t="s">
        <v>2637</v>
      </c>
      <c r="D352" s="3">
        <v>17277</v>
      </c>
      <c r="E352" s="909" t="s">
        <v>2056</v>
      </c>
      <c r="F352" s="3">
        <v>17277</v>
      </c>
      <c r="G352" s="909" t="s">
        <v>906</v>
      </c>
      <c r="H352" s="909" t="s">
        <v>2637</v>
      </c>
    </row>
    <row r="353" spans="1:8" ht="15">
      <c r="A353" s="1" t="s">
        <v>3797</v>
      </c>
      <c r="B353" s="909" t="s">
        <v>4369</v>
      </c>
      <c r="C353" s="909" t="s">
        <v>3798</v>
      </c>
      <c r="D353" s="3">
        <v>23036</v>
      </c>
      <c r="E353" s="909" t="s">
        <v>2056</v>
      </c>
      <c r="F353" s="3">
        <v>23036</v>
      </c>
      <c r="G353" s="909" t="s">
        <v>906</v>
      </c>
      <c r="H353" s="909">
        <v>0</v>
      </c>
    </row>
    <row r="354" spans="1:8" ht="15">
      <c r="A354" s="1" t="s">
        <v>3799</v>
      </c>
      <c r="B354" s="909" t="s">
        <v>4370</v>
      </c>
      <c r="C354" s="909" t="s">
        <v>3800</v>
      </c>
      <c r="D354" s="3">
        <v>28795</v>
      </c>
      <c r="E354" s="909" t="s">
        <v>2056</v>
      </c>
      <c r="F354" s="3">
        <v>28795</v>
      </c>
      <c r="G354" s="909" t="s">
        <v>906</v>
      </c>
      <c r="H354" s="909">
        <v>0</v>
      </c>
    </row>
    <row r="355" spans="1:8" ht="15">
      <c r="A355" s="1" t="s">
        <v>2638</v>
      </c>
      <c r="B355" s="909" t="s">
        <v>4371</v>
      </c>
      <c r="C355" s="909" t="s">
        <v>2639</v>
      </c>
      <c r="D355" s="3">
        <v>6599</v>
      </c>
      <c r="E355" s="909" t="s">
        <v>2056</v>
      </c>
      <c r="F355" s="3">
        <v>6599</v>
      </c>
      <c r="G355" s="909" t="s">
        <v>906</v>
      </c>
      <c r="H355" s="909" t="s">
        <v>2639</v>
      </c>
    </row>
    <row r="356" spans="1:8" ht="15">
      <c r="A356" s="1" t="s">
        <v>2640</v>
      </c>
      <c r="B356" s="909" t="s">
        <v>4372</v>
      </c>
      <c r="C356" s="909" t="s">
        <v>2641</v>
      </c>
      <c r="D356" s="3">
        <v>11218</v>
      </c>
      <c r="E356" s="909" t="s">
        <v>2056</v>
      </c>
      <c r="F356" s="3">
        <v>11218</v>
      </c>
      <c r="G356" s="909" t="s">
        <v>906</v>
      </c>
      <c r="H356" s="909" t="s">
        <v>2641</v>
      </c>
    </row>
    <row r="357" spans="1:8" ht="15">
      <c r="A357" s="1" t="s">
        <v>2642</v>
      </c>
      <c r="B357" s="909" t="s">
        <v>4373</v>
      </c>
      <c r="C357" s="909" t="s">
        <v>2643</v>
      </c>
      <c r="D357" s="3">
        <v>15837</v>
      </c>
      <c r="E357" s="909" t="s">
        <v>2056</v>
      </c>
      <c r="F357" s="3">
        <v>15837</v>
      </c>
      <c r="G357" s="909" t="s">
        <v>906</v>
      </c>
      <c r="H357" s="909" t="s">
        <v>2643</v>
      </c>
    </row>
    <row r="358" spans="1:8" ht="15">
      <c r="A358" s="1" t="s">
        <v>3801</v>
      </c>
      <c r="B358" s="909" t="s">
        <v>4374</v>
      </c>
      <c r="C358" s="909" t="s">
        <v>3802</v>
      </c>
      <c r="D358" s="3">
        <v>21116</v>
      </c>
      <c r="E358" s="909" t="s">
        <v>2056</v>
      </c>
      <c r="F358" s="3">
        <v>21116</v>
      </c>
      <c r="G358" s="909" t="s">
        <v>906</v>
      </c>
      <c r="H358" s="909">
        <v>0</v>
      </c>
    </row>
    <row r="359" spans="1:8" ht="15">
      <c r="A359" s="1" t="s">
        <v>3803</v>
      </c>
      <c r="B359" s="909" t="s">
        <v>4375</v>
      </c>
      <c r="C359" s="909" t="s">
        <v>3804</v>
      </c>
      <c r="D359" s="3">
        <v>26396</v>
      </c>
      <c r="E359" s="909" t="s">
        <v>2056</v>
      </c>
      <c r="F359" s="3">
        <v>26396</v>
      </c>
      <c r="G359" s="909" t="s">
        <v>906</v>
      </c>
      <c r="H359" s="909">
        <v>0</v>
      </c>
    </row>
    <row r="360" spans="1:8" ht="15">
      <c r="A360" s="1" t="s">
        <v>2749</v>
      </c>
      <c r="B360" s="909" t="s">
        <v>4376</v>
      </c>
      <c r="C360" s="909" t="s">
        <v>2750</v>
      </c>
      <c r="D360" s="3">
        <v>9598</v>
      </c>
      <c r="E360" s="909" t="s">
        <v>2056</v>
      </c>
      <c r="F360" s="3" t="s">
        <v>380</v>
      </c>
      <c r="G360" s="909">
        <v>0</v>
      </c>
      <c r="H360" s="909" t="s">
        <v>2925</v>
      </c>
    </row>
    <row r="361" spans="1:8" ht="15">
      <c r="A361" s="1" t="s">
        <v>2751</v>
      </c>
      <c r="B361" s="909" t="s">
        <v>4377</v>
      </c>
      <c r="C361" s="909" t="s">
        <v>2752</v>
      </c>
      <c r="D361" s="3">
        <v>16316</v>
      </c>
      <c r="E361" s="909" t="s">
        <v>2056</v>
      </c>
      <c r="F361" s="3" t="s">
        <v>380</v>
      </c>
      <c r="G361" s="909">
        <v>0</v>
      </c>
      <c r="H361" s="909">
        <v>0</v>
      </c>
    </row>
    <row r="362" spans="1:8" ht="15">
      <c r="A362" s="1" t="s">
        <v>2753</v>
      </c>
      <c r="B362" s="909" t="s">
        <v>4378</v>
      </c>
      <c r="C362" s="909" t="s">
        <v>2754</v>
      </c>
      <c r="D362" s="3">
        <v>23034</v>
      </c>
      <c r="E362" s="909" t="s">
        <v>2056</v>
      </c>
      <c r="F362" s="3" t="s">
        <v>380</v>
      </c>
      <c r="G362" s="909">
        <v>0</v>
      </c>
      <c r="H362" s="909">
        <v>0</v>
      </c>
    </row>
    <row r="363" spans="1:8" ht="15">
      <c r="A363" s="1" t="s">
        <v>3837</v>
      </c>
      <c r="B363" s="909" t="s">
        <v>4379</v>
      </c>
      <c r="C363" s="909" t="s">
        <v>3838</v>
      </c>
      <c r="D363" s="3">
        <v>30712</v>
      </c>
      <c r="E363" s="909" t="s">
        <v>2056</v>
      </c>
      <c r="F363" s="3" t="s">
        <v>380</v>
      </c>
      <c r="G363" s="909">
        <v>0</v>
      </c>
      <c r="H363" s="909">
        <v>0</v>
      </c>
    </row>
    <row r="364" spans="1:8" ht="15">
      <c r="A364" s="1" t="s">
        <v>3839</v>
      </c>
      <c r="B364" s="909" t="s">
        <v>4380</v>
      </c>
      <c r="C364" s="909" t="s">
        <v>3840</v>
      </c>
      <c r="D364" s="3">
        <v>38390</v>
      </c>
      <c r="E364" s="909" t="s">
        <v>2056</v>
      </c>
      <c r="F364" s="3" t="s">
        <v>380</v>
      </c>
      <c r="G364" s="909">
        <v>0</v>
      </c>
      <c r="H364" s="909">
        <v>0</v>
      </c>
    </row>
    <row r="365" spans="1:8" ht="15">
      <c r="A365" s="1" t="s">
        <v>2755</v>
      </c>
      <c r="B365" s="909" t="s">
        <v>4381</v>
      </c>
      <c r="C365" s="909" t="s">
        <v>2756</v>
      </c>
      <c r="D365" s="3">
        <v>4399</v>
      </c>
      <c r="E365" s="909" t="s">
        <v>2056</v>
      </c>
      <c r="F365" s="3" t="s">
        <v>380</v>
      </c>
      <c r="G365" s="909">
        <v>0</v>
      </c>
      <c r="H365" s="909" t="s">
        <v>2926</v>
      </c>
    </row>
    <row r="366" spans="1:8" ht="15">
      <c r="A366" s="1" t="s">
        <v>2757</v>
      </c>
      <c r="B366" s="909" t="s">
        <v>4382</v>
      </c>
      <c r="C366" s="909" t="s">
        <v>2758</v>
      </c>
      <c r="D366" s="3">
        <v>7478</v>
      </c>
      <c r="E366" s="909" t="s">
        <v>2056</v>
      </c>
      <c r="F366" s="3" t="s">
        <v>380</v>
      </c>
      <c r="G366" s="909">
        <v>0</v>
      </c>
      <c r="H366" s="909">
        <v>0</v>
      </c>
    </row>
    <row r="367" spans="1:8" ht="15">
      <c r="A367" s="1" t="s">
        <v>2759</v>
      </c>
      <c r="B367" s="909" t="s">
        <v>4383</v>
      </c>
      <c r="C367" s="909" t="s">
        <v>2760</v>
      </c>
      <c r="D367" s="3">
        <v>10557</v>
      </c>
      <c r="E367" s="909" t="s">
        <v>2056</v>
      </c>
      <c r="F367" s="3" t="s">
        <v>380</v>
      </c>
      <c r="G367" s="909">
        <v>0</v>
      </c>
      <c r="H367" s="909">
        <v>0</v>
      </c>
    </row>
    <row r="368" spans="1:8" ht="15">
      <c r="A368" s="1" t="s">
        <v>3841</v>
      </c>
      <c r="B368" s="909" t="s">
        <v>4384</v>
      </c>
      <c r="C368" s="909" t="s">
        <v>3842</v>
      </c>
      <c r="D368" s="3">
        <v>14076</v>
      </c>
      <c r="E368" s="909" t="s">
        <v>2056</v>
      </c>
      <c r="F368" s="3" t="s">
        <v>380</v>
      </c>
      <c r="G368" s="909">
        <v>0</v>
      </c>
      <c r="H368" s="909">
        <v>0</v>
      </c>
    </row>
    <row r="369" spans="1:8" ht="15">
      <c r="A369" s="1" t="s">
        <v>3843</v>
      </c>
      <c r="B369" s="909" t="s">
        <v>4385</v>
      </c>
      <c r="C369" s="909" t="s">
        <v>3844</v>
      </c>
      <c r="D369" s="3">
        <v>17596</v>
      </c>
      <c r="E369" s="909" t="s">
        <v>2056</v>
      </c>
      <c r="F369" s="3" t="s">
        <v>380</v>
      </c>
      <c r="G369" s="909">
        <v>0</v>
      </c>
      <c r="H369" s="909">
        <v>0</v>
      </c>
    </row>
    <row r="370" spans="1:8" ht="15">
      <c r="A370" s="1" t="s">
        <v>2761</v>
      </c>
      <c r="B370" s="909" t="s">
        <v>4386</v>
      </c>
      <c r="C370" s="909" t="s">
        <v>2762</v>
      </c>
      <c r="D370" s="3">
        <v>4799</v>
      </c>
      <c r="E370" s="909" t="s">
        <v>2056</v>
      </c>
      <c r="F370" s="3" t="s">
        <v>380</v>
      </c>
      <c r="G370" s="909">
        <v>0</v>
      </c>
      <c r="H370" s="909" t="s">
        <v>2927</v>
      </c>
    </row>
    <row r="371" spans="1:8" ht="15">
      <c r="A371" s="1" t="s">
        <v>2763</v>
      </c>
      <c r="B371" s="909" t="s">
        <v>4387</v>
      </c>
      <c r="C371" s="909" t="s">
        <v>2764</v>
      </c>
      <c r="D371" s="3">
        <v>8158</v>
      </c>
      <c r="E371" s="909" t="s">
        <v>2056</v>
      </c>
      <c r="F371" s="3" t="s">
        <v>380</v>
      </c>
      <c r="G371" s="909">
        <v>0</v>
      </c>
      <c r="H371" s="909">
        <v>0</v>
      </c>
    </row>
    <row r="372" spans="1:8" ht="15">
      <c r="A372" s="1" t="s">
        <v>2765</v>
      </c>
      <c r="B372" s="909" t="s">
        <v>4388</v>
      </c>
      <c r="C372" s="909" t="s">
        <v>2766</v>
      </c>
      <c r="D372" s="3">
        <v>11517</v>
      </c>
      <c r="E372" s="909" t="s">
        <v>2056</v>
      </c>
      <c r="F372" s="3" t="s">
        <v>380</v>
      </c>
      <c r="G372" s="909">
        <v>0</v>
      </c>
      <c r="H372" s="909">
        <v>0</v>
      </c>
    </row>
    <row r="373" spans="1:8" ht="15">
      <c r="A373" s="1" t="s">
        <v>3845</v>
      </c>
      <c r="B373" s="909" t="s">
        <v>4389</v>
      </c>
      <c r="C373" s="909" t="s">
        <v>3846</v>
      </c>
      <c r="D373" s="3">
        <v>15356</v>
      </c>
      <c r="E373" s="909" t="s">
        <v>2056</v>
      </c>
      <c r="F373" s="3" t="s">
        <v>380</v>
      </c>
      <c r="G373" s="909">
        <v>0</v>
      </c>
      <c r="H373" s="909">
        <v>0</v>
      </c>
    </row>
    <row r="374" spans="1:8" ht="15">
      <c r="A374" s="1" t="s">
        <v>3847</v>
      </c>
      <c r="B374" s="909" t="s">
        <v>4390</v>
      </c>
      <c r="C374" s="909" t="s">
        <v>3848</v>
      </c>
      <c r="D374" s="3">
        <v>19195</v>
      </c>
      <c r="E374" s="909" t="s">
        <v>2056</v>
      </c>
      <c r="F374" s="3" t="s">
        <v>380</v>
      </c>
      <c r="G374" s="909">
        <v>0</v>
      </c>
      <c r="H374" s="909">
        <v>0</v>
      </c>
    </row>
    <row r="375" spans="1:8" ht="15">
      <c r="A375" s="1" t="s">
        <v>2767</v>
      </c>
      <c r="B375" s="909" t="s">
        <v>4391</v>
      </c>
      <c r="C375" s="909" t="s">
        <v>2768</v>
      </c>
      <c r="D375" s="3">
        <v>7998</v>
      </c>
      <c r="E375" s="909" t="s">
        <v>2056</v>
      </c>
      <c r="F375" s="3" t="s">
        <v>380</v>
      </c>
      <c r="G375" s="909">
        <v>0</v>
      </c>
      <c r="H375" s="909" t="s">
        <v>1999</v>
      </c>
    </row>
    <row r="376" spans="1:8" ht="15">
      <c r="A376" s="1" t="s">
        <v>2769</v>
      </c>
      <c r="B376" s="909" t="s">
        <v>4392</v>
      </c>
      <c r="C376" s="909" t="s">
        <v>2770</v>
      </c>
      <c r="D376" s="3">
        <v>13597</v>
      </c>
      <c r="E376" s="909" t="s">
        <v>2056</v>
      </c>
      <c r="F376" s="3" t="s">
        <v>380</v>
      </c>
      <c r="G376" s="909">
        <v>0</v>
      </c>
      <c r="H376" s="909">
        <v>0</v>
      </c>
    </row>
    <row r="377" spans="1:8" ht="15">
      <c r="A377" s="1" t="s">
        <v>2771</v>
      </c>
      <c r="B377" s="909" t="s">
        <v>4393</v>
      </c>
      <c r="C377" s="909" t="s">
        <v>2772</v>
      </c>
      <c r="D377" s="3">
        <v>19195</v>
      </c>
      <c r="E377" s="909" t="s">
        <v>2056</v>
      </c>
      <c r="F377" s="3" t="s">
        <v>380</v>
      </c>
      <c r="G377" s="909">
        <v>0</v>
      </c>
      <c r="H377" s="909">
        <v>0</v>
      </c>
    </row>
    <row r="378" spans="1:8" ht="15">
      <c r="A378" s="1" t="s">
        <v>3849</v>
      </c>
      <c r="B378" s="909" t="s">
        <v>4394</v>
      </c>
      <c r="C378" s="909" t="s">
        <v>3850</v>
      </c>
      <c r="D378" s="3">
        <v>25594</v>
      </c>
      <c r="E378" s="909" t="s">
        <v>2056</v>
      </c>
      <c r="F378" s="3" t="s">
        <v>380</v>
      </c>
      <c r="G378" s="909">
        <v>0</v>
      </c>
      <c r="H378" s="909">
        <v>0</v>
      </c>
    </row>
    <row r="379" spans="1:8" ht="15">
      <c r="A379" s="1" t="s">
        <v>3851</v>
      </c>
      <c r="B379" s="909" t="s">
        <v>4395</v>
      </c>
      <c r="C379" s="909" t="s">
        <v>3852</v>
      </c>
      <c r="D379" s="3">
        <v>31992</v>
      </c>
      <c r="E379" s="909" t="s">
        <v>2056</v>
      </c>
      <c r="F379" s="3" t="s">
        <v>380</v>
      </c>
      <c r="G379" s="909">
        <v>0</v>
      </c>
      <c r="H379" s="909">
        <v>0</v>
      </c>
    </row>
    <row r="380" spans="1:8" ht="15">
      <c r="A380" s="1" t="s">
        <v>2789</v>
      </c>
      <c r="B380" s="909" t="s">
        <v>4396</v>
      </c>
      <c r="C380" s="909" t="s">
        <v>2790</v>
      </c>
      <c r="D380" s="3">
        <v>5278</v>
      </c>
      <c r="E380" s="909" t="s">
        <v>2056</v>
      </c>
      <c r="F380" s="3" t="s">
        <v>380</v>
      </c>
      <c r="G380" s="909">
        <v>0</v>
      </c>
      <c r="H380" s="909" t="s">
        <v>2925</v>
      </c>
    </row>
    <row r="381" spans="1:8" ht="15">
      <c r="A381" s="1" t="s">
        <v>2791</v>
      </c>
      <c r="B381" s="909" t="s">
        <v>4397</v>
      </c>
      <c r="C381" s="909" t="s">
        <v>2792</v>
      </c>
      <c r="D381" s="3">
        <v>8972</v>
      </c>
      <c r="E381" s="909" t="s">
        <v>2056</v>
      </c>
      <c r="F381" s="3" t="s">
        <v>380</v>
      </c>
      <c r="G381" s="909">
        <v>0</v>
      </c>
      <c r="H381" s="909">
        <v>0</v>
      </c>
    </row>
    <row r="382" spans="1:8" ht="15">
      <c r="A382" s="1" t="s">
        <v>2793</v>
      </c>
      <c r="B382" s="909" t="s">
        <v>4398</v>
      </c>
      <c r="C382" s="909" t="s">
        <v>2794</v>
      </c>
      <c r="D382" s="3">
        <v>12666</v>
      </c>
      <c r="E382" s="909" t="s">
        <v>2056</v>
      </c>
      <c r="F382" s="3" t="s">
        <v>380</v>
      </c>
      <c r="G382" s="909">
        <v>0</v>
      </c>
      <c r="H382" s="909">
        <v>0</v>
      </c>
    </row>
    <row r="383" spans="1:8" ht="15">
      <c r="A383" s="1" t="s">
        <v>3857</v>
      </c>
      <c r="B383" s="909" t="s">
        <v>4399</v>
      </c>
      <c r="C383" s="909" t="s">
        <v>3858</v>
      </c>
      <c r="D383" s="3">
        <v>16888</v>
      </c>
      <c r="E383" s="909" t="s">
        <v>2056</v>
      </c>
      <c r="F383" s="3" t="s">
        <v>380</v>
      </c>
      <c r="G383" s="909">
        <v>0</v>
      </c>
      <c r="H383" s="909">
        <v>0</v>
      </c>
    </row>
    <row r="384" spans="1:8" ht="15">
      <c r="A384" s="1" t="s">
        <v>3859</v>
      </c>
      <c r="B384" s="909" t="s">
        <v>4400</v>
      </c>
      <c r="C384" s="909" t="s">
        <v>3860</v>
      </c>
      <c r="D384" s="3">
        <v>21110</v>
      </c>
      <c r="E384" s="909" t="s">
        <v>2056</v>
      </c>
      <c r="F384" s="3" t="s">
        <v>380</v>
      </c>
      <c r="G384" s="909">
        <v>0</v>
      </c>
      <c r="H384" s="909">
        <v>0</v>
      </c>
    </row>
    <row r="385" spans="1:8" ht="15">
      <c r="A385" s="1" t="s">
        <v>2795</v>
      </c>
      <c r="B385" s="909" t="s">
        <v>4401</v>
      </c>
      <c r="C385" s="909" t="s">
        <v>2796</v>
      </c>
      <c r="D385" s="3">
        <v>2419</v>
      </c>
      <c r="E385" s="909" t="s">
        <v>2056</v>
      </c>
      <c r="F385" s="3" t="s">
        <v>380</v>
      </c>
      <c r="G385" s="909">
        <v>0</v>
      </c>
      <c r="H385" s="909" t="s">
        <v>2926</v>
      </c>
    </row>
    <row r="386" spans="1:8" ht="15">
      <c r="A386" s="1" t="s">
        <v>2797</v>
      </c>
      <c r="B386" s="909" t="s">
        <v>4402</v>
      </c>
      <c r="C386" s="909" t="s">
        <v>2798</v>
      </c>
      <c r="D386" s="3">
        <v>4112</v>
      </c>
      <c r="E386" s="909" t="s">
        <v>2056</v>
      </c>
      <c r="F386" s="3" t="s">
        <v>380</v>
      </c>
      <c r="G386" s="909">
        <v>0</v>
      </c>
      <c r="H386" s="909">
        <v>0</v>
      </c>
    </row>
    <row r="387" spans="1:8" ht="15">
      <c r="A387" s="1" t="s">
        <v>2799</v>
      </c>
      <c r="B387" s="909" t="s">
        <v>4403</v>
      </c>
      <c r="C387" s="909" t="s">
        <v>2800</v>
      </c>
      <c r="D387" s="3">
        <v>5805</v>
      </c>
      <c r="E387" s="909" t="s">
        <v>2056</v>
      </c>
      <c r="F387" s="3" t="s">
        <v>380</v>
      </c>
      <c r="G387" s="909">
        <v>0</v>
      </c>
      <c r="H387" s="909">
        <v>0</v>
      </c>
    </row>
    <row r="388" spans="1:8" ht="15">
      <c r="A388" s="1" t="s">
        <v>3861</v>
      </c>
      <c r="B388" s="909" t="s">
        <v>4404</v>
      </c>
      <c r="C388" s="909" t="s">
        <v>3862</v>
      </c>
      <c r="D388" s="3">
        <v>7740</v>
      </c>
      <c r="E388" s="909" t="s">
        <v>2056</v>
      </c>
      <c r="F388" s="3" t="s">
        <v>380</v>
      </c>
      <c r="G388" s="909">
        <v>0</v>
      </c>
      <c r="H388" s="909">
        <v>0</v>
      </c>
    </row>
    <row r="389" spans="1:8" ht="15">
      <c r="A389" s="1" t="s">
        <v>3863</v>
      </c>
      <c r="B389" s="909" t="s">
        <v>4405</v>
      </c>
      <c r="C389" s="909" t="s">
        <v>3864</v>
      </c>
      <c r="D389" s="3">
        <v>9676</v>
      </c>
      <c r="E389" s="909" t="s">
        <v>2056</v>
      </c>
      <c r="F389" s="3" t="s">
        <v>380</v>
      </c>
      <c r="G389" s="909">
        <v>0</v>
      </c>
      <c r="H389" s="909">
        <v>0</v>
      </c>
    </row>
    <row r="390" spans="1:8" ht="15">
      <c r="A390" s="1" t="s">
        <v>2801</v>
      </c>
      <c r="B390" s="909" t="s">
        <v>4406</v>
      </c>
      <c r="C390" s="909" t="s">
        <v>2802</v>
      </c>
      <c r="D390" s="3">
        <v>2639</v>
      </c>
      <c r="E390" s="909" t="s">
        <v>2056</v>
      </c>
      <c r="F390" s="3" t="s">
        <v>380</v>
      </c>
      <c r="G390" s="909">
        <v>0</v>
      </c>
      <c r="H390" s="909" t="s">
        <v>2927</v>
      </c>
    </row>
    <row r="391" spans="1:8" ht="15">
      <c r="A391" s="1" t="s">
        <v>2803</v>
      </c>
      <c r="B391" s="909" t="s">
        <v>4407</v>
      </c>
      <c r="C391" s="909" t="s">
        <v>2804</v>
      </c>
      <c r="D391" s="3">
        <v>4486</v>
      </c>
      <c r="E391" s="909" t="s">
        <v>2056</v>
      </c>
      <c r="F391" s="3" t="s">
        <v>380</v>
      </c>
      <c r="G391" s="909">
        <v>0</v>
      </c>
      <c r="H391" s="909">
        <v>0</v>
      </c>
    </row>
    <row r="392" spans="1:8" ht="15">
      <c r="A392" s="1" t="s">
        <v>2805</v>
      </c>
      <c r="B392" s="909" t="s">
        <v>4408</v>
      </c>
      <c r="C392" s="909" t="s">
        <v>2806</v>
      </c>
      <c r="D392" s="3">
        <v>6333</v>
      </c>
      <c r="E392" s="909" t="s">
        <v>2056</v>
      </c>
      <c r="F392" s="3" t="s">
        <v>380</v>
      </c>
      <c r="G392" s="909">
        <v>0</v>
      </c>
      <c r="H392" s="909">
        <v>0</v>
      </c>
    </row>
    <row r="393" spans="1:8" ht="15">
      <c r="A393" s="1" t="s">
        <v>3865</v>
      </c>
      <c r="B393" s="909" t="s">
        <v>4409</v>
      </c>
      <c r="C393" s="909" t="s">
        <v>3866</v>
      </c>
      <c r="D393" s="3">
        <v>8444</v>
      </c>
      <c r="E393" s="909" t="s">
        <v>2056</v>
      </c>
      <c r="F393" s="3" t="s">
        <v>380</v>
      </c>
      <c r="G393" s="909">
        <v>0</v>
      </c>
      <c r="H393" s="909">
        <v>0</v>
      </c>
    </row>
    <row r="394" spans="1:8" ht="15">
      <c r="A394" s="1" t="s">
        <v>3867</v>
      </c>
      <c r="B394" s="909" t="s">
        <v>4410</v>
      </c>
      <c r="C394" s="909" t="s">
        <v>3868</v>
      </c>
      <c r="D394" s="3">
        <v>10555</v>
      </c>
      <c r="E394" s="909" t="s">
        <v>2056</v>
      </c>
      <c r="F394" s="3" t="s">
        <v>380</v>
      </c>
      <c r="G394" s="909">
        <v>0</v>
      </c>
      <c r="H394" s="909">
        <v>0</v>
      </c>
    </row>
    <row r="395" spans="1:8" ht="15">
      <c r="A395" s="1" t="s">
        <v>2807</v>
      </c>
      <c r="B395" s="909" t="s">
        <v>4411</v>
      </c>
      <c r="C395" s="909" t="s">
        <v>2808</v>
      </c>
      <c r="D395" s="3">
        <v>4398</v>
      </c>
      <c r="E395" s="909" t="s">
        <v>2056</v>
      </c>
      <c r="F395" s="3" t="s">
        <v>380</v>
      </c>
      <c r="G395" s="909">
        <v>0</v>
      </c>
      <c r="H395" s="909" t="s">
        <v>1999</v>
      </c>
    </row>
    <row r="396" spans="1:8" ht="15">
      <c r="A396" s="1" t="s">
        <v>2809</v>
      </c>
      <c r="B396" s="909" t="s">
        <v>4412</v>
      </c>
      <c r="C396" s="909" t="s">
        <v>2810</v>
      </c>
      <c r="D396" s="3">
        <v>7477</v>
      </c>
      <c r="E396" s="909" t="s">
        <v>2056</v>
      </c>
      <c r="F396" s="3" t="s">
        <v>380</v>
      </c>
      <c r="G396" s="909">
        <v>0</v>
      </c>
      <c r="H396" s="909">
        <v>0</v>
      </c>
    </row>
    <row r="397" spans="1:8" ht="15">
      <c r="A397" s="1" t="s">
        <v>2811</v>
      </c>
      <c r="B397" s="909" t="s">
        <v>4413</v>
      </c>
      <c r="C397" s="909" t="s">
        <v>2812</v>
      </c>
      <c r="D397" s="3">
        <v>10555</v>
      </c>
      <c r="E397" s="909" t="s">
        <v>2056</v>
      </c>
      <c r="F397" s="3" t="s">
        <v>380</v>
      </c>
      <c r="G397" s="909">
        <v>0</v>
      </c>
      <c r="H397" s="909">
        <v>0</v>
      </c>
    </row>
    <row r="398" spans="1:8" ht="15">
      <c r="A398" s="1" t="s">
        <v>3869</v>
      </c>
      <c r="B398" s="909" t="s">
        <v>4414</v>
      </c>
      <c r="C398" s="909" t="s">
        <v>3870</v>
      </c>
      <c r="D398" s="3">
        <v>14074</v>
      </c>
      <c r="E398" s="909" t="s">
        <v>2056</v>
      </c>
      <c r="F398" s="3" t="s">
        <v>380</v>
      </c>
      <c r="G398" s="909">
        <v>0</v>
      </c>
      <c r="H398" s="909">
        <v>0</v>
      </c>
    </row>
    <row r="399" spans="1:8" ht="15">
      <c r="A399" s="1" t="s">
        <v>3871</v>
      </c>
      <c r="B399" s="909" t="s">
        <v>4415</v>
      </c>
      <c r="C399" s="909" t="s">
        <v>3872</v>
      </c>
      <c r="D399" s="3">
        <v>17592</v>
      </c>
      <c r="E399" s="909" t="s">
        <v>2056</v>
      </c>
      <c r="F399" s="3" t="s">
        <v>380</v>
      </c>
      <c r="G399" s="909">
        <v>0</v>
      </c>
      <c r="H399" s="909">
        <v>0</v>
      </c>
    </row>
    <row r="400" spans="1:8" ht="15">
      <c r="A400" s="1" t="s">
        <v>2745</v>
      </c>
      <c r="B400" s="909" t="s">
        <v>4416</v>
      </c>
      <c r="C400" s="909" t="s">
        <v>2746</v>
      </c>
      <c r="D400" s="3">
        <v>29593</v>
      </c>
      <c r="E400" s="909" t="s">
        <v>2056</v>
      </c>
      <c r="F400" s="3">
        <v>29593</v>
      </c>
      <c r="G400" s="909">
        <v>0</v>
      </c>
      <c r="H400" s="909">
        <v>0</v>
      </c>
    </row>
    <row r="401" spans="1:8" ht="15">
      <c r="A401" s="1" t="s">
        <v>2747</v>
      </c>
      <c r="B401" s="909" t="s">
        <v>4417</v>
      </c>
      <c r="C401" s="909" t="s">
        <v>2748</v>
      </c>
      <c r="D401" s="3">
        <v>36311</v>
      </c>
      <c r="E401" s="909" t="s">
        <v>2056</v>
      </c>
      <c r="F401" s="3">
        <v>36311</v>
      </c>
      <c r="G401" s="909">
        <v>0</v>
      </c>
      <c r="H401" s="909">
        <v>0</v>
      </c>
    </row>
    <row r="402" spans="1:8" ht="15">
      <c r="A402" s="1" t="s">
        <v>2785</v>
      </c>
      <c r="B402" s="909" t="s">
        <v>4418</v>
      </c>
      <c r="C402" s="909" t="s">
        <v>2786</v>
      </c>
      <c r="D402" s="3">
        <v>16273</v>
      </c>
      <c r="E402" s="909" t="s">
        <v>2056</v>
      </c>
      <c r="F402" s="3">
        <v>16273</v>
      </c>
      <c r="G402" s="909">
        <v>0</v>
      </c>
      <c r="H402" s="909">
        <v>0</v>
      </c>
    </row>
    <row r="403" spans="1:8" ht="15">
      <c r="A403" s="1" t="s">
        <v>2787</v>
      </c>
      <c r="B403" s="909" t="s">
        <v>4419</v>
      </c>
      <c r="C403" s="909" t="s">
        <v>2788</v>
      </c>
      <c r="D403" s="3">
        <v>19967</v>
      </c>
      <c r="E403" s="909" t="s">
        <v>2056</v>
      </c>
      <c r="F403" s="3">
        <v>19967</v>
      </c>
      <c r="G403" s="909">
        <v>0</v>
      </c>
      <c r="H403" s="909">
        <v>0</v>
      </c>
    </row>
    <row r="404" spans="1:8" ht="15">
      <c r="A404" s="1" t="s">
        <v>2825</v>
      </c>
      <c r="B404" s="909" t="s">
        <v>4420</v>
      </c>
      <c r="C404" s="909" t="s">
        <v>2826</v>
      </c>
      <c r="D404" s="3">
        <v>8281</v>
      </c>
      <c r="E404" s="909" t="s">
        <v>533</v>
      </c>
      <c r="F404" s="3">
        <v>8281</v>
      </c>
      <c r="G404" s="909">
        <v>0</v>
      </c>
      <c r="H404" s="909">
        <v>0</v>
      </c>
    </row>
    <row r="405" spans="1:8" ht="15">
      <c r="A405" s="1" t="s">
        <v>2827</v>
      </c>
      <c r="B405" s="909" t="s">
        <v>4421</v>
      </c>
      <c r="C405" s="909" t="s">
        <v>2828</v>
      </c>
      <c r="D405" s="3">
        <v>10161</v>
      </c>
      <c r="E405" s="909" t="s">
        <v>533</v>
      </c>
      <c r="F405" s="3">
        <v>10161</v>
      </c>
      <c r="G405" s="909">
        <v>0</v>
      </c>
      <c r="H405" s="909">
        <v>0</v>
      </c>
    </row>
    <row r="406" spans="1:8" ht="15">
      <c r="A406" s="1" t="s">
        <v>2871</v>
      </c>
      <c r="B406" s="909" t="s">
        <v>4422</v>
      </c>
      <c r="C406" s="909" t="s">
        <v>2872</v>
      </c>
      <c r="D406" s="3">
        <v>5913</v>
      </c>
      <c r="E406" s="909" t="s">
        <v>533</v>
      </c>
      <c r="F406" s="3">
        <v>5913</v>
      </c>
      <c r="G406" s="909">
        <v>0</v>
      </c>
      <c r="H406" s="909">
        <v>0</v>
      </c>
    </row>
    <row r="407" spans="1:8" ht="15">
      <c r="A407" s="1" t="s">
        <v>2873</v>
      </c>
      <c r="B407" s="909" t="s">
        <v>4423</v>
      </c>
      <c r="C407" s="909" t="s">
        <v>2874</v>
      </c>
      <c r="D407" s="3">
        <v>7255</v>
      </c>
      <c r="E407" s="909" t="s">
        <v>533</v>
      </c>
      <c r="F407" s="3">
        <v>7255</v>
      </c>
      <c r="G407" s="909">
        <v>0</v>
      </c>
      <c r="H407" s="909">
        <v>0</v>
      </c>
    </row>
    <row r="408" spans="1:8" ht="15">
      <c r="A408" s="1" t="s">
        <v>3124</v>
      </c>
      <c r="B408" s="909" t="s">
        <v>4424</v>
      </c>
      <c r="C408" s="909" t="s">
        <v>3125</v>
      </c>
      <c r="D408" s="3">
        <v>3960</v>
      </c>
      <c r="E408" s="909" t="s">
        <v>533</v>
      </c>
      <c r="F408" s="3">
        <v>3960</v>
      </c>
      <c r="G408" s="909">
        <v>0</v>
      </c>
      <c r="H408" s="909">
        <v>0</v>
      </c>
    </row>
    <row r="409" spans="1:8" ht="15">
      <c r="A409" s="1" t="s">
        <v>3126</v>
      </c>
      <c r="B409" s="909" t="s">
        <v>4425</v>
      </c>
      <c r="C409" s="909" t="s">
        <v>3127</v>
      </c>
      <c r="D409" s="3">
        <v>4840</v>
      </c>
      <c r="E409" s="909" t="s">
        <v>533</v>
      </c>
      <c r="F409" s="3">
        <v>4840</v>
      </c>
      <c r="G409" s="909">
        <v>0</v>
      </c>
      <c r="H409" s="909">
        <v>0</v>
      </c>
    </row>
    <row r="410" spans="1:8" ht="15">
      <c r="A410" s="1" t="s">
        <v>2773</v>
      </c>
      <c r="B410" s="909" t="s">
        <v>4426</v>
      </c>
      <c r="C410" s="909" t="s">
        <v>2774</v>
      </c>
      <c r="D410" s="3">
        <v>4599</v>
      </c>
      <c r="E410" s="909" t="s">
        <v>2056</v>
      </c>
      <c r="F410" s="3" t="s">
        <v>380</v>
      </c>
      <c r="G410" s="909">
        <v>0</v>
      </c>
      <c r="H410" s="909" t="s">
        <v>2928</v>
      </c>
    </row>
    <row r="411" spans="1:8" ht="15">
      <c r="A411" s="1" t="s">
        <v>2775</v>
      </c>
      <c r="B411" s="909" t="s">
        <v>4427</v>
      </c>
      <c r="C411" s="909" t="s">
        <v>2776</v>
      </c>
      <c r="D411" s="3">
        <v>7818</v>
      </c>
      <c r="E411" s="909" t="s">
        <v>2056</v>
      </c>
      <c r="F411" s="3" t="s">
        <v>380</v>
      </c>
      <c r="G411" s="909">
        <v>0</v>
      </c>
      <c r="H411" s="909">
        <v>0</v>
      </c>
    </row>
    <row r="412" spans="1:8" ht="15">
      <c r="A412" s="1" t="s">
        <v>2777</v>
      </c>
      <c r="B412" s="909" t="s">
        <v>4428</v>
      </c>
      <c r="C412" s="909" t="s">
        <v>2778</v>
      </c>
      <c r="D412" s="3">
        <v>11037</v>
      </c>
      <c r="E412" s="909" t="s">
        <v>2056</v>
      </c>
      <c r="F412" s="3" t="s">
        <v>380</v>
      </c>
      <c r="G412" s="909">
        <v>0</v>
      </c>
      <c r="H412" s="909">
        <v>0</v>
      </c>
    </row>
    <row r="413" spans="1:8" ht="15">
      <c r="A413" s="1" t="s">
        <v>3853</v>
      </c>
      <c r="B413" s="909" t="s">
        <v>4429</v>
      </c>
      <c r="C413" s="909" t="s">
        <v>3854</v>
      </c>
      <c r="D413" s="3">
        <v>14716</v>
      </c>
      <c r="E413" s="909" t="s">
        <v>2056</v>
      </c>
      <c r="F413" s="3" t="s">
        <v>380</v>
      </c>
      <c r="G413" s="909">
        <v>0</v>
      </c>
      <c r="H413" s="909">
        <v>0</v>
      </c>
    </row>
    <row r="414" spans="1:8" ht="15">
      <c r="A414" s="1" t="s">
        <v>3855</v>
      </c>
      <c r="B414" s="909" t="s">
        <v>4430</v>
      </c>
      <c r="C414" s="909" t="s">
        <v>3856</v>
      </c>
      <c r="D414" s="3">
        <v>18395</v>
      </c>
      <c r="E414" s="909" t="s">
        <v>2056</v>
      </c>
      <c r="F414" s="3" t="s">
        <v>380</v>
      </c>
      <c r="G414" s="909">
        <v>0</v>
      </c>
      <c r="H414" s="909">
        <v>0</v>
      </c>
    </row>
    <row r="415" spans="1:8" ht="15">
      <c r="A415" s="1" t="s">
        <v>2813</v>
      </c>
      <c r="B415" s="909" t="s">
        <v>4431</v>
      </c>
      <c r="C415" s="909" t="s">
        <v>2814</v>
      </c>
      <c r="D415" s="3">
        <v>2300</v>
      </c>
      <c r="E415" s="909" t="s">
        <v>2056</v>
      </c>
      <c r="F415" s="3" t="s">
        <v>380</v>
      </c>
      <c r="G415" s="909">
        <v>0</v>
      </c>
      <c r="H415" s="909" t="s">
        <v>2928</v>
      </c>
    </row>
    <row r="416" spans="1:8" ht="15">
      <c r="A416" s="1" t="s">
        <v>2815</v>
      </c>
      <c r="B416" s="909" t="s">
        <v>4432</v>
      </c>
      <c r="C416" s="909" t="s">
        <v>2816</v>
      </c>
      <c r="D416" s="3">
        <v>3995</v>
      </c>
      <c r="E416" s="909" t="s">
        <v>2056</v>
      </c>
      <c r="F416" s="3" t="s">
        <v>380</v>
      </c>
      <c r="G416" s="909">
        <v>0</v>
      </c>
      <c r="H416" s="909">
        <v>0</v>
      </c>
    </row>
    <row r="417" spans="1:8" ht="15">
      <c r="A417" s="1" t="s">
        <v>2817</v>
      </c>
      <c r="B417" s="909" t="s">
        <v>4433</v>
      </c>
      <c r="C417" s="909" t="s">
        <v>2818</v>
      </c>
      <c r="D417" s="3">
        <v>5795</v>
      </c>
      <c r="E417" s="909" t="s">
        <v>2056</v>
      </c>
      <c r="F417" s="3" t="s">
        <v>380</v>
      </c>
      <c r="G417" s="909">
        <v>0</v>
      </c>
      <c r="H417" s="909">
        <v>0</v>
      </c>
    </row>
    <row r="418" spans="1:8" ht="15">
      <c r="A418" s="1" t="s">
        <v>3873</v>
      </c>
      <c r="B418" s="909" t="s">
        <v>4434</v>
      </c>
      <c r="C418" s="909" t="s">
        <v>3874</v>
      </c>
      <c r="D418" s="3">
        <v>7360</v>
      </c>
      <c r="E418" s="909" t="s">
        <v>2056</v>
      </c>
      <c r="F418" s="3" t="s">
        <v>380</v>
      </c>
      <c r="G418" s="909">
        <v>0</v>
      </c>
      <c r="H418" s="909">
        <v>0</v>
      </c>
    </row>
    <row r="419" spans="1:8" ht="15">
      <c r="A419" s="1" t="s">
        <v>3875</v>
      </c>
      <c r="B419" s="909" t="s">
        <v>4435</v>
      </c>
      <c r="C419" s="909" t="s">
        <v>3876</v>
      </c>
      <c r="D419" s="3">
        <v>9200</v>
      </c>
      <c r="E419" s="909" t="s">
        <v>2056</v>
      </c>
      <c r="F419" s="3" t="s">
        <v>380</v>
      </c>
      <c r="G419" s="909">
        <v>0</v>
      </c>
      <c r="H419" s="909">
        <v>0</v>
      </c>
    </row>
    <row r="420" spans="1:8" ht="15">
      <c r="A420" s="1" t="s">
        <v>2853</v>
      </c>
      <c r="B420" s="909" t="s">
        <v>4436</v>
      </c>
      <c r="C420" s="909" t="s">
        <v>2854</v>
      </c>
      <c r="D420" s="3">
        <v>1287</v>
      </c>
      <c r="E420" s="909" t="s">
        <v>533</v>
      </c>
      <c r="F420" s="3" t="s">
        <v>380</v>
      </c>
      <c r="G420" s="909">
        <v>0</v>
      </c>
      <c r="H420" s="909" t="s">
        <v>2929</v>
      </c>
    </row>
    <row r="421" spans="1:8" ht="15">
      <c r="A421" s="1" t="s">
        <v>2855</v>
      </c>
      <c r="B421" s="909" t="s">
        <v>4437</v>
      </c>
      <c r="C421" s="909" t="s">
        <v>2856</v>
      </c>
      <c r="D421" s="3">
        <v>2188</v>
      </c>
      <c r="E421" s="909" t="s">
        <v>533</v>
      </c>
      <c r="F421" s="3" t="s">
        <v>380</v>
      </c>
      <c r="G421" s="909">
        <v>0</v>
      </c>
      <c r="H421" s="909">
        <v>0</v>
      </c>
    </row>
    <row r="422" spans="1:8" ht="15">
      <c r="A422" s="1" t="s">
        <v>2857</v>
      </c>
      <c r="B422" s="909" t="s">
        <v>4438</v>
      </c>
      <c r="C422" s="909" t="s">
        <v>2858</v>
      </c>
      <c r="D422" s="3">
        <v>3088</v>
      </c>
      <c r="E422" s="909" t="s">
        <v>533</v>
      </c>
      <c r="F422" s="3" t="s">
        <v>380</v>
      </c>
      <c r="G422" s="909">
        <v>0</v>
      </c>
      <c r="H422" s="909">
        <v>0</v>
      </c>
    </row>
    <row r="423" spans="1:8" ht="15">
      <c r="A423" s="1" t="s">
        <v>3892</v>
      </c>
      <c r="B423" s="909" t="s">
        <v>4439</v>
      </c>
      <c r="C423" s="909" t="s">
        <v>3893</v>
      </c>
      <c r="D423" s="3">
        <v>4118</v>
      </c>
      <c r="E423" s="909" t="s">
        <v>533</v>
      </c>
      <c r="F423" s="3" t="s">
        <v>380</v>
      </c>
      <c r="G423" s="909">
        <v>0</v>
      </c>
      <c r="H423" s="909">
        <v>0</v>
      </c>
    </row>
    <row r="424" spans="1:8" ht="15">
      <c r="A424" s="1" t="s">
        <v>3894</v>
      </c>
      <c r="B424" s="909" t="s">
        <v>4440</v>
      </c>
      <c r="C424" s="909" t="s">
        <v>3895</v>
      </c>
      <c r="D424" s="3">
        <v>5147</v>
      </c>
      <c r="E424" s="909" t="s">
        <v>533</v>
      </c>
      <c r="F424" s="3" t="s">
        <v>380</v>
      </c>
      <c r="G424" s="909">
        <v>0</v>
      </c>
      <c r="H424" s="909">
        <v>0</v>
      </c>
    </row>
    <row r="425" spans="1:8" ht="15">
      <c r="A425" s="1" t="s">
        <v>2859</v>
      </c>
      <c r="B425" s="909" t="s">
        <v>4441</v>
      </c>
      <c r="C425" s="909" t="s">
        <v>2860</v>
      </c>
      <c r="D425" s="3">
        <v>951</v>
      </c>
      <c r="E425" s="909" t="s">
        <v>533</v>
      </c>
      <c r="F425" s="3" t="s">
        <v>380</v>
      </c>
      <c r="G425" s="909">
        <v>0</v>
      </c>
      <c r="H425" s="909" t="s">
        <v>2930</v>
      </c>
    </row>
    <row r="426" spans="1:8" ht="15">
      <c r="A426" s="1" t="s">
        <v>2861</v>
      </c>
      <c r="B426" s="909" t="s">
        <v>4442</v>
      </c>
      <c r="C426" s="909" t="s">
        <v>2862</v>
      </c>
      <c r="D426" s="3">
        <v>1617</v>
      </c>
      <c r="E426" s="909" t="s">
        <v>533</v>
      </c>
      <c r="F426" s="3" t="s">
        <v>380</v>
      </c>
      <c r="G426" s="909">
        <v>0</v>
      </c>
      <c r="H426" s="909">
        <v>0</v>
      </c>
    </row>
    <row r="427" spans="1:8" ht="15">
      <c r="A427" s="1" t="s">
        <v>2863</v>
      </c>
      <c r="B427" s="909" t="s">
        <v>4443</v>
      </c>
      <c r="C427" s="909" t="s">
        <v>2864</v>
      </c>
      <c r="D427" s="3">
        <v>2283</v>
      </c>
      <c r="E427" s="909" t="s">
        <v>533</v>
      </c>
      <c r="F427" s="3" t="s">
        <v>380</v>
      </c>
      <c r="G427" s="909">
        <v>0</v>
      </c>
      <c r="H427" s="909">
        <v>0</v>
      </c>
    </row>
    <row r="428" spans="1:8" ht="15">
      <c r="A428" s="1" t="s">
        <v>3896</v>
      </c>
      <c r="B428" s="909" t="s">
        <v>4444</v>
      </c>
      <c r="C428" s="909" t="s">
        <v>3897</v>
      </c>
      <c r="D428" s="3">
        <v>3044</v>
      </c>
      <c r="E428" s="909" t="s">
        <v>533</v>
      </c>
      <c r="F428" s="3" t="s">
        <v>380</v>
      </c>
      <c r="G428" s="909">
        <v>0</v>
      </c>
      <c r="H428" s="909">
        <v>0</v>
      </c>
    </row>
    <row r="429" spans="1:8" ht="15">
      <c r="A429" s="1" t="s">
        <v>3898</v>
      </c>
      <c r="B429" s="909" t="s">
        <v>4445</v>
      </c>
      <c r="C429" s="909" t="s">
        <v>3899</v>
      </c>
      <c r="D429" s="3">
        <v>3805</v>
      </c>
      <c r="E429" s="909" t="s">
        <v>533</v>
      </c>
      <c r="F429" s="3" t="s">
        <v>380</v>
      </c>
      <c r="G429" s="909">
        <v>0</v>
      </c>
      <c r="H429" s="909">
        <v>0</v>
      </c>
    </row>
    <row r="430" spans="1:8" ht="15">
      <c r="A430" s="1" t="s">
        <v>2899</v>
      </c>
      <c r="B430" s="909" t="s">
        <v>4446</v>
      </c>
      <c r="C430" s="909" t="s">
        <v>2900</v>
      </c>
      <c r="D430" s="3">
        <v>919</v>
      </c>
      <c r="E430" s="909" t="s">
        <v>533</v>
      </c>
      <c r="F430" s="3" t="s">
        <v>380</v>
      </c>
      <c r="G430" s="909">
        <v>0</v>
      </c>
      <c r="H430" s="909" t="s">
        <v>2929</v>
      </c>
    </row>
    <row r="431" spans="1:8" ht="15">
      <c r="A431" s="1" t="s">
        <v>2901</v>
      </c>
      <c r="B431" s="909" t="s">
        <v>4447</v>
      </c>
      <c r="C431" s="909" t="s">
        <v>2902</v>
      </c>
      <c r="D431" s="3">
        <v>1562</v>
      </c>
      <c r="E431" s="909" t="s">
        <v>533</v>
      </c>
      <c r="F431" s="3" t="s">
        <v>380</v>
      </c>
      <c r="G431" s="909">
        <v>0</v>
      </c>
      <c r="H431" s="909">
        <v>0</v>
      </c>
    </row>
    <row r="432" spans="1:8" ht="15">
      <c r="A432" s="1" t="s">
        <v>2903</v>
      </c>
      <c r="B432" s="909" t="s">
        <v>4448</v>
      </c>
      <c r="C432" s="909" t="s">
        <v>2904</v>
      </c>
      <c r="D432" s="3">
        <v>2205</v>
      </c>
      <c r="E432" s="909" t="s">
        <v>533</v>
      </c>
      <c r="F432" s="3" t="s">
        <v>380</v>
      </c>
      <c r="G432" s="909">
        <v>0</v>
      </c>
      <c r="H432" s="909">
        <v>0</v>
      </c>
    </row>
    <row r="433" spans="1:8" ht="15">
      <c r="A433" s="1" t="s">
        <v>3916</v>
      </c>
      <c r="B433" s="909" t="s">
        <v>4449</v>
      </c>
      <c r="C433" s="909" t="s">
        <v>3917</v>
      </c>
      <c r="D433" s="3">
        <v>2940</v>
      </c>
      <c r="E433" s="909" t="s">
        <v>533</v>
      </c>
      <c r="F433" s="3" t="s">
        <v>380</v>
      </c>
      <c r="G433" s="909">
        <v>0</v>
      </c>
      <c r="H433" s="909">
        <v>0</v>
      </c>
    </row>
    <row r="434" spans="1:8" ht="15">
      <c r="A434" s="1" t="s">
        <v>3918</v>
      </c>
      <c r="B434" s="909" t="s">
        <v>4450</v>
      </c>
      <c r="C434" s="909" t="s">
        <v>3919</v>
      </c>
      <c r="D434" s="3">
        <v>3675</v>
      </c>
      <c r="E434" s="909" t="s">
        <v>533</v>
      </c>
      <c r="F434" s="3" t="s">
        <v>380</v>
      </c>
      <c r="G434" s="909">
        <v>0</v>
      </c>
      <c r="H434" s="909">
        <v>0</v>
      </c>
    </row>
    <row r="435" spans="1:8" ht="15">
      <c r="A435" s="1" t="s">
        <v>2905</v>
      </c>
      <c r="B435" s="909" t="s">
        <v>4451</v>
      </c>
      <c r="C435" s="909" t="s">
        <v>2906</v>
      </c>
      <c r="D435" s="3">
        <v>679</v>
      </c>
      <c r="E435" s="909" t="s">
        <v>533</v>
      </c>
      <c r="F435" s="3" t="s">
        <v>380</v>
      </c>
      <c r="G435" s="909">
        <v>0</v>
      </c>
      <c r="H435" s="909" t="s">
        <v>2930</v>
      </c>
    </row>
    <row r="436" spans="1:8" ht="15">
      <c r="A436" s="1" t="s">
        <v>2907</v>
      </c>
      <c r="B436" s="909" t="s">
        <v>4452</v>
      </c>
      <c r="C436" s="909" t="s">
        <v>2908</v>
      </c>
      <c r="D436" s="3">
        <v>1155</v>
      </c>
      <c r="E436" s="909" t="s">
        <v>533</v>
      </c>
      <c r="F436" s="3" t="s">
        <v>380</v>
      </c>
      <c r="G436" s="909">
        <v>0</v>
      </c>
      <c r="H436" s="909">
        <v>0</v>
      </c>
    </row>
    <row r="437" spans="1:8" ht="15">
      <c r="A437" s="1" t="s">
        <v>2909</v>
      </c>
      <c r="B437" s="909" t="s">
        <v>4453</v>
      </c>
      <c r="C437" s="909" t="s">
        <v>2910</v>
      </c>
      <c r="D437" s="3">
        <v>1630</v>
      </c>
      <c r="E437" s="909" t="s">
        <v>533</v>
      </c>
      <c r="F437" s="3" t="s">
        <v>380</v>
      </c>
      <c r="G437" s="909">
        <v>0</v>
      </c>
      <c r="H437" s="909">
        <v>0</v>
      </c>
    </row>
    <row r="438" spans="1:8" ht="15">
      <c r="A438" s="1" t="s">
        <v>3920</v>
      </c>
      <c r="B438" s="909" t="s">
        <v>4454</v>
      </c>
      <c r="C438" s="909" t="s">
        <v>3921</v>
      </c>
      <c r="D438" s="3">
        <v>2173</v>
      </c>
      <c r="E438" s="909" t="s">
        <v>533</v>
      </c>
      <c r="F438" s="3" t="s">
        <v>380</v>
      </c>
      <c r="G438" s="909">
        <v>0</v>
      </c>
      <c r="H438" s="909">
        <v>0</v>
      </c>
    </row>
    <row r="439" spans="1:8" ht="15">
      <c r="A439" s="1" t="s">
        <v>3922</v>
      </c>
      <c r="B439" s="909" t="s">
        <v>4455</v>
      </c>
      <c r="C439" s="909" t="s">
        <v>3923</v>
      </c>
      <c r="D439" s="3">
        <v>2717</v>
      </c>
      <c r="E439" s="909" t="s">
        <v>533</v>
      </c>
      <c r="F439" s="3" t="s">
        <v>380</v>
      </c>
      <c r="G439" s="909">
        <v>0</v>
      </c>
      <c r="H439" s="909">
        <v>0</v>
      </c>
    </row>
    <row r="440" spans="1:8" ht="15">
      <c r="A440" s="1" t="s">
        <v>3152</v>
      </c>
      <c r="B440" s="909" t="s">
        <v>4456</v>
      </c>
      <c r="C440" s="909" t="s">
        <v>3153</v>
      </c>
      <c r="D440" s="3">
        <v>455</v>
      </c>
      <c r="E440" s="909" t="s">
        <v>533</v>
      </c>
      <c r="F440" s="3" t="s">
        <v>380</v>
      </c>
      <c r="G440" s="909">
        <v>0</v>
      </c>
      <c r="H440" s="909" t="s">
        <v>2929</v>
      </c>
    </row>
    <row r="441" spans="1:8" ht="15">
      <c r="A441" s="1" t="s">
        <v>3154</v>
      </c>
      <c r="B441" s="909" t="s">
        <v>4457</v>
      </c>
      <c r="C441" s="909" t="s">
        <v>3155</v>
      </c>
      <c r="D441" s="3">
        <v>775</v>
      </c>
      <c r="E441" s="909" t="s">
        <v>533</v>
      </c>
      <c r="F441" s="3" t="s">
        <v>380</v>
      </c>
      <c r="G441" s="909">
        <v>0</v>
      </c>
      <c r="H441" s="909">
        <v>0</v>
      </c>
    </row>
    <row r="442" spans="1:8" ht="15">
      <c r="A442" s="1" t="s">
        <v>3156</v>
      </c>
      <c r="B442" s="909" t="s">
        <v>4458</v>
      </c>
      <c r="C442" s="909" t="s">
        <v>3157</v>
      </c>
      <c r="D442" s="3">
        <v>1095</v>
      </c>
      <c r="E442" s="909" t="s">
        <v>533</v>
      </c>
      <c r="F442" s="3" t="s">
        <v>380</v>
      </c>
      <c r="G442" s="909">
        <v>0</v>
      </c>
      <c r="H442" s="909">
        <v>0</v>
      </c>
    </row>
    <row r="443" spans="1:8" ht="15">
      <c r="A443" s="1" t="s">
        <v>3924</v>
      </c>
      <c r="B443" s="909" t="s">
        <v>4459</v>
      </c>
      <c r="C443" s="909" t="s">
        <v>3925</v>
      </c>
      <c r="D443" s="3">
        <v>1456</v>
      </c>
      <c r="E443" s="909" t="s">
        <v>533</v>
      </c>
      <c r="F443" s="3" t="s">
        <v>380</v>
      </c>
      <c r="G443" s="909">
        <v>0</v>
      </c>
      <c r="H443" s="909">
        <v>0</v>
      </c>
    </row>
    <row r="444" spans="1:8" ht="15">
      <c r="A444" s="1" t="s">
        <v>3926</v>
      </c>
      <c r="B444" s="909" t="s">
        <v>4460</v>
      </c>
      <c r="C444" s="909" t="s">
        <v>3927</v>
      </c>
      <c r="D444" s="3">
        <v>1820</v>
      </c>
      <c r="E444" s="909" t="s">
        <v>533</v>
      </c>
      <c r="F444" s="3" t="s">
        <v>380</v>
      </c>
      <c r="G444" s="909">
        <v>0</v>
      </c>
      <c r="H444" s="909">
        <v>0</v>
      </c>
    </row>
    <row r="445" spans="1:8" ht="15">
      <c r="A445" s="1" t="s">
        <v>3158</v>
      </c>
      <c r="B445" s="909" t="s">
        <v>4461</v>
      </c>
      <c r="C445" s="909" t="s">
        <v>3159</v>
      </c>
      <c r="D445" s="3">
        <v>335</v>
      </c>
      <c r="E445" s="909" t="s">
        <v>533</v>
      </c>
      <c r="F445" s="3" t="s">
        <v>380</v>
      </c>
      <c r="G445" s="909">
        <v>0</v>
      </c>
      <c r="H445" s="909" t="s">
        <v>2930</v>
      </c>
    </row>
    <row r="446" spans="1:8" ht="15">
      <c r="A446" s="1" t="s">
        <v>3162</v>
      </c>
      <c r="B446" s="909" t="s">
        <v>4462</v>
      </c>
      <c r="C446" s="909" t="s">
        <v>3163</v>
      </c>
      <c r="D446" s="3">
        <v>805</v>
      </c>
      <c r="E446" s="909" t="s">
        <v>533</v>
      </c>
      <c r="F446" s="3" t="s">
        <v>380</v>
      </c>
      <c r="G446" s="909">
        <v>0</v>
      </c>
      <c r="H446" s="909">
        <v>0</v>
      </c>
    </row>
    <row r="447" spans="1:8" ht="15">
      <c r="A447" s="1" t="s">
        <v>3928</v>
      </c>
      <c r="B447" s="909" t="s">
        <v>4463</v>
      </c>
      <c r="C447" s="909" t="s">
        <v>3929</v>
      </c>
      <c r="D447" s="3">
        <v>1072</v>
      </c>
      <c r="E447" s="909" t="s">
        <v>533</v>
      </c>
      <c r="F447" s="3" t="s">
        <v>380</v>
      </c>
      <c r="G447" s="909">
        <v>0</v>
      </c>
      <c r="H447" s="909">
        <v>0</v>
      </c>
    </row>
    <row r="448" spans="1:8" ht="15">
      <c r="A448" s="1" t="s">
        <v>3930</v>
      </c>
      <c r="B448" s="909" t="s">
        <v>4464</v>
      </c>
      <c r="C448" s="909" t="s">
        <v>3931</v>
      </c>
      <c r="D448" s="3">
        <v>1340</v>
      </c>
      <c r="E448" s="909" t="s">
        <v>533</v>
      </c>
      <c r="F448" s="3" t="s">
        <v>380</v>
      </c>
      <c r="G448" s="909">
        <v>0</v>
      </c>
      <c r="H448" s="909">
        <v>0</v>
      </c>
    </row>
    <row r="449" spans="1:8" ht="15">
      <c r="A449" s="1" t="s">
        <v>3160</v>
      </c>
      <c r="B449" s="909" t="s">
        <v>4465</v>
      </c>
      <c r="C449" s="909" t="s">
        <v>3161</v>
      </c>
      <c r="D449" s="3">
        <v>565</v>
      </c>
      <c r="E449" s="909" t="s">
        <v>533</v>
      </c>
      <c r="F449" s="3" t="s">
        <v>380</v>
      </c>
      <c r="G449" s="909">
        <v>0</v>
      </c>
      <c r="H449" s="909">
        <v>0</v>
      </c>
    </row>
    <row r="450" spans="1:8" ht="15">
      <c r="A450" s="1" t="s">
        <v>3179</v>
      </c>
      <c r="B450" s="909" t="s">
        <v>4466</v>
      </c>
      <c r="C450" s="909" t="s">
        <v>3180</v>
      </c>
      <c r="D450" s="3">
        <v>276</v>
      </c>
      <c r="E450" s="909" t="s">
        <v>533</v>
      </c>
      <c r="F450" s="3" t="s">
        <v>380</v>
      </c>
      <c r="G450" s="909">
        <v>0</v>
      </c>
      <c r="H450" s="909" t="s">
        <v>3264</v>
      </c>
    </row>
    <row r="451" spans="1:8" ht="15">
      <c r="A451" s="1" t="s">
        <v>3181</v>
      </c>
      <c r="B451" s="909" t="s">
        <v>4467</v>
      </c>
      <c r="C451" s="909" t="s">
        <v>3182</v>
      </c>
      <c r="D451" s="3">
        <v>396</v>
      </c>
      <c r="E451" s="909" t="s">
        <v>533</v>
      </c>
      <c r="F451" s="3" t="s">
        <v>380</v>
      </c>
      <c r="G451" s="909">
        <v>0</v>
      </c>
      <c r="H451" s="909" t="s">
        <v>3264</v>
      </c>
    </row>
    <row r="452" spans="1:8" ht="15">
      <c r="A452" s="1" t="s">
        <v>3183</v>
      </c>
      <c r="B452" s="909" t="s">
        <v>4468</v>
      </c>
      <c r="C452" s="909" t="s">
        <v>3184</v>
      </c>
      <c r="D452" s="3">
        <v>696</v>
      </c>
      <c r="E452" s="909" t="s">
        <v>533</v>
      </c>
      <c r="F452" s="3" t="s">
        <v>380</v>
      </c>
      <c r="G452" s="909">
        <v>0</v>
      </c>
      <c r="H452" s="909" t="s">
        <v>3264</v>
      </c>
    </row>
    <row r="453" spans="1:8" ht="15">
      <c r="A453" s="1" t="s">
        <v>3185</v>
      </c>
      <c r="B453" s="909" t="s">
        <v>4469</v>
      </c>
      <c r="C453" s="909" t="s">
        <v>3186</v>
      </c>
      <c r="D453" s="3">
        <v>896</v>
      </c>
      <c r="E453" s="909" t="s">
        <v>533</v>
      </c>
      <c r="F453" s="3" t="s">
        <v>380</v>
      </c>
      <c r="G453" s="909">
        <v>0</v>
      </c>
      <c r="H453" s="909" t="s">
        <v>3264</v>
      </c>
    </row>
    <row r="454" spans="1:8" ht="15">
      <c r="A454" s="1" t="s">
        <v>3187</v>
      </c>
      <c r="B454" s="909" t="s">
        <v>4470</v>
      </c>
      <c r="C454" s="909" t="s">
        <v>3188</v>
      </c>
      <c r="D454" s="3">
        <v>1296</v>
      </c>
      <c r="E454" s="909" t="s">
        <v>533</v>
      </c>
      <c r="F454" s="3" t="s">
        <v>380</v>
      </c>
      <c r="G454" s="909">
        <v>0</v>
      </c>
      <c r="H454" s="909" t="s">
        <v>3264</v>
      </c>
    </row>
    <row r="455" spans="1:8" ht="15">
      <c r="A455" s="1" t="s">
        <v>3189</v>
      </c>
      <c r="B455" s="909" t="s">
        <v>4471</v>
      </c>
      <c r="C455" s="909" t="s">
        <v>3190</v>
      </c>
      <c r="D455" s="3">
        <v>5000</v>
      </c>
      <c r="E455" s="909" t="s">
        <v>2056</v>
      </c>
      <c r="F455" s="3" t="s">
        <v>380</v>
      </c>
      <c r="G455" s="909">
        <v>0</v>
      </c>
      <c r="H455" s="909" t="s">
        <v>3264</v>
      </c>
    </row>
    <row r="456" spans="1:8" ht="15">
      <c r="A456" s="1" t="s">
        <v>3191</v>
      </c>
      <c r="B456" s="909" t="s">
        <v>4472</v>
      </c>
      <c r="C456" s="909" t="s">
        <v>3192</v>
      </c>
      <c r="D456" s="3">
        <v>5398</v>
      </c>
      <c r="E456" s="909" t="s">
        <v>2056</v>
      </c>
      <c r="F456" s="3" t="s">
        <v>380</v>
      </c>
      <c r="G456" s="909">
        <v>0</v>
      </c>
      <c r="H456" s="909" t="s">
        <v>3264</v>
      </c>
    </row>
    <row r="457" spans="1:8" ht="15">
      <c r="A457" s="1" t="s">
        <v>3193</v>
      </c>
      <c r="B457" s="909" t="s">
        <v>4473</v>
      </c>
      <c r="C457" s="909" t="s">
        <v>3194</v>
      </c>
      <c r="D457" s="3">
        <v>7500</v>
      </c>
      <c r="E457" s="909" t="s">
        <v>2056</v>
      </c>
      <c r="F457" s="3" t="s">
        <v>380</v>
      </c>
      <c r="G457" s="909">
        <v>0</v>
      </c>
      <c r="H457" s="909" t="s">
        <v>3264</v>
      </c>
    </row>
    <row r="458" spans="1:8" ht="15">
      <c r="A458" s="1" t="s">
        <v>3195</v>
      </c>
      <c r="B458" s="909" t="s">
        <v>4474</v>
      </c>
      <c r="C458" s="909" t="s">
        <v>3196</v>
      </c>
      <c r="D458" s="3">
        <v>7500</v>
      </c>
      <c r="E458" s="909" t="s">
        <v>2056</v>
      </c>
      <c r="F458" s="3" t="s">
        <v>380</v>
      </c>
      <c r="G458" s="909">
        <v>0</v>
      </c>
      <c r="H458" s="909" t="s">
        <v>3264</v>
      </c>
    </row>
    <row r="459" spans="1:8" ht="15">
      <c r="A459" s="1" t="s">
        <v>946</v>
      </c>
      <c r="B459" s="909" t="s">
        <v>4475</v>
      </c>
      <c r="C459" s="909" t="s">
        <v>1888</v>
      </c>
      <c r="D459" s="3">
        <v>3850</v>
      </c>
      <c r="E459" s="909" t="s">
        <v>533</v>
      </c>
      <c r="F459" s="3">
        <v>3850</v>
      </c>
      <c r="G459" s="909">
        <v>0</v>
      </c>
      <c r="H459" s="909" t="s">
        <v>1432</v>
      </c>
    </row>
    <row r="460" spans="1:8" ht="15">
      <c r="A460" s="1" t="s">
        <v>2829</v>
      </c>
      <c r="B460" s="909" t="s">
        <v>4476</v>
      </c>
      <c r="C460" s="909" t="s">
        <v>2830</v>
      </c>
      <c r="D460" s="3">
        <v>2686</v>
      </c>
      <c r="E460" s="909" t="s">
        <v>533</v>
      </c>
      <c r="F460" s="3" t="s">
        <v>380</v>
      </c>
      <c r="G460" s="909">
        <v>0</v>
      </c>
      <c r="H460" s="909" t="s">
        <v>2925</v>
      </c>
    </row>
    <row r="461" spans="1:8" ht="15">
      <c r="A461" s="1" t="s">
        <v>2831</v>
      </c>
      <c r="B461" s="909" t="s">
        <v>4477</v>
      </c>
      <c r="C461" s="909" t="s">
        <v>2832</v>
      </c>
      <c r="D461" s="3">
        <v>4566</v>
      </c>
      <c r="E461" s="909" t="s">
        <v>533</v>
      </c>
      <c r="F461" s="3" t="s">
        <v>380</v>
      </c>
      <c r="G461" s="909">
        <v>0</v>
      </c>
      <c r="H461" s="909">
        <v>0</v>
      </c>
    </row>
    <row r="462" spans="1:8" ht="15">
      <c r="A462" s="1" t="s">
        <v>2833</v>
      </c>
      <c r="B462" s="909" t="s">
        <v>4478</v>
      </c>
      <c r="C462" s="909" t="s">
        <v>2834</v>
      </c>
      <c r="D462" s="3">
        <v>6445</v>
      </c>
      <c r="E462" s="909" t="s">
        <v>533</v>
      </c>
      <c r="F462" s="3" t="s">
        <v>380</v>
      </c>
      <c r="G462" s="909">
        <v>0</v>
      </c>
      <c r="H462" s="909">
        <v>0</v>
      </c>
    </row>
    <row r="463" spans="1:8" ht="15">
      <c r="A463" s="1" t="s">
        <v>3877</v>
      </c>
      <c r="B463" s="909" t="s">
        <v>4479</v>
      </c>
      <c r="C463" s="909" t="s">
        <v>3878</v>
      </c>
      <c r="D463" s="3">
        <v>8594</v>
      </c>
      <c r="E463" s="909" t="s">
        <v>533</v>
      </c>
      <c r="F463" s="3" t="s">
        <v>380</v>
      </c>
      <c r="G463" s="909">
        <v>0</v>
      </c>
      <c r="H463" s="909">
        <v>0</v>
      </c>
    </row>
    <row r="464" spans="1:8" ht="15">
      <c r="A464" s="1" t="s">
        <v>3879</v>
      </c>
      <c r="B464" s="909" t="s">
        <v>4480</v>
      </c>
      <c r="C464" s="909" t="s">
        <v>3880</v>
      </c>
      <c r="D464" s="3">
        <v>10742</v>
      </c>
      <c r="E464" s="909" t="s">
        <v>533</v>
      </c>
      <c r="F464" s="3" t="s">
        <v>380</v>
      </c>
      <c r="G464" s="909">
        <v>0</v>
      </c>
      <c r="H464" s="909">
        <v>0</v>
      </c>
    </row>
    <row r="465" spans="1:8" ht="15">
      <c r="A465" s="1" t="s">
        <v>2835</v>
      </c>
      <c r="B465" s="909" t="s">
        <v>4481</v>
      </c>
      <c r="C465" s="909" t="s">
        <v>2836</v>
      </c>
      <c r="D465" s="3">
        <v>1231</v>
      </c>
      <c r="E465" s="909" t="s">
        <v>533</v>
      </c>
      <c r="F465" s="3" t="s">
        <v>380</v>
      </c>
      <c r="G465" s="909">
        <v>0</v>
      </c>
      <c r="H465" s="909" t="s">
        <v>2926</v>
      </c>
    </row>
    <row r="466" spans="1:8" ht="15">
      <c r="A466" s="1" t="s">
        <v>2837</v>
      </c>
      <c r="B466" s="909" t="s">
        <v>4482</v>
      </c>
      <c r="C466" s="909" t="s">
        <v>2838</v>
      </c>
      <c r="D466" s="3">
        <v>2093</v>
      </c>
      <c r="E466" s="909" t="s">
        <v>533</v>
      </c>
      <c r="F466" s="3" t="s">
        <v>380</v>
      </c>
      <c r="G466" s="909">
        <v>0</v>
      </c>
      <c r="H466" s="909">
        <v>0</v>
      </c>
    </row>
    <row r="467" spans="1:8" ht="15">
      <c r="A467" s="1" t="s">
        <v>2839</v>
      </c>
      <c r="B467" s="909" t="s">
        <v>4483</v>
      </c>
      <c r="C467" s="909" t="s">
        <v>2840</v>
      </c>
      <c r="D467" s="3">
        <v>2954</v>
      </c>
      <c r="E467" s="909" t="s">
        <v>533</v>
      </c>
      <c r="F467" s="3" t="s">
        <v>380</v>
      </c>
      <c r="G467" s="909">
        <v>0</v>
      </c>
      <c r="H467" s="909">
        <v>0</v>
      </c>
    </row>
    <row r="468" spans="1:8" ht="15">
      <c r="A468" s="1" t="s">
        <v>3881</v>
      </c>
      <c r="B468" s="909" t="s">
        <v>4484</v>
      </c>
      <c r="C468" s="909" t="s">
        <v>3996</v>
      </c>
      <c r="D468" s="3">
        <v>3939</v>
      </c>
      <c r="E468" s="909" t="s">
        <v>533</v>
      </c>
      <c r="F468" s="3" t="s">
        <v>380</v>
      </c>
      <c r="G468" s="909">
        <v>0</v>
      </c>
      <c r="H468" s="909">
        <v>0</v>
      </c>
    </row>
    <row r="469" spans="1:8" ht="15">
      <c r="A469" s="1" t="s">
        <v>3882</v>
      </c>
      <c r="B469" s="909" t="s">
        <v>4485</v>
      </c>
      <c r="C469" s="909" t="s">
        <v>3883</v>
      </c>
      <c r="D469" s="3">
        <v>4924</v>
      </c>
      <c r="E469" s="909" t="s">
        <v>533</v>
      </c>
      <c r="F469" s="3" t="s">
        <v>380</v>
      </c>
      <c r="G469" s="909">
        <v>0</v>
      </c>
      <c r="H469" s="909">
        <v>0</v>
      </c>
    </row>
    <row r="470" spans="1:8" ht="15">
      <c r="A470" s="1" t="s">
        <v>2841</v>
      </c>
      <c r="B470" s="909" t="s">
        <v>4486</v>
      </c>
      <c r="C470" s="909" t="s">
        <v>2842</v>
      </c>
      <c r="D470" s="3">
        <v>1343</v>
      </c>
      <c r="E470" s="909" t="s">
        <v>533</v>
      </c>
      <c r="F470" s="3" t="s">
        <v>380</v>
      </c>
      <c r="G470" s="909">
        <v>0</v>
      </c>
      <c r="H470" s="909" t="s">
        <v>2927</v>
      </c>
    </row>
    <row r="471" spans="1:8" ht="15">
      <c r="A471" s="1" t="s">
        <v>2843</v>
      </c>
      <c r="B471" s="909" t="s">
        <v>4487</v>
      </c>
      <c r="C471" s="909" t="s">
        <v>2844</v>
      </c>
      <c r="D471" s="3">
        <v>2283</v>
      </c>
      <c r="E471" s="909" t="s">
        <v>533</v>
      </c>
      <c r="F471" s="3" t="s">
        <v>380</v>
      </c>
      <c r="G471" s="909">
        <v>0</v>
      </c>
      <c r="H471" s="909">
        <v>0</v>
      </c>
    </row>
    <row r="472" spans="1:8" ht="15">
      <c r="A472" s="1" t="s">
        <v>2845</v>
      </c>
      <c r="B472" s="909" t="s">
        <v>4488</v>
      </c>
      <c r="C472" s="909" t="s">
        <v>2846</v>
      </c>
      <c r="D472" s="3">
        <v>3223</v>
      </c>
      <c r="E472" s="909" t="s">
        <v>533</v>
      </c>
      <c r="F472" s="3" t="s">
        <v>380</v>
      </c>
      <c r="G472" s="909">
        <v>0</v>
      </c>
      <c r="H472" s="909">
        <v>0</v>
      </c>
    </row>
    <row r="473" spans="1:8" ht="15">
      <c r="A473" s="1" t="s">
        <v>3884</v>
      </c>
      <c r="B473" s="909" t="s">
        <v>4489</v>
      </c>
      <c r="C473" s="909" t="s">
        <v>3885</v>
      </c>
      <c r="D473" s="3">
        <v>4297</v>
      </c>
      <c r="E473" s="909" t="s">
        <v>533</v>
      </c>
      <c r="F473" s="3" t="s">
        <v>380</v>
      </c>
      <c r="G473" s="909">
        <v>0</v>
      </c>
      <c r="H473" s="909">
        <v>0</v>
      </c>
    </row>
    <row r="474" spans="1:8" ht="15">
      <c r="A474" s="1" t="s">
        <v>3886</v>
      </c>
      <c r="B474" s="909" t="s">
        <v>4490</v>
      </c>
      <c r="C474" s="909" t="s">
        <v>3887</v>
      </c>
      <c r="D474" s="3">
        <v>5371</v>
      </c>
      <c r="E474" s="909" t="s">
        <v>533</v>
      </c>
      <c r="F474" s="3" t="s">
        <v>380</v>
      </c>
      <c r="G474" s="909">
        <v>0</v>
      </c>
      <c r="H474" s="909">
        <v>0</v>
      </c>
    </row>
    <row r="475" spans="1:8" ht="15">
      <c r="A475" s="1" t="s">
        <v>2847</v>
      </c>
      <c r="B475" s="909" t="s">
        <v>4491</v>
      </c>
      <c r="C475" s="909" t="s">
        <v>2848</v>
      </c>
      <c r="D475" s="3">
        <v>2238</v>
      </c>
      <c r="E475" s="909" t="s">
        <v>533</v>
      </c>
      <c r="F475" s="3" t="s">
        <v>380</v>
      </c>
      <c r="G475" s="909">
        <v>0</v>
      </c>
      <c r="H475" s="909" t="s">
        <v>1999</v>
      </c>
    </row>
    <row r="476" spans="1:8" ht="15">
      <c r="A476" s="1" t="s">
        <v>2849</v>
      </c>
      <c r="B476" s="909" t="s">
        <v>4492</v>
      </c>
      <c r="C476" s="909" t="s">
        <v>2850</v>
      </c>
      <c r="D476" s="3">
        <v>3805</v>
      </c>
      <c r="E476" s="909" t="s">
        <v>533</v>
      </c>
      <c r="F476" s="3" t="s">
        <v>380</v>
      </c>
      <c r="G476" s="909">
        <v>0</v>
      </c>
      <c r="H476" s="909">
        <v>0</v>
      </c>
    </row>
    <row r="477" spans="1:8" ht="15">
      <c r="A477" s="1" t="s">
        <v>2851</v>
      </c>
      <c r="B477" s="909" t="s">
        <v>4493</v>
      </c>
      <c r="C477" s="909" t="s">
        <v>2852</v>
      </c>
      <c r="D477" s="3">
        <v>5371</v>
      </c>
      <c r="E477" s="909" t="s">
        <v>533</v>
      </c>
      <c r="F477" s="3" t="s">
        <v>380</v>
      </c>
      <c r="G477" s="909">
        <v>0</v>
      </c>
      <c r="H477" s="909">
        <v>0</v>
      </c>
    </row>
    <row r="478" spans="1:8" ht="15">
      <c r="A478" s="1" t="s">
        <v>3888</v>
      </c>
      <c r="B478" s="909" t="s">
        <v>4494</v>
      </c>
      <c r="C478" s="909" t="s">
        <v>3889</v>
      </c>
      <c r="D478" s="3">
        <v>7162</v>
      </c>
      <c r="E478" s="909" t="s">
        <v>533</v>
      </c>
      <c r="F478" s="3" t="s">
        <v>380</v>
      </c>
      <c r="G478" s="909">
        <v>0</v>
      </c>
      <c r="H478" s="909">
        <v>0</v>
      </c>
    </row>
    <row r="479" spans="1:8" ht="15">
      <c r="A479" s="1" t="s">
        <v>3890</v>
      </c>
      <c r="B479" s="909" t="s">
        <v>4495</v>
      </c>
      <c r="C479" s="909" t="s">
        <v>3891</v>
      </c>
      <c r="D479" s="3">
        <v>8952</v>
      </c>
      <c r="E479" s="909" t="s">
        <v>533</v>
      </c>
      <c r="F479" s="3" t="s">
        <v>380</v>
      </c>
      <c r="G479" s="909">
        <v>0</v>
      </c>
      <c r="H479" s="909">
        <v>0</v>
      </c>
    </row>
    <row r="480" spans="1:8" ht="15">
      <c r="A480" s="1" t="s">
        <v>2875</v>
      </c>
      <c r="B480" s="909" t="s">
        <v>4496</v>
      </c>
      <c r="C480" s="909" t="s">
        <v>2876</v>
      </c>
      <c r="D480" s="3">
        <v>1918</v>
      </c>
      <c r="E480" s="909" t="s">
        <v>533</v>
      </c>
      <c r="F480" s="3" t="s">
        <v>380</v>
      </c>
      <c r="G480" s="909">
        <v>0</v>
      </c>
      <c r="H480" s="909" t="s">
        <v>2925</v>
      </c>
    </row>
    <row r="481" spans="1:8" ht="15">
      <c r="A481" s="1" t="s">
        <v>2877</v>
      </c>
      <c r="B481" s="909" t="s">
        <v>4497</v>
      </c>
      <c r="C481" s="909" t="s">
        <v>2878</v>
      </c>
      <c r="D481" s="3">
        <v>3260</v>
      </c>
      <c r="E481" s="909" t="s">
        <v>533</v>
      </c>
      <c r="F481" s="3" t="s">
        <v>380</v>
      </c>
      <c r="G481" s="909">
        <v>0</v>
      </c>
      <c r="H481" s="909">
        <v>0</v>
      </c>
    </row>
    <row r="482" spans="1:8" ht="15">
      <c r="A482" s="1" t="s">
        <v>2879</v>
      </c>
      <c r="B482" s="909" t="s">
        <v>4498</v>
      </c>
      <c r="C482" s="909" t="s">
        <v>2880</v>
      </c>
      <c r="D482" s="3">
        <v>4602</v>
      </c>
      <c r="E482" s="909" t="s">
        <v>533</v>
      </c>
      <c r="F482" s="3" t="s">
        <v>380</v>
      </c>
      <c r="G482" s="909">
        <v>0</v>
      </c>
      <c r="H482" s="909">
        <v>0</v>
      </c>
    </row>
    <row r="483" spans="1:8" ht="15">
      <c r="A483" s="1" t="s">
        <v>3900</v>
      </c>
      <c r="B483" s="909" t="s">
        <v>4499</v>
      </c>
      <c r="C483" s="909" t="s">
        <v>3901</v>
      </c>
      <c r="D483" s="3">
        <v>6136</v>
      </c>
      <c r="E483" s="909" t="s">
        <v>533</v>
      </c>
      <c r="F483" s="3" t="s">
        <v>380</v>
      </c>
      <c r="G483" s="909">
        <v>0</v>
      </c>
      <c r="H483" s="909">
        <v>0</v>
      </c>
    </row>
    <row r="484" spans="1:8" ht="15">
      <c r="A484" s="1" t="s">
        <v>3902</v>
      </c>
      <c r="B484" s="909" t="s">
        <v>4500</v>
      </c>
      <c r="C484" s="909" t="s">
        <v>3903</v>
      </c>
      <c r="D484" s="3">
        <v>7670</v>
      </c>
      <c r="E484" s="909" t="s">
        <v>533</v>
      </c>
      <c r="F484" s="3" t="s">
        <v>380</v>
      </c>
      <c r="G484" s="909">
        <v>0</v>
      </c>
      <c r="H484" s="909">
        <v>0</v>
      </c>
    </row>
    <row r="485" spans="1:8" ht="15">
      <c r="A485" s="1" t="s">
        <v>2881</v>
      </c>
      <c r="B485" s="909" t="s">
        <v>4501</v>
      </c>
      <c r="C485" s="909" t="s">
        <v>2882</v>
      </c>
      <c r="D485" s="3">
        <v>879</v>
      </c>
      <c r="E485" s="909" t="s">
        <v>533</v>
      </c>
      <c r="F485" s="3" t="s">
        <v>380</v>
      </c>
      <c r="G485" s="909">
        <v>0</v>
      </c>
      <c r="H485" s="909" t="s">
        <v>2926</v>
      </c>
    </row>
    <row r="486" spans="1:8" ht="15">
      <c r="A486" s="1" t="s">
        <v>2883</v>
      </c>
      <c r="B486" s="909" t="s">
        <v>4502</v>
      </c>
      <c r="C486" s="909" t="s">
        <v>2884</v>
      </c>
      <c r="D486" s="3">
        <v>1494</v>
      </c>
      <c r="E486" s="909" t="s">
        <v>533</v>
      </c>
      <c r="F486" s="3" t="s">
        <v>380</v>
      </c>
      <c r="G486" s="909">
        <v>0</v>
      </c>
      <c r="H486" s="909">
        <v>0</v>
      </c>
    </row>
    <row r="487" spans="1:8" ht="15">
      <c r="A487" s="1" t="s">
        <v>2885</v>
      </c>
      <c r="B487" s="909" t="s">
        <v>4503</v>
      </c>
      <c r="C487" s="909" t="s">
        <v>2886</v>
      </c>
      <c r="D487" s="3">
        <v>2109</v>
      </c>
      <c r="E487" s="909" t="s">
        <v>533</v>
      </c>
      <c r="F487" s="3" t="s">
        <v>380</v>
      </c>
      <c r="G487" s="909">
        <v>0</v>
      </c>
      <c r="H487" s="909">
        <v>0</v>
      </c>
    </row>
    <row r="488" spans="1:8" ht="15">
      <c r="A488" s="1" t="s">
        <v>3904</v>
      </c>
      <c r="B488" s="909" t="s">
        <v>4504</v>
      </c>
      <c r="C488" s="909" t="s">
        <v>3905</v>
      </c>
      <c r="D488" s="3">
        <v>2812</v>
      </c>
      <c r="E488" s="909" t="s">
        <v>533</v>
      </c>
      <c r="F488" s="3" t="s">
        <v>380</v>
      </c>
      <c r="G488" s="909">
        <v>0</v>
      </c>
      <c r="H488" s="909">
        <v>0</v>
      </c>
    </row>
    <row r="489" spans="1:8" ht="15">
      <c r="A489" s="1" t="s">
        <v>3906</v>
      </c>
      <c r="B489" s="909" t="s">
        <v>4505</v>
      </c>
      <c r="C489" s="909" t="s">
        <v>3907</v>
      </c>
      <c r="D489" s="3">
        <v>3516</v>
      </c>
      <c r="E489" s="909" t="s">
        <v>533</v>
      </c>
      <c r="F489" s="3" t="s">
        <v>380</v>
      </c>
      <c r="G489" s="909">
        <v>0</v>
      </c>
      <c r="H489" s="909">
        <v>0</v>
      </c>
    </row>
    <row r="490" spans="1:8" ht="15">
      <c r="A490" s="1" t="s">
        <v>2887</v>
      </c>
      <c r="B490" s="909" t="s">
        <v>4506</v>
      </c>
      <c r="C490" s="909" t="s">
        <v>2888</v>
      </c>
      <c r="D490" s="3">
        <v>959</v>
      </c>
      <c r="E490" s="909" t="s">
        <v>533</v>
      </c>
      <c r="F490" s="3" t="s">
        <v>380</v>
      </c>
      <c r="G490" s="909">
        <v>0</v>
      </c>
      <c r="H490" s="909" t="s">
        <v>2927</v>
      </c>
    </row>
    <row r="491" spans="1:8" ht="15">
      <c r="A491" s="1" t="s">
        <v>2889</v>
      </c>
      <c r="B491" s="909" t="s">
        <v>4507</v>
      </c>
      <c r="C491" s="909" t="s">
        <v>2890</v>
      </c>
      <c r="D491" s="3">
        <v>1630</v>
      </c>
      <c r="E491" s="909" t="s">
        <v>533</v>
      </c>
      <c r="F491" s="3" t="s">
        <v>380</v>
      </c>
      <c r="G491" s="909">
        <v>0</v>
      </c>
      <c r="H491" s="909">
        <v>0</v>
      </c>
    </row>
    <row r="492" spans="1:8" ht="15">
      <c r="A492" s="1" t="s">
        <v>2891</v>
      </c>
      <c r="B492" s="909" t="s">
        <v>4508</v>
      </c>
      <c r="C492" s="909" t="s">
        <v>2892</v>
      </c>
      <c r="D492" s="3">
        <v>2301</v>
      </c>
      <c r="E492" s="909" t="s">
        <v>533</v>
      </c>
      <c r="F492" s="3" t="s">
        <v>380</v>
      </c>
      <c r="G492" s="909">
        <v>0</v>
      </c>
      <c r="H492" s="909">
        <v>0</v>
      </c>
    </row>
    <row r="493" spans="1:8" ht="15">
      <c r="A493" s="1" t="s">
        <v>3908</v>
      </c>
      <c r="B493" s="909" t="s">
        <v>4509</v>
      </c>
      <c r="C493" s="909" t="s">
        <v>3909</v>
      </c>
      <c r="D493" s="3">
        <v>3068</v>
      </c>
      <c r="E493" s="909" t="s">
        <v>533</v>
      </c>
      <c r="F493" s="3" t="s">
        <v>380</v>
      </c>
      <c r="G493" s="909">
        <v>0</v>
      </c>
      <c r="H493" s="909">
        <v>0</v>
      </c>
    </row>
    <row r="494" spans="1:8" ht="15">
      <c r="A494" s="1" t="s">
        <v>3910</v>
      </c>
      <c r="B494" s="909" t="s">
        <v>4510</v>
      </c>
      <c r="C494" s="909" t="s">
        <v>3911</v>
      </c>
      <c r="D494" s="3">
        <v>3835</v>
      </c>
      <c r="E494" s="909" t="s">
        <v>533</v>
      </c>
      <c r="F494" s="3" t="s">
        <v>380</v>
      </c>
      <c r="G494" s="909">
        <v>0</v>
      </c>
      <c r="H494" s="909">
        <v>0</v>
      </c>
    </row>
    <row r="495" spans="1:8" ht="15">
      <c r="A495" s="1" t="s">
        <v>2893</v>
      </c>
      <c r="B495" s="909" t="s">
        <v>4511</v>
      </c>
      <c r="C495" s="909" t="s">
        <v>2894</v>
      </c>
      <c r="D495" s="3">
        <v>1598</v>
      </c>
      <c r="E495" s="909" t="s">
        <v>533</v>
      </c>
      <c r="F495" s="3" t="s">
        <v>380</v>
      </c>
      <c r="G495" s="909">
        <v>0</v>
      </c>
      <c r="H495" s="909" t="s">
        <v>1999</v>
      </c>
    </row>
    <row r="496" spans="1:8" ht="15">
      <c r="A496" s="1" t="s">
        <v>2895</v>
      </c>
      <c r="B496" s="909" t="s">
        <v>4512</v>
      </c>
      <c r="C496" s="909" t="s">
        <v>2896</v>
      </c>
      <c r="D496" s="3">
        <v>2717</v>
      </c>
      <c r="E496" s="909" t="s">
        <v>533</v>
      </c>
      <c r="F496" s="3" t="s">
        <v>380</v>
      </c>
      <c r="G496" s="909">
        <v>0</v>
      </c>
      <c r="H496" s="909">
        <v>0</v>
      </c>
    </row>
    <row r="497" spans="1:8" ht="15">
      <c r="A497" s="1" t="s">
        <v>2897</v>
      </c>
      <c r="B497" s="909" t="s">
        <v>4513</v>
      </c>
      <c r="C497" s="909" t="s">
        <v>2898</v>
      </c>
      <c r="D497" s="3">
        <v>3835</v>
      </c>
      <c r="E497" s="909" t="s">
        <v>533</v>
      </c>
      <c r="F497" s="3" t="s">
        <v>380</v>
      </c>
      <c r="G497" s="909">
        <v>0</v>
      </c>
      <c r="H497" s="909">
        <v>0</v>
      </c>
    </row>
    <row r="498" spans="1:8" ht="15">
      <c r="A498" s="1" t="s">
        <v>3912</v>
      </c>
      <c r="B498" s="909" t="s">
        <v>4514</v>
      </c>
      <c r="C498" s="909" t="s">
        <v>3913</v>
      </c>
      <c r="D498" s="3">
        <v>5114</v>
      </c>
      <c r="E498" s="909" t="s">
        <v>533</v>
      </c>
      <c r="F498" s="3" t="s">
        <v>380</v>
      </c>
      <c r="G498" s="909">
        <v>0</v>
      </c>
      <c r="H498" s="909">
        <v>0</v>
      </c>
    </row>
    <row r="499" spans="1:8" ht="15">
      <c r="A499" s="1" t="s">
        <v>3914</v>
      </c>
      <c r="B499" s="909" t="s">
        <v>4515</v>
      </c>
      <c r="C499" s="909" t="s">
        <v>3915</v>
      </c>
      <c r="D499" s="3">
        <v>6392</v>
      </c>
      <c r="E499" s="909" t="s">
        <v>533</v>
      </c>
      <c r="F499" s="3" t="s">
        <v>380</v>
      </c>
      <c r="G499" s="909">
        <v>0</v>
      </c>
      <c r="H499" s="909">
        <v>0</v>
      </c>
    </row>
    <row r="500" spans="1:8" ht="15">
      <c r="A500" s="1" t="s">
        <v>3128</v>
      </c>
      <c r="B500" s="909" t="s">
        <v>4516</v>
      </c>
      <c r="C500" s="909" t="s">
        <v>3129</v>
      </c>
      <c r="D500" s="3">
        <v>1465</v>
      </c>
      <c r="E500" s="909" t="s">
        <v>533</v>
      </c>
      <c r="F500" s="3" t="s">
        <v>380</v>
      </c>
      <c r="G500" s="909">
        <v>0</v>
      </c>
      <c r="H500" s="909" t="s">
        <v>2925</v>
      </c>
    </row>
    <row r="501" spans="1:8" ht="15">
      <c r="A501" s="1" t="s">
        <v>3130</v>
      </c>
      <c r="B501" s="909" t="s">
        <v>4517</v>
      </c>
      <c r="C501" s="909" t="s">
        <v>3131</v>
      </c>
      <c r="D501" s="3">
        <v>2160</v>
      </c>
      <c r="E501" s="909" t="s">
        <v>533</v>
      </c>
      <c r="F501" s="3" t="s">
        <v>380</v>
      </c>
      <c r="G501" s="909">
        <v>0</v>
      </c>
      <c r="H501" s="909">
        <v>0</v>
      </c>
    </row>
    <row r="502" spans="1:8" ht="15">
      <c r="A502" s="1" t="s">
        <v>3132</v>
      </c>
      <c r="B502" s="909" t="s">
        <v>4518</v>
      </c>
      <c r="C502" s="909" t="s">
        <v>3133</v>
      </c>
      <c r="D502" s="3">
        <v>3040</v>
      </c>
      <c r="E502" s="909" t="s">
        <v>533</v>
      </c>
      <c r="F502" s="3" t="s">
        <v>380</v>
      </c>
      <c r="G502" s="909">
        <v>0</v>
      </c>
      <c r="H502" s="909">
        <v>0</v>
      </c>
    </row>
    <row r="503" spans="1:8" ht="15">
      <c r="A503" s="1" t="s">
        <v>3932</v>
      </c>
      <c r="B503" s="909" t="s">
        <v>4519</v>
      </c>
      <c r="C503" s="909" t="s">
        <v>3933</v>
      </c>
      <c r="D503" s="3">
        <v>4240</v>
      </c>
      <c r="E503" s="909" t="s">
        <v>533</v>
      </c>
      <c r="F503" s="3" t="s">
        <v>380</v>
      </c>
      <c r="G503" s="909">
        <v>0</v>
      </c>
      <c r="H503" s="909">
        <v>0</v>
      </c>
    </row>
    <row r="504" spans="1:8" ht="15">
      <c r="A504" s="1" t="s">
        <v>3934</v>
      </c>
      <c r="B504" s="909" t="s">
        <v>4520</v>
      </c>
      <c r="C504" s="909" t="s">
        <v>3935</v>
      </c>
      <c r="D504" s="3">
        <v>5073</v>
      </c>
      <c r="E504" s="909" t="s">
        <v>533</v>
      </c>
      <c r="F504" s="3" t="s">
        <v>380</v>
      </c>
      <c r="G504" s="909">
        <v>0</v>
      </c>
      <c r="H504" s="909">
        <v>0</v>
      </c>
    </row>
    <row r="505" spans="1:8" ht="15">
      <c r="A505" s="1" t="s">
        <v>3134</v>
      </c>
      <c r="B505" s="909" t="s">
        <v>4521</v>
      </c>
      <c r="C505" s="909" t="s">
        <v>3135</v>
      </c>
      <c r="D505" s="3">
        <v>680</v>
      </c>
      <c r="E505" s="909" t="s">
        <v>533</v>
      </c>
      <c r="F505" s="3" t="s">
        <v>380</v>
      </c>
      <c r="G505" s="909">
        <v>0</v>
      </c>
      <c r="H505" s="909" t="s">
        <v>2926</v>
      </c>
    </row>
    <row r="506" spans="1:8" ht="15">
      <c r="A506" s="1" t="s">
        <v>3136</v>
      </c>
      <c r="B506" s="909" t="s">
        <v>4522</v>
      </c>
      <c r="C506" s="909" t="s">
        <v>3137</v>
      </c>
      <c r="D506" s="3">
        <v>1150</v>
      </c>
      <c r="E506" s="909" t="s">
        <v>533</v>
      </c>
      <c r="F506" s="3" t="s">
        <v>380</v>
      </c>
      <c r="G506" s="909">
        <v>0</v>
      </c>
      <c r="H506" s="909">
        <v>0</v>
      </c>
    </row>
    <row r="507" spans="1:8" ht="15">
      <c r="A507" s="1" t="s">
        <v>3138</v>
      </c>
      <c r="B507" s="909" t="s">
        <v>4523</v>
      </c>
      <c r="C507" s="909" t="s">
        <v>3139</v>
      </c>
      <c r="D507" s="3">
        <v>1635</v>
      </c>
      <c r="E507" s="909" t="s">
        <v>533</v>
      </c>
      <c r="F507" s="3" t="s">
        <v>380</v>
      </c>
      <c r="G507" s="909">
        <v>0</v>
      </c>
      <c r="H507" s="909">
        <v>0</v>
      </c>
    </row>
    <row r="508" spans="1:8" ht="15">
      <c r="A508" s="1" t="s">
        <v>3936</v>
      </c>
      <c r="B508" s="909" t="s">
        <v>4524</v>
      </c>
      <c r="C508" s="909" t="s">
        <v>3937</v>
      </c>
      <c r="D508" s="3">
        <v>2176</v>
      </c>
      <c r="E508" s="909" t="s">
        <v>533</v>
      </c>
      <c r="F508" s="3" t="s">
        <v>380</v>
      </c>
      <c r="G508" s="909">
        <v>0</v>
      </c>
      <c r="H508" s="909">
        <v>0</v>
      </c>
    </row>
    <row r="509" spans="1:8" ht="15">
      <c r="A509" s="1" t="s">
        <v>3938</v>
      </c>
      <c r="B509" s="909" t="s">
        <v>4525</v>
      </c>
      <c r="C509" s="909" t="s">
        <v>3939</v>
      </c>
      <c r="D509" s="3">
        <v>2720</v>
      </c>
      <c r="E509" s="909" t="s">
        <v>533</v>
      </c>
      <c r="F509" s="3" t="s">
        <v>380</v>
      </c>
      <c r="G509" s="909">
        <v>0</v>
      </c>
      <c r="H509" s="909">
        <v>0</v>
      </c>
    </row>
    <row r="510" spans="1:8" ht="15">
      <c r="A510" s="1" t="s">
        <v>3140</v>
      </c>
      <c r="B510" s="909" t="s">
        <v>4526</v>
      </c>
      <c r="C510" s="909" t="s">
        <v>3141</v>
      </c>
      <c r="D510" s="3">
        <v>940</v>
      </c>
      <c r="E510" s="909" t="s">
        <v>533</v>
      </c>
      <c r="F510" s="3" t="s">
        <v>380</v>
      </c>
      <c r="G510" s="909">
        <v>0</v>
      </c>
      <c r="H510" s="909" t="s">
        <v>2927</v>
      </c>
    </row>
    <row r="511" spans="1:8" ht="15">
      <c r="A511" s="1" t="s">
        <v>3142</v>
      </c>
      <c r="B511" s="909" t="s">
        <v>4527</v>
      </c>
      <c r="C511" s="909" t="s">
        <v>3143</v>
      </c>
      <c r="D511" s="3">
        <v>1570</v>
      </c>
      <c r="E511" s="909" t="s">
        <v>533</v>
      </c>
      <c r="F511" s="3" t="s">
        <v>380</v>
      </c>
      <c r="G511" s="909">
        <v>0</v>
      </c>
      <c r="H511" s="909">
        <v>0</v>
      </c>
    </row>
    <row r="512" spans="1:8" ht="15">
      <c r="A512" s="1" t="s">
        <v>3144</v>
      </c>
      <c r="B512" s="909" t="s">
        <v>4528</v>
      </c>
      <c r="C512" s="909" t="s">
        <v>3145</v>
      </c>
      <c r="D512" s="3">
        <v>2265</v>
      </c>
      <c r="E512" s="909" t="s">
        <v>533</v>
      </c>
      <c r="F512" s="3" t="s">
        <v>380</v>
      </c>
      <c r="G512" s="909">
        <v>0</v>
      </c>
      <c r="H512" s="909">
        <v>0</v>
      </c>
    </row>
    <row r="513" spans="1:8" ht="15">
      <c r="A513" s="1" t="s">
        <v>3940</v>
      </c>
      <c r="B513" s="909" t="s">
        <v>4529</v>
      </c>
      <c r="C513" s="909" t="s">
        <v>3941</v>
      </c>
      <c r="D513" s="3">
        <v>3008</v>
      </c>
      <c r="E513" s="909" t="s">
        <v>533</v>
      </c>
      <c r="F513" s="3" t="s">
        <v>380</v>
      </c>
      <c r="G513" s="909">
        <v>0</v>
      </c>
      <c r="H513" s="909">
        <v>0</v>
      </c>
    </row>
    <row r="514" spans="1:8" ht="15">
      <c r="A514" s="1" t="s">
        <v>3942</v>
      </c>
      <c r="B514" s="909" t="s">
        <v>4530</v>
      </c>
      <c r="C514" s="909" t="s">
        <v>3943</v>
      </c>
      <c r="D514" s="3">
        <v>3760</v>
      </c>
      <c r="E514" s="909" t="s">
        <v>533</v>
      </c>
      <c r="F514" s="3" t="s">
        <v>380</v>
      </c>
      <c r="G514" s="909">
        <v>0</v>
      </c>
      <c r="H514" s="909">
        <v>0</v>
      </c>
    </row>
    <row r="515" spans="1:8" ht="15">
      <c r="A515" s="1" t="s">
        <v>3146</v>
      </c>
      <c r="B515" s="909" t="s">
        <v>4531</v>
      </c>
      <c r="C515" s="909" t="s">
        <v>3147</v>
      </c>
      <c r="D515" s="3">
        <v>975</v>
      </c>
      <c r="E515" s="909" t="s">
        <v>533</v>
      </c>
      <c r="F515" s="3" t="s">
        <v>380</v>
      </c>
      <c r="G515" s="909">
        <v>0</v>
      </c>
      <c r="H515" s="909">
        <v>0</v>
      </c>
    </row>
    <row r="516" spans="1:8" ht="15">
      <c r="A516" s="1" t="s">
        <v>3148</v>
      </c>
      <c r="B516" s="909" t="s">
        <v>4532</v>
      </c>
      <c r="C516" s="909" t="s">
        <v>3149</v>
      </c>
      <c r="D516" s="3">
        <v>1655</v>
      </c>
      <c r="E516" s="909" t="s">
        <v>533</v>
      </c>
      <c r="F516" s="3" t="s">
        <v>380</v>
      </c>
      <c r="G516" s="909">
        <v>0</v>
      </c>
      <c r="H516" s="909">
        <v>0</v>
      </c>
    </row>
    <row r="517" spans="1:8" ht="15">
      <c r="A517" s="1" t="s">
        <v>3150</v>
      </c>
      <c r="B517" s="909" t="s">
        <v>4533</v>
      </c>
      <c r="C517" s="909" t="s">
        <v>3151</v>
      </c>
      <c r="D517" s="3">
        <v>2335</v>
      </c>
      <c r="E517" s="909" t="s">
        <v>533</v>
      </c>
      <c r="F517" s="3" t="s">
        <v>380</v>
      </c>
      <c r="G517" s="909">
        <v>0</v>
      </c>
      <c r="H517" s="909">
        <v>0</v>
      </c>
    </row>
    <row r="518" spans="1:8" ht="15">
      <c r="A518" s="1" t="s">
        <v>3944</v>
      </c>
      <c r="B518" s="909" t="s">
        <v>4534</v>
      </c>
      <c r="C518" s="909" t="s">
        <v>3945</v>
      </c>
      <c r="D518" s="3">
        <v>3120</v>
      </c>
      <c r="E518" s="909" t="s">
        <v>533</v>
      </c>
      <c r="F518" s="3" t="s">
        <v>380</v>
      </c>
      <c r="G518" s="909">
        <v>0</v>
      </c>
      <c r="H518" s="909">
        <v>0</v>
      </c>
    </row>
    <row r="519" spans="1:8" ht="15">
      <c r="A519" s="1" t="s">
        <v>3946</v>
      </c>
      <c r="B519" s="909" t="s">
        <v>4535</v>
      </c>
      <c r="C519" s="909" t="s">
        <v>3947</v>
      </c>
      <c r="D519" s="3">
        <v>3900</v>
      </c>
      <c r="E519" s="909" t="s">
        <v>533</v>
      </c>
      <c r="F519" s="3" t="s">
        <v>380</v>
      </c>
      <c r="G519" s="909">
        <v>0</v>
      </c>
      <c r="H519" s="909">
        <v>0</v>
      </c>
    </row>
    <row r="520" spans="1:8" ht="15">
      <c r="A520" s="1" t="s">
        <v>2712</v>
      </c>
      <c r="B520" s="909" t="s">
        <v>4536</v>
      </c>
      <c r="C520" s="909" t="s">
        <v>2713</v>
      </c>
      <c r="D520" s="3">
        <v>1260</v>
      </c>
      <c r="E520" s="909" t="s">
        <v>533</v>
      </c>
      <c r="F520" s="3">
        <v>1260</v>
      </c>
      <c r="G520" s="909">
        <v>0</v>
      </c>
      <c r="H520" s="909">
        <v>0</v>
      </c>
    </row>
    <row r="521" spans="1:8" ht="15">
      <c r="A521" s="1" t="s">
        <v>2714</v>
      </c>
      <c r="B521" s="909" t="s">
        <v>4537</v>
      </c>
      <c r="C521" s="909" t="s">
        <v>2715</v>
      </c>
      <c r="D521" s="3">
        <v>2788</v>
      </c>
      <c r="E521" s="909" t="s">
        <v>533</v>
      </c>
      <c r="F521" s="3">
        <v>2788</v>
      </c>
      <c r="G521" s="909">
        <v>0</v>
      </c>
      <c r="H521" s="909">
        <v>0</v>
      </c>
    </row>
    <row r="522" spans="1:8" ht="15">
      <c r="A522" s="1" t="s">
        <v>2972</v>
      </c>
      <c r="B522" s="909" t="s">
        <v>4538</v>
      </c>
      <c r="C522" s="909" t="s">
        <v>2973</v>
      </c>
      <c r="D522" s="3">
        <v>995</v>
      </c>
      <c r="E522" s="909" t="s">
        <v>2056</v>
      </c>
      <c r="F522" s="3" t="s">
        <v>380</v>
      </c>
      <c r="G522" s="909">
        <v>0</v>
      </c>
      <c r="H522" s="909" t="s">
        <v>3322</v>
      </c>
    </row>
    <row r="523" spans="1:8" ht="15">
      <c r="A523" s="1" t="s">
        <v>2974</v>
      </c>
      <c r="B523" s="909" t="s">
        <v>4539</v>
      </c>
      <c r="C523" s="909" t="s">
        <v>2975</v>
      </c>
      <c r="D523" s="3">
        <v>1295</v>
      </c>
      <c r="E523" s="909" t="s">
        <v>2056</v>
      </c>
      <c r="F523" s="3" t="s">
        <v>380</v>
      </c>
      <c r="G523" s="909">
        <v>0</v>
      </c>
      <c r="H523" s="909" t="s">
        <v>3321</v>
      </c>
    </row>
    <row r="524" spans="1:8" ht="15">
      <c r="A524" s="1" t="s">
        <v>3165</v>
      </c>
      <c r="B524" s="909" t="s">
        <v>4540</v>
      </c>
      <c r="C524" s="909" t="s">
        <v>3166</v>
      </c>
      <c r="D524" s="3">
        <v>19498</v>
      </c>
      <c r="E524" s="909" t="s">
        <v>2056</v>
      </c>
      <c r="F524" s="3">
        <v>19498</v>
      </c>
      <c r="G524" s="909" t="s">
        <v>906</v>
      </c>
      <c r="H524" s="909" t="s">
        <v>3264</v>
      </c>
    </row>
    <row r="525" spans="1:8" ht="15">
      <c r="A525" s="1" t="s">
        <v>3167</v>
      </c>
      <c r="B525" s="909" t="s">
        <v>4541</v>
      </c>
      <c r="C525" s="909" t="s">
        <v>3168</v>
      </c>
      <c r="D525" s="3">
        <v>13498</v>
      </c>
      <c r="E525" s="909" t="s">
        <v>2056</v>
      </c>
      <c r="F525" s="3">
        <v>13498</v>
      </c>
      <c r="G525" s="909" t="s">
        <v>906</v>
      </c>
      <c r="H525" s="909" t="s">
        <v>3264</v>
      </c>
    </row>
    <row r="526" spans="1:8" ht="15">
      <c r="A526" s="1" t="s">
        <v>3169</v>
      </c>
      <c r="B526" s="909" t="s">
        <v>4542</v>
      </c>
      <c r="C526" s="909" t="s">
        <v>3170</v>
      </c>
      <c r="D526" s="3">
        <v>8998</v>
      </c>
      <c r="E526" s="909" t="s">
        <v>2056</v>
      </c>
      <c r="F526" s="3">
        <v>8998</v>
      </c>
      <c r="G526" s="909" t="s">
        <v>906</v>
      </c>
      <c r="H526" s="909" t="s">
        <v>3264</v>
      </c>
    </row>
    <row r="527" spans="1:8" ht="15">
      <c r="A527" s="1" t="s">
        <v>3171</v>
      </c>
      <c r="B527" s="909" t="s">
        <v>4543</v>
      </c>
      <c r="C527" s="909" t="s">
        <v>3172</v>
      </c>
      <c r="D527" s="3">
        <v>5998</v>
      </c>
      <c r="E527" s="909" t="s">
        <v>2056</v>
      </c>
      <c r="F527" s="3" t="s">
        <v>380</v>
      </c>
      <c r="G527" s="909">
        <v>0</v>
      </c>
      <c r="H527" s="909" t="s">
        <v>3264</v>
      </c>
    </row>
    <row r="528" spans="1:8" ht="15">
      <c r="A528" s="1" t="s">
        <v>3173</v>
      </c>
      <c r="B528" s="909" t="s">
        <v>4544</v>
      </c>
      <c r="C528" s="909" t="s">
        <v>3174</v>
      </c>
      <c r="D528" s="3">
        <v>3298</v>
      </c>
      <c r="E528" s="909" t="s">
        <v>2056</v>
      </c>
      <c r="F528" s="3" t="s">
        <v>380</v>
      </c>
      <c r="G528" s="909">
        <v>0</v>
      </c>
      <c r="H528" s="909" t="s">
        <v>3264</v>
      </c>
    </row>
    <row r="529" spans="1:8" ht="15">
      <c r="A529" s="1" t="s">
        <v>3175</v>
      </c>
      <c r="B529" s="909" t="s">
        <v>4545</v>
      </c>
      <c r="C529" s="909" t="s">
        <v>3176</v>
      </c>
      <c r="D529" s="3">
        <v>1678</v>
      </c>
      <c r="E529" s="909" t="s">
        <v>533</v>
      </c>
      <c r="F529" s="3" t="s">
        <v>380</v>
      </c>
      <c r="G529" s="909">
        <v>0</v>
      </c>
      <c r="H529" s="909" t="s">
        <v>3264</v>
      </c>
    </row>
    <row r="530" spans="1:8" ht="15">
      <c r="A530" s="1" t="s">
        <v>3177</v>
      </c>
      <c r="B530" s="909" t="s">
        <v>4546</v>
      </c>
      <c r="C530" s="909" t="s">
        <v>3178</v>
      </c>
      <c r="D530" s="3">
        <v>1198</v>
      </c>
      <c r="E530" s="909" t="s">
        <v>533</v>
      </c>
      <c r="F530" s="3" t="s">
        <v>380</v>
      </c>
      <c r="G530" s="909">
        <v>0</v>
      </c>
      <c r="H530" s="909" t="s">
        <v>3264</v>
      </c>
    </row>
    <row r="531" spans="1:8" ht="15">
      <c r="A531" s="1" t="s">
        <v>3164</v>
      </c>
      <c r="B531" s="909" t="s">
        <v>4547</v>
      </c>
      <c r="C531" s="909" t="s">
        <v>3293</v>
      </c>
      <c r="D531" s="3">
        <v>696</v>
      </c>
      <c r="E531" s="909" t="s">
        <v>533</v>
      </c>
      <c r="F531" s="3" t="s">
        <v>380</v>
      </c>
      <c r="G531" s="909">
        <v>0</v>
      </c>
      <c r="H531" s="909" t="s">
        <v>3264</v>
      </c>
    </row>
    <row r="532" spans="1:8" ht="15">
      <c r="A532" s="1" t="s">
        <v>3294</v>
      </c>
      <c r="B532" s="909" t="s">
        <v>4548</v>
      </c>
      <c r="C532" s="909" t="s">
        <v>3295</v>
      </c>
      <c r="D532" s="3">
        <v>600</v>
      </c>
      <c r="E532" s="909" t="s">
        <v>533</v>
      </c>
      <c r="F532" s="3" t="s">
        <v>380</v>
      </c>
      <c r="G532" s="909">
        <v>0</v>
      </c>
      <c r="H532" s="909" t="s">
        <v>3323</v>
      </c>
    </row>
    <row r="533" spans="1:8" ht="15">
      <c r="A533" s="1" t="s">
        <v>3296</v>
      </c>
      <c r="B533" s="909" t="s">
        <v>4549</v>
      </c>
      <c r="C533" s="909" t="s">
        <v>3297</v>
      </c>
      <c r="D533" s="3">
        <v>1500</v>
      </c>
      <c r="E533" s="909" t="s">
        <v>533</v>
      </c>
      <c r="F533" s="3" t="s">
        <v>380</v>
      </c>
      <c r="G533" s="909">
        <v>0</v>
      </c>
      <c r="H533" s="909" t="s">
        <v>3323</v>
      </c>
    </row>
    <row r="534" spans="1:8" ht="15">
      <c r="A534" s="1" t="s">
        <v>947</v>
      </c>
      <c r="B534" s="909" t="s">
        <v>4550</v>
      </c>
      <c r="C534" s="909" t="s">
        <v>1889</v>
      </c>
      <c r="D534" s="3">
        <v>899</v>
      </c>
      <c r="E534" s="909" t="s">
        <v>533</v>
      </c>
      <c r="F534" s="3" t="s">
        <v>380</v>
      </c>
      <c r="G534" s="909">
        <v>0</v>
      </c>
      <c r="H534" s="909" t="s">
        <v>1751</v>
      </c>
    </row>
    <row r="535" spans="1:8" ht="15">
      <c r="A535" s="1" t="s">
        <v>948</v>
      </c>
      <c r="B535" s="909" t="s">
        <v>4551</v>
      </c>
      <c r="C535" s="909" t="s">
        <v>1890</v>
      </c>
      <c r="D535" s="3">
        <v>1599</v>
      </c>
      <c r="E535" s="909" t="s">
        <v>533</v>
      </c>
      <c r="F535" s="3" t="s">
        <v>380</v>
      </c>
      <c r="G535" s="909">
        <v>0</v>
      </c>
      <c r="H535" s="909" t="s">
        <v>1752</v>
      </c>
    </row>
    <row r="536" spans="1:8" ht="15">
      <c r="A536" s="1" t="s">
        <v>998</v>
      </c>
      <c r="B536" s="909" t="s">
        <v>4552</v>
      </c>
      <c r="C536" s="909" t="s">
        <v>1510</v>
      </c>
      <c r="D536" s="3">
        <v>329</v>
      </c>
      <c r="E536" s="909" t="s">
        <v>533</v>
      </c>
      <c r="F536" s="3" t="s">
        <v>380</v>
      </c>
      <c r="G536" s="909">
        <v>0</v>
      </c>
      <c r="H536" s="909" t="s">
        <v>493</v>
      </c>
    </row>
    <row r="537" spans="1:8" ht="15">
      <c r="A537" s="1" t="s">
        <v>999</v>
      </c>
      <c r="B537" s="909" t="s">
        <v>4553</v>
      </c>
      <c r="C537" s="909" t="s">
        <v>1511</v>
      </c>
      <c r="D537" s="3">
        <v>559</v>
      </c>
      <c r="E537" s="909" t="s">
        <v>533</v>
      </c>
      <c r="F537" s="3" t="s">
        <v>380</v>
      </c>
      <c r="G537" s="909">
        <v>0</v>
      </c>
      <c r="H537" s="909">
        <v>0</v>
      </c>
    </row>
    <row r="538" spans="1:8" ht="15">
      <c r="A538" s="1" t="s">
        <v>1000</v>
      </c>
      <c r="B538" s="909" t="s">
        <v>4554</v>
      </c>
      <c r="C538" s="909" t="s">
        <v>1512</v>
      </c>
      <c r="D538" s="3">
        <v>789</v>
      </c>
      <c r="E538" s="909" t="s">
        <v>533</v>
      </c>
      <c r="F538" s="3" t="s">
        <v>380</v>
      </c>
      <c r="G538" s="909">
        <v>0</v>
      </c>
      <c r="H538" s="909">
        <v>0</v>
      </c>
    </row>
    <row r="539" spans="1:8" ht="15">
      <c r="A539" s="1" t="s">
        <v>1001</v>
      </c>
      <c r="B539" s="909" t="s">
        <v>4555</v>
      </c>
      <c r="C539" s="909" t="s">
        <v>1162</v>
      </c>
      <c r="D539" s="3">
        <v>359</v>
      </c>
      <c r="E539" s="909" t="s">
        <v>533</v>
      </c>
      <c r="F539" s="3" t="s">
        <v>380</v>
      </c>
      <c r="G539" s="909">
        <v>0</v>
      </c>
      <c r="H539" s="909" t="s">
        <v>1288</v>
      </c>
    </row>
    <row r="540" spans="1:8" ht="15">
      <c r="A540" s="1" t="s">
        <v>1002</v>
      </c>
      <c r="B540" s="909" t="s">
        <v>4556</v>
      </c>
      <c r="C540" s="909" t="s">
        <v>1145</v>
      </c>
      <c r="D540" s="3">
        <v>610</v>
      </c>
      <c r="E540" s="909" t="s">
        <v>533</v>
      </c>
      <c r="F540" s="3" t="s">
        <v>380</v>
      </c>
      <c r="G540" s="909">
        <v>0</v>
      </c>
      <c r="H540" s="909">
        <v>0</v>
      </c>
    </row>
    <row r="541" spans="1:8" ht="15">
      <c r="A541" s="1" t="s">
        <v>1003</v>
      </c>
      <c r="B541" s="909" t="s">
        <v>4557</v>
      </c>
      <c r="C541" s="909" t="s">
        <v>1133</v>
      </c>
      <c r="D541" s="3">
        <v>861</v>
      </c>
      <c r="E541" s="909" t="s">
        <v>533</v>
      </c>
      <c r="F541" s="3" t="s">
        <v>380</v>
      </c>
      <c r="G541" s="909">
        <v>0</v>
      </c>
      <c r="H541" s="909">
        <v>0</v>
      </c>
    </row>
    <row r="542" spans="1:8" ht="15">
      <c r="A542" s="1" t="s">
        <v>1004</v>
      </c>
      <c r="B542" s="909" t="s">
        <v>4558</v>
      </c>
      <c r="C542" s="909" t="s">
        <v>1513</v>
      </c>
      <c r="D542" s="3">
        <v>254</v>
      </c>
      <c r="E542" s="909" t="s">
        <v>533</v>
      </c>
      <c r="F542" s="3" t="s">
        <v>380</v>
      </c>
      <c r="G542" s="909">
        <v>0</v>
      </c>
      <c r="H542" s="909" t="s">
        <v>1493</v>
      </c>
    </row>
    <row r="543" spans="1:8" ht="15">
      <c r="A543" s="1" t="s">
        <v>1005</v>
      </c>
      <c r="B543" s="909" t="s">
        <v>4559</v>
      </c>
      <c r="C543" s="909" t="s">
        <v>1514</v>
      </c>
      <c r="D543" s="3">
        <v>432</v>
      </c>
      <c r="E543" s="909" t="s">
        <v>533</v>
      </c>
      <c r="F543" s="3" t="s">
        <v>380</v>
      </c>
      <c r="G543" s="909">
        <v>0</v>
      </c>
      <c r="H543" s="909">
        <v>0</v>
      </c>
    </row>
    <row r="544" spans="1:8" ht="15">
      <c r="A544" s="1" t="s">
        <v>1006</v>
      </c>
      <c r="B544" s="909" t="s">
        <v>4560</v>
      </c>
      <c r="C544" s="909" t="s">
        <v>1515</v>
      </c>
      <c r="D544" s="3">
        <v>610</v>
      </c>
      <c r="E544" s="909" t="s">
        <v>533</v>
      </c>
      <c r="F544" s="3" t="s">
        <v>380</v>
      </c>
      <c r="G544" s="909">
        <v>0</v>
      </c>
      <c r="H544" s="909">
        <v>0</v>
      </c>
    </row>
    <row r="545" spans="1:8" ht="15">
      <c r="A545" s="1" t="s">
        <v>3948</v>
      </c>
      <c r="B545" s="909" t="s">
        <v>4561</v>
      </c>
      <c r="C545" s="909" t="s">
        <v>3949</v>
      </c>
      <c r="D545" s="3">
        <v>813</v>
      </c>
      <c r="E545" s="909" t="s">
        <v>533</v>
      </c>
      <c r="F545" s="3" t="s">
        <v>380</v>
      </c>
      <c r="G545" s="909">
        <v>0</v>
      </c>
      <c r="H545" s="909">
        <v>0</v>
      </c>
    </row>
    <row r="546" spans="1:8" ht="15">
      <c r="A546" s="1" t="s">
        <v>3950</v>
      </c>
      <c r="B546" s="909" t="s">
        <v>4562</v>
      </c>
      <c r="C546" s="909" t="s">
        <v>3951</v>
      </c>
      <c r="D546" s="3">
        <v>1016</v>
      </c>
      <c r="E546" s="909" t="s">
        <v>533</v>
      </c>
      <c r="F546" s="3" t="s">
        <v>380</v>
      </c>
      <c r="G546" s="909">
        <v>0</v>
      </c>
      <c r="H546" s="909">
        <v>0</v>
      </c>
    </row>
    <row r="547" spans="1:8" ht="15">
      <c r="A547" s="1" t="s">
        <v>1007</v>
      </c>
      <c r="B547" s="909" t="s">
        <v>4563</v>
      </c>
      <c r="C547" s="909" t="s">
        <v>1516</v>
      </c>
      <c r="D547" s="3">
        <v>344</v>
      </c>
      <c r="E547" s="909" t="s">
        <v>533</v>
      </c>
      <c r="F547" s="3" t="s">
        <v>380</v>
      </c>
      <c r="G547" s="909">
        <v>0</v>
      </c>
      <c r="H547" s="909" t="s">
        <v>1494</v>
      </c>
    </row>
    <row r="548" spans="1:8" ht="15">
      <c r="A548" s="1" t="s">
        <v>1008</v>
      </c>
      <c r="B548" s="909" t="s">
        <v>4564</v>
      </c>
      <c r="C548" s="909" t="s">
        <v>1517</v>
      </c>
      <c r="D548" s="3">
        <v>585</v>
      </c>
      <c r="E548" s="909" t="s">
        <v>533</v>
      </c>
      <c r="F548" s="3" t="s">
        <v>380</v>
      </c>
      <c r="G548" s="909">
        <v>0</v>
      </c>
      <c r="H548" s="909">
        <v>0</v>
      </c>
    </row>
    <row r="549" spans="1:8" ht="15">
      <c r="A549" s="1" t="s">
        <v>1009</v>
      </c>
      <c r="B549" s="909" t="s">
        <v>4565</v>
      </c>
      <c r="C549" s="909" t="s">
        <v>1518</v>
      </c>
      <c r="D549" s="3">
        <v>825</v>
      </c>
      <c r="E549" s="909" t="s">
        <v>533</v>
      </c>
      <c r="F549" s="3" t="s">
        <v>380</v>
      </c>
      <c r="G549" s="909">
        <v>0</v>
      </c>
      <c r="H549" s="909">
        <v>0</v>
      </c>
    </row>
    <row r="550" spans="1:8" ht="15">
      <c r="A550" s="1" t="s">
        <v>3952</v>
      </c>
      <c r="B550" s="909" t="s">
        <v>4566</v>
      </c>
      <c r="C550" s="909" t="s">
        <v>3953</v>
      </c>
      <c r="D550" s="3">
        <v>1101</v>
      </c>
      <c r="E550" s="909" t="s">
        <v>533</v>
      </c>
      <c r="F550" s="3" t="s">
        <v>380</v>
      </c>
      <c r="G550" s="909">
        <v>0</v>
      </c>
      <c r="H550" s="909">
        <v>0</v>
      </c>
    </row>
    <row r="551" spans="1:8" ht="15">
      <c r="A551" s="1" t="s">
        <v>3954</v>
      </c>
      <c r="B551" s="909" t="s">
        <v>4567</v>
      </c>
      <c r="C551" s="909" t="s">
        <v>3955</v>
      </c>
      <c r="D551" s="3">
        <v>1376</v>
      </c>
      <c r="E551" s="909" t="s">
        <v>533</v>
      </c>
      <c r="F551" s="3" t="s">
        <v>380</v>
      </c>
      <c r="G551" s="909">
        <v>0</v>
      </c>
      <c r="H551" s="909">
        <v>0</v>
      </c>
    </row>
    <row r="552" spans="1:8" ht="15">
      <c r="A552" s="1" t="s">
        <v>1010</v>
      </c>
      <c r="B552" s="909" t="s">
        <v>4568</v>
      </c>
      <c r="C552" s="909" t="s">
        <v>1199</v>
      </c>
      <c r="D552" s="3">
        <v>598</v>
      </c>
      <c r="E552" s="909" t="s">
        <v>533</v>
      </c>
      <c r="F552" s="3" t="s">
        <v>380</v>
      </c>
      <c r="G552" s="909">
        <v>0</v>
      </c>
      <c r="H552" s="909" t="s">
        <v>1566</v>
      </c>
    </row>
    <row r="553" spans="1:8" ht="15">
      <c r="A553" s="1" t="s">
        <v>1011</v>
      </c>
      <c r="B553" s="909" t="s">
        <v>4569</v>
      </c>
      <c r="C553" s="909" t="s">
        <v>1200</v>
      </c>
      <c r="D553" s="3">
        <v>1017</v>
      </c>
      <c r="E553" s="909" t="s">
        <v>533</v>
      </c>
      <c r="F553" s="3" t="s">
        <v>380</v>
      </c>
      <c r="G553" s="909">
        <v>0</v>
      </c>
      <c r="H553" s="909">
        <v>0</v>
      </c>
    </row>
    <row r="554" spans="1:8" ht="15">
      <c r="A554" s="1" t="s">
        <v>1012</v>
      </c>
      <c r="B554" s="909" t="s">
        <v>4570</v>
      </c>
      <c r="C554" s="909" t="s">
        <v>1201</v>
      </c>
      <c r="D554" s="3">
        <v>1435</v>
      </c>
      <c r="E554" s="909" t="s">
        <v>533</v>
      </c>
      <c r="F554" s="3" t="s">
        <v>380</v>
      </c>
      <c r="G554" s="909">
        <v>0</v>
      </c>
      <c r="H554" s="909">
        <v>0</v>
      </c>
    </row>
    <row r="555" spans="1:8" ht="15">
      <c r="A555" s="1" t="s">
        <v>1013</v>
      </c>
      <c r="B555" s="909" t="s">
        <v>4571</v>
      </c>
      <c r="C555" s="909" t="s">
        <v>1519</v>
      </c>
      <c r="D555" s="3">
        <v>765</v>
      </c>
      <c r="E555" s="909" t="s">
        <v>533</v>
      </c>
      <c r="F555" s="3" t="s">
        <v>380</v>
      </c>
      <c r="G555" s="909">
        <v>0</v>
      </c>
      <c r="H555" s="909" t="s">
        <v>1242</v>
      </c>
    </row>
    <row r="556" spans="1:8" ht="15">
      <c r="A556" s="1" t="s">
        <v>1014</v>
      </c>
      <c r="B556" s="909" t="s">
        <v>4572</v>
      </c>
      <c r="C556" s="909" t="s">
        <v>1520</v>
      </c>
      <c r="D556" s="3">
        <v>1220</v>
      </c>
      <c r="E556" s="909" t="s">
        <v>533</v>
      </c>
      <c r="F556" s="3" t="s">
        <v>380</v>
      </c>
      <c r="G556" s="909">
        <v>0</v>
      </c>
      <c r="H556" s="909">
        <v>0</v>
      </c>
    </row>
    <row r="557" spans="1:8" ht="15">
      <c r="A557" s="1" t="s">
        <v>1015</v>
      </c>
      <c r="B557" s="909" t="s">
        <v>4573</v>
      </c>
      <c r="C557" s="909" t="s">
        <v>1521</v>
      </c>
      <c r="D557" s="3">
        <v>1722</v>
      </c>
      <c r="E557" s="909" t="s">
        <v>533</v>
      </c>
      <c r="F557" s="3" t="s">
        <v>380</v>
      </c>
      <c r="G557" s="909">
        <v>0</v>
      </c>
      <c r="H557" s="909">
        <v>0</v>
      </c>
    </row>
    <row r="558" spans="1:8" ht="15">
      <c r="A558" s="1" t="s">
        <v>3956</v>
      </c>
      <c r="B558" s="909" t="s">
        <v>4574</v>
      </c>
      <c r="C558" s="909" t="s">
        <v>3957</v>
      </c>
      <c r="D558" s="3">
        <v>2448</v>
      </c>
      <c r="E558" s="909" t="s">
        <v>533</v>
      </c>
      <c r="F558" s="3" t="s">
        <v>380</v>
      </c>
      <c r="G558" s="909">
        <v>0</v>
      </c>
      <c r="H558" s="909">
        <v>0</v>
      </c>
    </row>
    <row r="559" spans="1:8" ht="15">
      <c r="A559" s="1" t="s">
        <v>3958</v>
      </c>
      <c r="B559" s="909" t="s">
        <v>4575</v>
      </c>
      <c r="C559" s="909" t="s">
        <v>3959</v>
      </c>
      <c r="D559" s="3">
        <v>3060</v>
      </c>
      <c r="E559" s="909" t="s">
        <v>533</v>
      </c>
      <c r="F559" s="3" t="s">
        <v>380</v>
      </c>
      <c r="G559" s="909">
        <v>0</v>
      </c>
      <c r="H559" s="909">
        <v>0</v>
      </c>
    </row>
    <row r="560" spans="1:8" ht="15">
      <c r="A560" s="1" t="s">
        <v>965</v>
      </c>
      <c r="B560" s="909" t="s">
        <v>4576</v>
      </c>
      <c r="C560" s="909" t="s">
        <v>1522</v>
      </c>
      <c r="D560" s="3">
        <v>241</v>
      </c>
      <c r="E560" s="909" t="s">
        <v>533</v>
      </c>
      <c r="F560" s="3" t="s">
        <v>380</v>
      </c>
      <c r="G560" s="909">
        <v>0</v>
      </c>
      <c r="H560" s="909" t="s">
        <v>493</v>
      </c>
    </row>
    <row r="561" spans="1:8" ht="15">
      <c r="A561" s="1" t="s">
        <v>966</v>
      </c>
      <c r="B561" s="909" t="s">
        <v>4577</v>
      </c>
      <c r="C561" s="909" t="s">
        <v>1523</v>
      </c>
      <c r="D561" s="3">
        <v>410</v>
      </c>
      <c r="E561" s="909" t="s">
        <v>533</v>
      </c>
      <c r="F561" s="3" t="s">
        <v>380</v>
      </c>
      <c r="G561" s="909">
        <v>0</v>
      </c>
      <c r="H561" s="909">
        <v>0</v>
      </c>
    </row>
    <row r="562" spans="1:8" ht="15">
      <c r="A562" s="1" t="s">
        <v>967</v>
      </c>
      <c r="B562" s="909" t="s">
        <v>4578</v>
      </c>
      <c r="C562" s="909" t="s">
        <v>1524</v>
      </c>
      <c r="D562" s="3">
        <v>578</v>
      </c>
      <c r="E562" s="909" t="s">
        <v>533</v>
      </c>
      <c r="F562" s="3" t="s">
        <v>380</v>
      </c>
      <c r="G562" s="909">
        <v>0</v>
      </c>
      <c r="H562" s="909">
        <v>0</v>
      </c>
    </row>
    <row r="563" spans="1:8" ht="15">
      <c r="A563" s="1" t="s">
        <v>3960</v>
      </c>
      <c r="B563" s="909" t="s">
        <v>4579</v>
      </c>
      <c r="C563" s="909" t="s">
        <v>3961</v>
      </c>
      <c r="D563" s="3">
        <v>771</v>
      </c>
      <c r="E563" s="909" t="s">
        <v>533</v>
      </c>
      <c r="F563" s="3" t="s">
        <v>380</v>
      </c>
      <c r="G563" s="909">
        <v>0</v>
      </c>
      <c r="H563" s="909">
        <v>0</v>
      </c>
    </row>
    <row r="564" spans="1:8" ht="15">
      <c r="A564" s="1" t="s">
        <v>3962</v>
      </c>
      <c r="B564" s="909" t="s">
        <v>4580</v>
      </c>
      <c r="C564" s="909" t="s">
        <v>3963</v>
      </c>
      <c r="D564" s="3">
        <v>964</v>
      </c>
      <c r="E564" s="909" t="s">
        <v>533</v>
      </c>
      <c r="F564" s="3" t="s">
        <v>380</v>
      </c>
      <c r="G564" s="909">
        <v>0</v>
      </c>
      <c r="H564" s="909">
        <v>0</v>
      </c>
    </row>
    <row r="565" spans="1:8" ht="15">
      <c r="A565" s="1" t="s">
        <v>968</v>
      </c>
      <c r="B565" s="909" t="s">
        <v>4581</v>
      </c>
      <c r="C565" s="909" t="s">
        <v>1164</v>
      </c>
      <c r="D565" s="3">
        <v>285</v>
      </c>
      <c r="E565" s="909" t="s">
        <v>533</v>
      </c>
      <c r="F565" s="3" t="s">
        <v>380</v>
      </c>
      <c r="G565" s="909">
        <v>0</v>
      </c>
      <c r="H565" s="909" t="s">
        <v>1288</v>
      </c>
    </row>
    <row r="566" spans="1:8" ht="15">
      <c r="A566" s="1" t="s">
        <v>969</v>
      </c>
      <c r="B566" s="909" t="s">
        <v>4582</v>
      </c>
      <c r="C566" s="909" t="s">
        <v>1147</v>
      </c>
      <c r="D566" s="3">
        <v>485</v>
      </c>
      <c r="E566" s="909" t="s">
        <v>533</v>
      </c>
      <c r="F566" s="3" t="s">
        <v>380</v>
      </c>
      <c r="G566" s="909">
        <v>0</v>
      </c>
      <c r="H566" s="909">
        <v>0</v>
      </c>
    </row>
    <row r="567" spans="1:8" ht="15">
      <c r="A567" s="1" t="s">
        <v>970</v>
      </c>
      <c r="B567" s="909" t="s">
        <v>4583</v>
      </c>
      <c r="C567" s="909" t="s">
        <v>1135</v>
      </c>
      <c r="D567" s="3">
        <v>695</v>
      </c>
      <c r="E567" s="909" t="s">
        <v>533</v>
      </c>
      <c r="F567" s="3" t="s">
        <v>380</v>
      </c>
      <c r="G567" s="909">
        <v>0</v>
      </c>
      <c r="H567" s="909">
        <v>0</v>
      </c>
    </row>
    <row r="568" spans="1:8" ht="15">
      <c r="A568" s="1" t="s">
        <v>3964</v>
      </c>
      <c r="B568" s="909" t="s">
        <v>4584</v>
      </c>
      <c r="C568" s="909" t="s">
        <v>3965</v>
      </c>
      <c r="D568" s="3">
        <v>912</v>
      </c>
      <c r="E568" s="909" t="s">
        <v>533</v>
      </c>
      <c r="F568" s="3" t="s">
        <v>380</v>
      </c>
      <c r="G568" s="909">
        <v>0</v>
      </c>
      <c r="H568" s="909">
        <v>0</v>
      </c>
    </row>
    <row r="569" spans="1:8" ht="15">
      <c r="A569" s="1" t="s">
        <v>3966</v>
      </c>
      <c r="B569" s="909" t="s">
        <v>4585</v>
      </c>
      <c r="C569" s="909" t="s">
        <v>3967</v>
      </c>
      <c r="D569" s="3">
        <v>1140</v>
      </c>
      <c r="E569" s="909" t="s">
        <v>533</v>
      </c>
      <c r="F569" s="3" t="s">
        <v>380</v>
      </c>
      <c r="G569" s="909">
        <v>0</v>
      </c>
      <c r="H569" s="909">
        <v>0</v>
      </c>
    </row>
    <row r="570" spans="1:8" ht="15">
      <c r="A570" s="1" t="s">
        <v>971</v>
      </c>
      <c r="B570" s="909" t="s">
        <v>4586</v>
      </c>
      <c r="C570" s="909" t="s">
        <v>1525</v>
      </c>
      <c r="D570" s="3">
        <v>186</v>
      </c>
      <c r="E570" s="909" t="s">
        <v>533</v>
      </c>
      <c r="F570" s="3" t="s">
        <v>380</v>
      </c>
      <c r="G570" s="909">
        <v>0</v>
      </c>
      <c r="H570" s="909" t="s">
        <v>1493</v>
      </c>
    </row>
    <row r="571" spans="1:8" ht="15">
      <c r="A571" s="1" t="s">
        <v>972</v>
      </c>
      <c r="B571" s="909" t="s">
        <v>4587</v>
      </c>
      <c r="C571" s="909" t="s">
        <v>1526</v>
      </c>
      <c r="D571" s="3">
        <v>316</v>
      </c>
      <c r="E571" s="909" t="s">
        <v>533</v>
      </c>
      <c r="F571" s="3" t="s">
        <v>380</v>
      </c>
      <c r="G571" s="909">
        <v>0</v>
      </c>
      <c r="H571" s="909">
        <v>0</v>
      </c>
    </row>
    <row r="572" spans="1:8" ht="15">
      <c r="A572" s="1" t="s">
        <v>973</v>
      </c>
      <c r="B572" s="909" t="s">
        <v>4588</v>
      </c>
      <c r="C572" s="909" t="s">
        <v>1527</v>
      </c>
      <c r="D572" s="3">
        <v>447</v>
      </c>
      <c r="E572" s="909" t="s">
        <v>533</v>
      </c>
      <c r="F572" s="3" t="s">
        <v>380</v>
      </c>
      <c r="G572" s="909">
        <v>0</v>
      </c>
      <c r="H572" s="909">
        <v>0</v>
      </c>
    </row>
    <row r="573" spans="1:8" ht="15">
      <c r="A573" s="1" t="s">
        <v>3968</v>
      </c>
      <c r="B573" s="909" t="s">
        <v>4589</v>
      </c>
      <c r="C573" s="909" t="s">
        <v>3969</v>
      </c>
      <c r="D573" s="3">
        <v>596</v>
      </c>
      <c r="E573" s="909" t="s">
        <v>533</v>
      </c>
      <c r="F573" s="3" t="s">
        <v>380</v>
      </c>
      <c r="G573" s="909">
        <v>0</v>
      </c>
      <c r="H573" s="909">
        <v>0</v>
      </c>
    </row>
    <row r="574" spans="1:8" ht="15">
      <c r="A574" s="1" t="s">
        <v>3970</v>
      </c>
      <c r="B574" s="909" t="s">
        <v>4590</v>
      </c>
      <c r="C574" s="909" t="s">
        <v>3971</v>
      </c>
      <c r="D574" s="3">
        <v>745</v>
      </c>
      <c r="E574" s="909" t="s">
        <v>533</v>
      </c>
      <c r="F574" s="3" t="s">
        <v>380</v>
      </c>
      <c r="G574" s="909">
        <v>0</v>
      </c>
      <c r="H574" s="909">
        <v>0</v>
      </c>
    </row>
    <row r="575" spans="1:8" ht="15">
      <c r="A575" s="1" t="s">
        <v>974</v>
      </c>
      <c r="B575" s="909" t="s">
        <v>4591</v>
      </c>
      <c r="C575" s="909" t="s">
        <v>1528</v>
      </c>
      <c r="D575" s="3">
        <v>252</v>
      </c>
      <c r="E575" s="909" t="s">
        <v>533</v>
      </c>
      <c r="F575" s="3" t="s">
        <v>380</v>
      </c>
      <c r="G575" s="909">
        <v>0</v>
      </c>
      <c r="H575" s="909" t="s">
        <v>1494</v>
      </c>
    </row>
    <row r="576" spans="1:8" ht="15">
      <c r="A576" s="1" t="s">
        <v>975</v>
      </c>
      <c r="B576" s="909" t="s">
        <v>4592</v>
      </c>
      <c r="C576" s="909" t="s">
        <v>1529</v>
      </c>
      <c r="D576" s="3">
        <v>428</v>
      </c>
      <c r="E576" s="909" t="s">
        <v>533</v>
      </c>
      <c r="F576" s="3" t="s">
        <v>380</v>
      </c>
      <c r="G576" s="909">
        <v>0</v>
      </c>
      <c r="H576" s="909">
        <v>0</v>
      </c>
    </row>
    <row r="577" spans="1:8" ht="15">
      <c r="A577" s="1" t="s">
        <v>976</v>
      </c>
      <c r="B577" s="909" t="s">
        <v>4593</v>
      </c>
      <c r="C577" s="909" t="s">
        <v>1530</v>
      </c>
      <c r="D577" s="3">
        <v>604</v>
      </c>
      <c r="E577" s="909" t="s">
        <v>533</v>
      </c>
      <c r="F577" s="3" t="s">
        <v>380</v>
      </c>
      <c r="G577" s="909">
        <v>0</v>
      </c>
      <c r="H577" s="909">
        <v>0</v>
      </c>
    </row>
    <row r="578" spans="1:8" ht="15">
      <c r="A578" s="1" t="s">
        <v>3972</v>
      </c>
      <c r="B578" s="909" t="s">
        <v>4594</v>
      </c>
      <c r="C578" s="909" t="s">
        <v>3973</v>
      </c>
      <c r="D578" s="3">
        <v>806</v>
      </c>
      <c r="E578" s="909" t="s">
        <v>533</v>
      </c>
      <c r="F578" s="3" t="s">
        <v>380</v>
      </c>
      <c r="G578" s="909">
        <v>0</v>
      </c>
      <c r="H578" s="909">
        <v>0</v>
      </c>
    </row>
    <row r="579" spans="1:8" ht="15">
      <c r="A579" s="1" t="s">
        <v>3974</v>
      </c>
      <c r="B579" s="909" t="s">
        <v>4595</v>
      </c>
      <c r="C579" s="909" t="s">
        <v>3975</v>
      </c>
      <c r="D579" s="3">
        <v>1007</v>
      </c>
      <c r="E579" s="909" t="s">
        <v>533</v>
      </c>
      <c r="F579" s="3" t="s">
        <v>380</v>
      </c>
      <c r="G579" s="909">
        <v>0</v>
      </c>
      <c r="H579" s="909">
        <v>0</v>
      </c>
    </row>
    <row r="580" spans="1:8" ht="15">
      <c r="A580" s="1" t="s">
        <v>977</v>
      </c>
      <c r="B580" s="909" t="s">
        <v>4596</v>
      </c>
      <c r="C580" s="909" t="s">
        <v>1202</v>
      </c>
      <c r="D580" s="3">
        <v>438</v>
      </c>
      <c r="E580" s="909" t="s">
        <v>533</v>
      </c>
      <c r="F580" s="3" t="s">
        <v>380</v>
      </c>
      <c r="G580" s="909">
        <v>0</v>
      </c>
      <c r="H580" s="909" t="s">
        <v>1566</v>
      </c>
    </row>
    <row r="581" spans="1:8" ht="15">
      <c r="A581" s="1" t="s">
        <v>978</v>
      </c>
      <c r="B581" s="909" t="s">
        <v>4597</v>
      </c>
      <c r="C581" s="909" t="s">
        <v>1203</v>
      </c>
      <c r="D581" s="3">
        <v>745</v>
      </c>
      <c r="E581" s="909" t="s">
        <v>533</v>
      </c>
      <c r="F581" s="3" t="s">
        <v>380</v>
      </c>
      <c r="G581" s="909">
        <v>0</v>
      </c>
      <c r="H581" s="909">
        <v>0</v>
      </c>
    </row>
    <row r="582" spans="1:8" ht="15">
      <c r="A582" s="1" t="s">
        <v>979</v>
      </c>
      <c r="B582" s="909" t="s">
        <v>4598</v>
      </c>
      <c r="C582" s="909" t="s">
        <v>1204</v>
      </c>
      <c r="D582" s="3">
        <v>1051</v>
      </c>
      <c r="E582" s="909" t="s">
        <v>533</v>
      </c>
      <c r="F582" s="3" t="s">
        <v>380</v>
      </c>
      <c r="G582" s="909">
        <v>0</v>
      </c>
      <c r="H582" s="909">
        <v>0</v>
      </c>
    </row>
    <row r="583" spans="1:8" ht="15">
      <c r="A583" s="1" t="s">
        <v>3976</v>
      </c>
      <c r="B583" s="909" t="s">
        <v>4599</v>
      </c>
      <c r="C583" s="909" t="s">
        <v>3977</v>
      </c>
      <c r="D583" s="3">
        <v>1402</v>
      </c>
      <c r="E583" s="909" t="s">
        <v>533</v>
      </c>
      <c r="F583" s="3" t="s">
        <v>380</v>
      </c>
      <c r="G583" s="909">
        <v>0</v>
      </c>
      <c r="H583" s="909">
        <v>0</v>
      </c>
    </row>
    <row r="584" spans="1:8" ht="15">
      <c r="A584" s="1" t="s">
        <v>3978</v>
      </c>
      <c r="B584" s="909" t="s">
        <v>4600</v>
      </c>
      <c r="C584" s="909" t="s">
        <v>3979</v>
      </c>
      <c r="D584" s="3">
        <v>1752</v>
      </c>
      <c r="E584" s="909" t="s">
        <v>533</v>
      </c>
      <c r="F584" s="3" t="s">
        <v>380</v>
      </c>
      <c r="G584" s="909">
        <v>0</v>
      </c>
      <c r="H584" s="909">
        <v>0</v>
      </c>
    </row>
    <row r="585" spans="1:8" ht="15">
      <c r="A585" s="1" t="s">
        <v>980</v>
      </c>
      <c r="B585" s="909" t="s">
        <v>4601</v>
      </c>
      <c r="C585" s="909" t="s">
        <v>1531</v>
      </c>
      <c r="D585" s="3">
        <v>615</v>
      </c>
      <c r="E585" s="909" t="s">
        <v>533</v>
      </c>
      <c r="F585" s="3" t="s">
        <v>380</v>
      </c>
      <c r="G585" s="909">
        <v>0</v>
      </c>
      <c r="H585" s="909" t="s">
        <v>1242</v>
      </c>
    </row>
    <row r="586" spans="1:8" ht="15">
      <c r="A586" s="1" t="s">
        <v>981</v>
      </c>
      <c r="B586" s="909" t="s">
        <v>4602</v>
      </c>
      <c r="C586" s="909" t="s">
        <v>1532</v>
      </c>
      <c r="D586" s="3">
        <v>894</v>
      </c>
      <c r="E586" s="909" t="s">
        <v>533</v>
      </c>
      <c r="F586" s="3" t="s">
        <v>380</v>
      </c>
      <c r="G586" s="909">
        <v>0</v>
      </c>
      <c r="H586" s="909">
        <v>0</v>
      </c>
    </row>
    <row r="587" spans="1:8" ht="15">
      <c r="A587" s="1" t="s">
        <v>982</v>
      </c>
      <c r="B587" s="909" t="s">
        <v>4603</v>
      </c>
      <c r="C587" s="909" t="s">
        <v>1533</v>
      </c>
      <c r="D587" s="3">
        <v>1261</v>
      </c>
      <c r="E587" s="909" t="s">
        <v>533</v>
      </c>
      <c r="F587" s="3" t="s">
        <v>380</v>
      </c>
      <c r="G587" s="909">
        <v>0</v>
      </c>
      <c r="H587" s="909">
        <v>0</v>
      </c>
    </row>
    <row r="588" spans="1:8" ht="15">
      <c r="A588" s="1" t="s">
        <v>3980</v>
      </c>
      <c r="B588" s="909" t="s">
        <v>4604</v>
      </c>
      <c r="C588" s="909" t="s">
        <v>3981</v>
      </c>
      <c r="D588" s="3">
        <v>1968</v>
      </c>
      <c r="E588" s="909" t="s">
        <v>533</v>
      </c>
      <c r="F588" s="3" t="s">
        <v>380</v>
      </c>
      <c r="G588" s="909">
        <v>0</v>
      </c>
      <c r="H588" s="909">
        <v>0</v>
      </c>
    </row>
    <row r="589" spans="1:8" ht="15">
      <c r="A589" s="1" t="s">
        <v>3982</v>
      </c>
      <c r="B589" s="909" t="s">
        <v>4605</v>
      </c>
      <c r="C589" s="909" t="s">
        <v>3983</v>
      </c>
      <c r="D589" s="3">
        <v>2460</v>
      </c>
      <c r="E589" s="909" t="s">
        <v>533</v>
      </c>
      <c r="F589" s="3" t="s">
        <v>380</v>
      </c>
      <c r="G589" s="909">
        <v>0</v>
      </c>
      <c r="H589" s="909">
        <v>0</v>
      </c>
    </row>
    <row r="590" spans="1:8" ht="15">
      <c r="A590" s="1" t="s">
        <v>983</v>
      </c>
      <c r="B590" s="909" t="s">
        <v>4606</v>
      </c>
      <c r="C590" s="909" t="s">
        <v>984</v>
      </c>
      <c r="D590" s="3">
        <v>345</v>
      </c>
      <c r="E590" s="909" t="s">
        <v>533</v>
      </c>
      <c r="F590" s="3" t="s">
        <v>380</v>
      </c>
      <c r="G590" s="909">
        <v>0</v>
      </c>
      <c r="H590" s="909" t="s">
        <v>1039</v>
      </c>
    </row>
    <row r="591" spans="1:8" ht="15">
      <c r="A591" s="1" t="s">
        <v>3257</v>
      </c>
      <c r="B591" s="909" t="s">
        <v>4607</v>
      </c>
      <c r="C591" s="909" t="s">
        <v>3362</v>
      </c>
      <c r="D591" s="3">
        <v>240</v>
      </c>
      <c r="E591" s="909" t="s">
        <v>533</v>
      </c>
      <c r="F591" s="3" t="s">
        <v>380</v>
      </c>
      <c r="G591" s="909">
        <v>0</v>
      </c>
      <c r="H591" s="909" t="s">
        <v>3368</v>
      </c>
    </row>
    <row r="592" spans="1:8" ht="15">
      <c r="A592" s="1" t="s">
        <v>1016</v>
      </c>
      <c r="B592" s="909" t="s">
        <v>4608</v>
      </c>
      <c r="C592" s="909" t="s">
        <v>1017</v>
      </c>
      <c r="D592" s="3">
        <v>445</v>
      </c>
      <c r="E592" s="909" t="s">
        <v>533</v>
      </c>
      <c r="F592" s="3" t="s">
        <v>380</v>
      </c>
      <c r="G592" s="909">
        <v>0</v>
      </c>
      <c r="H592" s="909">
        <v>0</v>
      </c>
    </row>
    <row r="593" spans="1:8" ht="15">
      <c r="A593" s="1" t="s">
        <v>3258</v>
      </c>
      <c r="B593" s="909" t="s">
        <v>4609</v>
      </c>
      <c r="C593" s="909" t="s">
        <v>3363</v>
      </c>
      <c r="D593" s="3">
        <v>330</v>
      </c>
      <c r="E593" s="909" t="s">
        <v>533</v>
      </c>
      <c r="F593" s="3" t="s">
        <v>380</v>
      </c>
      <c r="G593" s="909">
        <v>0</v>
      </c>
      <c r="H593" s="909" t="s">
        <v>3368</v>
      </c>
    </row>
    <row r="594" spans="1:8" ht="15">
      <c r="A594" s="1" t="s">
        <v>963</v>
      </c>
      <c r="B594" s="909" t="s">
        <v>4610</v>
      </c>
      <c r="C594" s="909" t="s">
        <v>1063</v>
      </c>
      <c r="D594" s="3">
        <v>1281</v>
      </c>
      <c r="E594" s="909" t="s">
        <v>533</v>
      </c>
      <c r="F594" s="3">
        <v>1089</v>
      </c>
      <c r="G594" s="909">
        <v>0</v>
      </c>
      <c r="H594" s="909" t="s">
        <v>2146</v>
      </c>
    </row>
    <row r="595" spans="1:8" ht="15">
      <c r="A595" s="1" t="s">
        <v>964</v>
      </c>
      <c r="B595" s="909" t="s">
        <v>4611</v>
      </c>
      <c r="C595" s="909" t="s">
        <v>1064</v>
      </c>
      <c r="D595" s="3">
        <v>1431</v>
      </c>
      <c r="E595" s="909" t="s">
        <v>533</v>
      </c>
      <c r="F595" s="3">
        <v>1216</v>
      </c>
      <c r="G595" s="909">
        <v>0</v>
      </c>
      <c r="H595" s="909" t="s">
        <v>2147</v>
      </c>
    </row>
    <row r="596" spans="1:8" ht="15">
      <c r="A596" s="1" t="s">
        <v>996</v>
      </c>
      <c r="B596" s="909" t="s">
        <v>4612</v>
      </c>
      <c r="C596" s="909" t="s">
        <v>1061</v>
      </c>
      <c r="D596" s="3">
        <v>1749</v>
      </c>
      <c r="E596" s="909" t="s">
        <v>533</v>
      </c>
      <c r="F596" s="3">
        <v>1487</v>
      </c>
      <c r="G596" s="909">
        <v>0</v>
      </c>
      <c r="H596" s="909" t="s">
        <v>2139</v>
      </c>
    </row>
    <row r="597" spans="1:8" ht="15">
      <c r="A597" s="1" t="s">
        <v>997</v>
      </c>
      <c r="B597" s="909" t="s">
        <v>4613</v>
      </c>
      <c r="C597" s="909" t="s">
        <v>1062</v>
      </c>
      <c r="D597" s="3">
        <v>1899</v>
      </c>
      <c r="E597" s="909" t="s">
        <v>533</v>
      </c>
      <c r="F597" s="3">
        <v>1614</v>
      </c>
      <c r="G597" s="909">
        <v>0</v>
      </c>
      <c r="H597" s="909" t="s">
        <v>2140</v>
      </c>
    </row>
    <row r="598" spans="1:8" ht="15">
      <c r="A598" s="1" t="s">
        <v>1826</v>
      </c>
      <c r="B598" s="909" t="s">
        <v>4614</v>
      </c>
      <c r="C598" s="909" t="s">
        <v>2079</v>
      </c>
      <c r="D598" s="3">
        <v>275</v>
      </c>
      <c r="E598" s="909" t="s">
        <v>533</v>
      </c>
      <c r="F598" s="3" t="s">
        <v>380</v>
      </c>
      <c r="G598" s="909">
        <v>0</v>
      </c>
      <c r="H598" s="909" t="s">
        <v>493</v>
      </c>
    </row>
    <row r="599" spans="1:8" ht="15">
      <c r="A599" s="1" t="s">
        <v>1827</v>
      </c>
      <c r="B599" s="909" t="s">
        <v>4615</v>
      </c>
      <c r="C599" s="909" t="s">
        <v>2080</v>
      </c>
      <c r="D599" s="3">
        <v>420</v>
      </c>
      <c r="E599" s="909" t="s">
        <v>533</v>
      </c>
      <c r="F599" s="3" t="s">
        <v>380</v>
      </c>
      <c r="G599" s="909">
        <v>0</v>
      </c>
      <c r="H599" s="909">
        <v>0</v>
      </c>
    </row>
    <row r="600" spans="1:8" ht="15">
      <c r="A600" s="1" t="s">
        <v>1828</v>
      </c>
      <c r="B600" s="909" t="s">
        <v>4616</v>
      </c>
      <c r="C600" s="909" t="s">
        <v>2081</v>
      </c>
      <c r="D600" s="3">
        <v>605</v>
      </c>
      <c r="E600" s="909" t="s">
        <v>533</v>
      </c>
      <c r="F600" s="3" t="s">
        <v>380</v>
      </c>
      <c r="G600" s="909">
        <v>0</v>
      </c>
      <c r="H600" s="909">
        <v>0</v>
      </c>
    </row>
    <row r="601" spans="1:8" ht="15">
      <c r="A601" s="1" t="s">
        <v>1829</v>
      </c>
      <c r="B601" s="909" t="s">
        <v>4617</v>
      </c>
      <c r="C601" s="909" t="s">
        <v>2082</v>
      </c>
      <c r="D601" s="3">
        <v>255</v>
      </c>
      <c r="E601" s="909" t="s">
        <v>533</v>
      </c>
      <c r="F601" s="3" t="s">
        <v>380</v>
      </c>
      <c r="G601" s="909">
        <v>0</v>
      </c>
      <c r="H601" s="909" t="s">
        <v>1338</v>
      </c>
    </row>
    <row r="602" spans="1:8" ht="15">
      <c r="A602" s="1" t="s">
        <v>1830</v>
      </c>
      <c r="B602" s="909" t="s">
        <v>4618</v>
      </c>
      <c r="C602" s="909" t="s">
        <v>2083</v>
      </c>
      <c r="D602" s="3">
        <v>425</v>
      </c>
      <c r="E602" s="909" t="s">
        <v>533</v>
      </c>
      <c r="F602" s="3" t="s">
        <v>380</v>
      </c>
      <c r="G602" s="909">
        <v>0</v>
      </c>
      <c r="H602" s="909">
        <v>0</v>
      </c>
    </row>
    <row r="603" spans="1:8" ht="15">
      <c r="A603" s="1" t="s">
        <v>1831</v>
      </c>
      <c r="B603" s="909" t="s">
        <v>4619</v>
      </c>
      <c r="C603" s="909" t="s">
        <v>2084</v>
      </c>
      <c r="D603" s="3">
        <v>545</v>
      </c>
      <c r="E603" s="909" t="s">
        <v>533</v>
      </c>
      <c r="F603" s="3" t="s">
        <v>380</v>
      </c>
      <c r="G603" s="909">
        <v>0</v>
      </c>
      <c r="H603" s="909">
        <v>0</v>
      </c>
    </row>
    <row r="604" spans="1:8" ht="15">
      <c r="A604" s="1" t="s">
        <v>1832</v>
      </c>
      <c r="B604" s="909" t="s">
        <v>4620</v>
      </c>
      <c r="C604" s="909" t="s">
        <v>2085</v>
      </c>
      <c r="D604" s="3">
        <v>155</v>
      </c>
      <c r="E604" s="909" t="s">
        <v>533</v>
      </c>
      <c r="F604" s="3" t="s">
        <v>380</v>
      </c>
      <c r="G604" s="909">
        <v>0</v>
      </c>
      <c r="H604" s="909" t="s">
        <v>1493</v>
      </c>
    </row>
    <row r="605" spans="1:8" ht="15">
      <c r="A605" s="1" t="s">
        <v>1833</v>
      </c>
      <c r="B605" s="909" t="s">
        <v>4621</v>
      </c>
      <c r="C605" s="909" t="s">
        <v>2086</v>
      </c>
      <c r="D605" s="3">
        <v>265</v>
      </c>
      <c r="E605" s="909" t="s">
        <v>533</v>
      </c>
      <c r="F605" s="3" t="s">
        <v>380</v>
      </c>
      <c r="G605" s="909">
        <v>0</v>
      </c>
      <c r="H605" s="909">
        <v>0</v>
      </c>
    </row>
    <row r="606" spans="1:8" ht="15">
      <c r="A606" s="1" t="s">
        <v>1834</v>
      </c>
      <c r="B606" s="909" t="s">
        <v>4622</v>
      </c>
      <c r="C606" s="909" t="s">
        <v>2087</v>
      </c>
      <c r="D606" s="3">
        <v>375</v>
      </c>
      <c r="E606" s="909" t="s">
        <v>533</v>
      </c>
      <c r="F606" s="3" t="s">
        <v>380</v>
      </c>
      <c r="G606" s="909">
        <v>0</v>
      </c>
      <c r="H606" s="909">
        <v>0</v>
      </c>
    </row>
    <row r="607" spans="1:8" ht="15">
      <c r="A607" s="1" t="s">
        <v>3984</v>
      </c>
      <c r="B607" s="909" t="s">
        <v>4623</v>
      </c>
      <c r="C607" s="909" t="s">
        <v>3985</v>
      </c>
      <c r="D607" s="3">
        <v>496</v>
      </c>
      <c r="E607" s="909" t="s">
        <v>533</v>
      </c>
      <c r="F607" s="3" t="s">
        <v>380</v>
      </c>
      <c r="G607" s="909">
        <v>0</v>
      </c>
      <c r="H607" s="909">
        <v>0</v>
      </c>
    </row>
    <row r="608" spans="1:8" ht="15">
      <c r="A608" s="1" t="s">
        <v>3986</v>
      </c>
      <c r="B608" s="909" t="s">
        <v>4624</v>
      </c>
      <c r="C608" s="909" t="s">
        <v>3987</v>
      </c>
      <c r="D608" s="3">
        <v>620</v>
      </c>
      <c r="E608" s="909" t="s">
        <v>533</v>
      </c>
      <c r="F608" s="3" t="s">
        <v>380</v>
      </c>
      <c r="G608" s="909">
        <v>0</v>
      </c>
      <c r="H608" s="909">
        <v>0</v>
      </c>
    </row>
    <row r="609" spans="1:8" ht="15">
      <c r="A609" s="1" t="s">
        <v>1835</v>
      </c>
      <c r="B609" s="909" t="s">
        <v>4625</v>
      </c>
      <c r="C609" s="909" t="s">
        <v>2088</v>
      </c>
      <c r="D609" s="3">
        <v>220</v>
      </c>
      <c r="E609" s="909" t="s">
        <v>533</v>
      </c>
      <c r="F609" s="3" t="s">
        <v>380</v>
      </c>
      <c r="G609" s="909">
        <v>0</v>
      </c>
      <c r="H609" s="909" t="s">
        <v>1494</v>
      </c>
    </row>
    <row r="610" spans="1:8" ht="15">
      <c r="A610" s="1" t="s">
        <v>1836</v>
      </c>
      <c r="B610" s="909" t="s">
        <v>4626</v>
      </c>
      <c r="C610" s="909" t="s">
        <v>2089</v>
      </c>
      <c r="D610" s="3">
        <v>380</v>
      </c>
      <c r="E610" s="909" t="s">
        <v>533</v>
      </c>
      <c r="F610" s="3" t="s">
        <v>380</v>
      </c>
      <c r="G610" s="909">
        <v>0</v>
      </c>
      <c r="H610" s="909">
        <v>0</v>
      </c>
    </row>
    <row r="611" spans="1:8" ht="15">
      <c r="A611" s="1" t="s">
        <v>1837</v>
      </c>
      <c r="B611" s="909" t="s">
        <v>4627</v>
      </c>
      <c r="C611" s="909" t="s">
        <v>2090</v>
      </c>
      <c r="D611" s="3">
        <v>520</v>
      </c>
      <c r="E611" s="909" t="s">
        <v>533</v>
      </c>
      <c r="F611" s="3" t="s">
        <v>380</v>
      </c>
      <c r="G611" s="909">
        <v>0</v>
      </c>
      <c r="H611" s="909">
        <v>0</v>
      </c>
    </row>
    <row r="612" spans="1:8" ht="15">
      <c r="A612" s="1" t="s">
        <v>3988</v>
      </c>
      <c r="B612" s="909" t="s">
        <v>4628</v>
      </c>
      <c r="C612" s="909" t="s">
        <v>3989</v>
      </c>
      <c r="D612" s="3">
        <v>704</v>
      </c>
      <c r="E612" s="909" t="s">
        <v>533</v>
      </c>
      <c r="F612" s="3" t="s">
        <v>380</v>
      </c>
      <c r="G612" s="909">
        <v>0</v>
      </c>
      <c r="H612" s="909">
        <v>0</v>
      </c>
    </row>
    <row r="613" spans="1:8" ht="15">
      <c r="A613" s="1" t="s">
        <v>3990</v>
      </c>
      <c r="B613" s="909" t="s">
        <v>4629</v>
      </c>
      <c r="C613" s="909" t="s">
        <v>3991</v>
      </c>
      <c r="D613" s="3">
        <v>880</v>
      </c>
      <c r="E613" s="909" t="s">
        <v>533</v>
      </c>
      <c r="F613" s="3" t="s">
        <v>380</v>
      </c>
      <c r="G613" s="909">
        <v>0</v>
      </c>
      <c r="H613" s="909">
        <v>0</v>
      </c>
    </row>
    <row r="614" spans="1:8" ht="15">
      <c r="A614" s="1" t="s">
        <v>1838</v>
      </c>
      <c r="B614" s="909" t="s">
        <v>4630</v>
      </c>
      <c r="C614" s="909" t="s">
        <v>2091</v>
      </c>
      <c r="D614" s="3">
        <v>360</v>
      </c>
      <c r="E614" s="909" t="s">
        <v>533</v>
      </c>
      <c r="F614" s="3" t="s">
        <v>380</v>
      </c>
      <c r="G614" s="909">
        <v>0</v>
      </c>
      <c r="H614" s="909" t="s">
        <v>1566</v>
      </c>
    </row>
    <row r="615" spans="1:8" ht="15">
      <c r="A615" s="1" t="s">
        <v>1840</v>
      </c>
      <c r="B615" s="909" t="s">
        <v>4631</v>
      </c>
      <c r="C615" s="909" t="s">
        <v>2092</v>
      </c>
      <c r="D615" s="3">
        <v>610</v>
      </c>
      <c r="E615" s="909" t="s">
        <v>533</v>
      </c>
      <c r="F615" s="3" t="s">
        <v>380</v>
      </c>
      <c r="G615" s="909">
        <v>0</v>
      </c>
      <c r="H615" s="909">
        <v>0</v>
      </c>
    </row>
    <row r="616" spans="1:8" ht="15">
      <c r="A616" s="1" t="s">
        <v>1842</v>
      </c>
      <c r="B616" s="909" t="s">
        <v>4632</v>
      </c>
      <c r="C616" s="909" t="s">
        <v>2093</v>
      </c>
      <c r="D616" s="3">
        <v>860</v>
      </c>
      <c r="E616" s="909" t="s">
        <v>533</v>
      </c>
      <c r="F616" s="3" t="s">
        <v>380</v>
      </c>
      <c r="G616" s="909">
        <v>0</v>
      </c>
      <c r="H616" s="909">
        <v>0</v>
      </c>
    </row>
    <row r="617" spans="1:8" ht="15">
      <c r="A617" s="1" t="s">
        <v>1844</v>
      </c>
      <c r="B617" s="909" t="s">
        <v>4633</v>
      </c>
      <c r="C617" s="909" t="s">
        <v>2076</v>
      </c>
      <c r="D617" s="3">
        <v>445</v>
      </c>
      <c r="E617" s="909" t="s">
        <v>533</v>
      </c>
      <c r="F617" s="3" t="s">
        <v>380</v>
      </c>
      <c r="G617" s="909">
        <v>0</v>
      </c>
      <c r="H617" s="909" t="s">
        <v>1900</v>
      </c>
    </row>
    <row r="618" spans="1:8" ht="15">
      <c r="A618" s="1" t="s">
        <v>1845</v>
      </c>
      <c r="B618" s="909" t="s">
        <v>4634</v>
      </c>
      <c r="C618" s="909" t="s">
        <v>2077</v>
      </c>
      <c r="D618" s="3">
        <v>620</v>
      </c>
      <c r="E618" s="909" t="s">
        <v>533</v>
      </c>
      <c r="F618" s="3" t="s">
        <v>380</v>
      </c>
      <c r="G618" s="909">
        <v>0</v>
      </c>
      <c r="H618" s="909">
        <v>0</v>
      </c>
    </row>
    <row r="619" spans="1:8" ht="15">
      <c r="A619" s="1" t="s">
        <v>1846</v>
      </c>
      <c r="B619" s="909" t="s">
        <v>4635</v>
      </c>
      <c r="C619" s="909" t="s">
        <v>2078</v>
      </c>
      <c r="D619" s="3">
        <v>875</v>
      </c>
      <c r="E619" s="909" t="s">
        <v>533</v>
      </c>
      <c r="F619" s="3" t="s">
        <v>380</v>
      </c>
      <c r="G619" s="909">
        <v>0</v>
      </c>
      <c r="H619" s="909">
        <v>0</v>
      </c>
    </row>
    <row r="620" spans="1:8" ht="15">
      <c r="A620" s="1" t="s">
        <v>3992</v>
      </c>
      <c r="B620" s="909" t="s">
        <v>4636</v>
      </c>
      <c r="C620" s="909" t="s">
        <v>3993</v>
      </c>
      <c r="D620" s="3">
        <v>1424</v>
      </c>
      <c r="E620" s="909" t="s">
        <v>533</v>
      </c>
      <c r="F620" s="3" t="s">
        <v>380</v>
      </c>
      <c r="G620" s="909">
        <v>0</v>
      </c>
      <c r="H620" s="909">
        <v>0</v>
      </c>
    </row>
    <row r="621" spans="1:8" ht="15">
      <c r="A621" s="1" t="s">
        <v>3994</v>
      </c>
      <c r="B621" s="909" t="s">
        <v>4637</v>
      </c>
      <c r="C621" s="909" t="s">
        <v>3995</v>
      </c>
      <c r="D621" s="3">
        <v>1780</v>
      </c>
      <c r="E621" s="909" t="s">
        <v>533</v>
      </c>
      <c r="F621" s="3" t="s">
        <v>380</v>
      </c>
      <c r="G621" s="909">
        <v>0</v>
      </c>
      <c r="H621" s="909">
        <v>0</v>
      </c>
    </row>
    <row r="622" spans="1:8" ht="15">
      <c r="A622" s="1" t="s">
        <v>1921</v>
      </c>
      <c r="B622" s="909" t="s">
        <v>4638</v>
      </c>
      <c r="C622" s="909" t="s">
        <v>2097</v>
      </c>
      <c r="D622" s="3">
        <v>170</v>
      </c>
      <c r="E622" s="909" t="s">
        <v>533</v>
      </c>
      <c r="F622" s="3" t="s">
        <v>380</v>
      </c>
      <c r="G622" s="909">
        <v>0</v>
      </c>
      <c r="H622" s="909" t="s">
        <v>2001</v>
      </c>
    </row>
    <row r="623" spans="1:8" ht="15">
      <c r="A623" s="1" t="s">
        <v>1922</v>
      </c>
      <c r="B623" s="909" t="s">
        <v>4639</v>
      </c>
      <c r="C623" s="909" t="s">
        <v>2098</v>
      </c>
      <c r="D623" s="3">
        <v>260</v>
      </c>
      <c r="E623" s="909" t="s">
        <v>533</v>
      </c>
      <c r="F623" s="3" t="s">
        <v>380</v>
      </c>
      <c r="G623" s="909">
        <v>0</v>
      </c>
      <c r="H623" s="909">
        <v>0</v>
      </c>
    </row>
    <row r="624" spans="1:8" ht="15">
      <c r="A624" s="1" t="s">
        <v>1923</v>
      </c>
      <c r="B624" s="909" t="s">
        <v>4640</v>
      </c>
      <c r="C624" s="909" t="s">
        <v>2099</v>
      </c>
      <c r="D624" s="3">
        <v>365</v>
      </c>
      <c r="E624" s="909" t="s">
        <v>533</v>
      </c>
      <c r="F624" s="3" t="s">
        <v>380</v>
      </c>
      <c r="G624" s="909">
        <v>0</v>
      </c>
      <c r="H624" s="909">
        <v>0</v>
      </c>
    </row>
    <row r="625" spans="1:8" ht="15">
      <c r="A625" s="1" t="s">
        <v>1924</v>
      </c>
      <c r="B625" s="909" t="s">
        <v>4641</v>
      </c>
      <c r="C625" s="909" t="s">
        <v>2100</v>
      </c>
      <c r="D625" s="3">
        <v>230</v>
      </c>
      <c r="E625" s="909" t="s">
        <v>533</v>
      </c>
      <c r="F625" s="3" t="s">
        <v>380</v>
      </c>
      <c r="G625" s="909">
        <v>0</v>
      </c>
      <c r="H625" s="909" t="s">
        <v>1338</v>
      </c>
    </row>
    <row r="626" spans="1:8" ht="15">
      <c r="A626" s="1" t="s">
        <v>1925</v>
      </c>
      <c r="B626" s="909" t="s">
        <v>4642</v>
      </c>
      <c r="C626" s="909" t="s">
        <v>2101</v>
      </c>
      <c r="D626" s="3">
        <v>350</v>
      </c>
      <c r="E626" s="909" t="s">
        <v>533</v>
      </c>
      <c r="F626" s="3" t="s">
        <v>380</v>
      </c>
      <c r="G626" s="909">
        <v>0</v>
      </c>
      <c r="H626" s="909">
        <v>0</v>
      </c>
    </row>
    <row r="627" spans="1:8" ht="15">
      <c r="A627" s="1" t="s">
        <v>1926</v>
      </c>
      <c r="B627" s="909" t="s">
        <v>4643</v>
      </c>
      <c r="C627" s="909" t="s">
        <v>2102</v>
      </c>
      <c r="D627" s="3">
        <v>410</v>
      </c>
      <c r="E627" s="909" t="s">
        <v>533</v>
      </c>
      <c r="F627" s="3" t="s">
        <v>380</v>
      </c>
      <c r="G627" s="909">
        <v>0</v>
      </c>
      <c r="H627" s="909">
        <v>0</v>
      </c>
    </row>
    <row r="628" spans="1:8" ht="15">
      <c r="A628" s="1" t="s">
        <v>1927</v>
      </c>
      <c r="B628" s="909" t="s">
        <v>4644</v>
      </c>
      <c r="C628" s="909" t="s">
        <v>2103</v>
      </c>
      <c r="D628" s="3">
        <v>120</v>
      </c>
      <c r="E628" s="909" t="s">
        <v>533</v>
      </c>
      <c r="F628" s="3" t="s">
        <v>380</v>
      </c>
      <c r="G628" s="909">
        <v>0</v>
      </c>
      <c r="H628" s="909" t="s">
        <v>1493</v>
      </c>
    </row>
    <row r="629" spans="1:8" ht="15">
      <c r="A629" s="1" t="s">
        <v>1928</v>
      </c>
      <c r="B629" s="909" t="s">
        <v>4645</v>
      </c>
      <c r="C629" s="909" t="s">
        <v>2104</v>
      </c>
      <c r="D629" s="3">
        <v>200</v>
      </c>
      <c r="E629" s="909" t="s">
        <v>533</v>
      </c>
      <c r="F629" s="3" t="s">
        <v>380</v>
      </c>
      <c r="G629" s="909">
        <v>0</v>
      </c>
      <c r="H629" s="909">
        <v>0</v>
      </c>
    </row>
    <row r="630" spans="1:8" ht="15">
      <c r="A630" s="1" t="s">
        <v>1929</v>
      </c>
      <c r="B630" s="909" t="s">
        <v>4646</v>
      </c>
      <c r="C630" s="909" t="s">
        <v>2105</v>
      </c>
      <c r="D630" s="3">
        <v>270</v>
      </c>
      <c r="E630" s="909" t="s">
        <v>533</v>
      </c>
      <c r="F630" s="3" t="s">
        <v>380</v>
      </c>
      <c r="G630" s="909">
        <v>0</v>
      </c>
      <c r="H630" s="909">
        <v>0</v>
      </c>
    </row>
    <row r="631" spans="1:8" ht="15">
      <c r="A631" s="1" t="s">
        <v>1930</v>
      </c>
      <c r="B631" s="909" t="s">
        <v>4647</v>
      </c>
      <c r="C631" s="909" t="s">
        <v>2106</v>
      </c>
      <c r="D631" s="3">
        <v>140</v>
      </c>
      <c r="E631" s="909" t="s">
        <v>533</v>
      </c>
      <c r="F631" s="3" t="s">
        <v>380</v>
      </c>
      <c r="G631" s="909">
        <v>0</v>
      </c>
      <c r="H631" s="909" t="s">
        <v>1494</v>
      </c>
    </row>
    <row r="632" spans="1:8" ht="15">
      <c r="A632" s="1" t="s">
        <v>1931</v>
      </c>
      <c r="B632" s="909" t="s">
        <v>4648</v>
      </c>
      <c r="C632" s="909" t="s">
        <v>2107</v>
      </c>
      <c r="D632" s="3">
        <v>240</v>
      </c>
      <c r="E632" s="909" t="s">
        <v>533</v>
      </c>
      <c r="F632" s="3" t="s">
        <v>380</v>
      </c>
      <c r="G632" s="909">
        <v>0</v>
      </c>
      <c r="H632" s="909">
        <v>0</v>
      </c>
    </row>
    <row r="633" spans="1:8" ht="15">
      <c r="A633" s="1" t="s">
        <v>1932</v>
      </c>
      <c r="B633" s="909" t="s">
        <v>4649</v>
      </c>
      <c r="C633" s="909" t="s">
        <v>2108</v>
      </c>
      <c r="D633" s="3">
        <v>330</v>
      </c>
      <c r="E633" s="909" t="s">
        <v>533</v>
      </c>
      <c r="F633" s="3" t="s">
        <v>380</v>
      </c>
      <c r="G633" s="909">
        <v>0</v>
      </c>
      <c r="H633" s="909">
        <v>0</v>
      </c>
    </row>
    <row r="634" spans="1:8" ht="15">
      <c r="A634" s="1" t="s">
        <v>1933</v>
      </c>
      <c r="B634" s="909" t="s">
        <v>4650</v>
      </c>
      <c r="C634" s="909" t="s">
        <v>2109</v>
      </c>
      <c r="D634" s="3">
        <v>225</v>
      </c>
      <c r="E634" s="909" t="s">
        <v>533</v>
      </c>
      <c r="F634" s="3" t="s">
        <v>380</v>
      </c>
      <c r="G634" s="909">
        <v>0</v>
      </c>
      <c r="H634" s="909" t="s">
        <v>1566</v>
      </c>
    </row>
    <row r="635" spans="1:8" ht="15">
      <c r="A635" s="1" t="s">
        <v>1934</v>
      </c>
      <c r="B635" s="909" t="s">
        <v>4651</v>
      </c>
      <c r="C635" s="909" t="s">
        <v>2110</v>
      </c>
      <c r="D635" s="3">
        <v>380</v>
      </c>
      <c r="E635" s="909" t="s">
        <v>533</v>
      </c>
      <c r="F635" s="3" t="s">
        <v>380</v>
      </c>
      <c r="G635" s="909">
        <v>0</v>
      </c>
      <c r="H635" s="909">
        <v>0</v>
      </c>
    </row>
    <row r="636" spans="1:8" ht="15">
      <c r="A636" s="1" t="s">
        <v>1935</v>
      </c>
      <c r="B636" s="909" t="s">
        <v>4652</v>
      </c>
      <c r="C636" s="909" t="s">
        <v>2111</v>
      </c>
      <c r="D636" s="3">
        <v>535</v>
      </c>
      <c r="E636" s="909" t="s">
        <v>533</v>
      </c>
      <c r="F636" s="3" t="s">
        <v>380</v>
      </c>
      <c r="G636" s="909">
        <v>0</v>
      </c>
      <c r="H636" s="909">
        <v>0</v>
      </c>
    </row>
    <row r="637" spans="1:8" ht="15">
      <c r="A637" s="1" t="s">
        <v>1918</v>
      </c>
      <c r="B637" s="909" t="s">
        <v>4653</v>
      </c>
      <c r="C637" s="909" t="s">
        <v>2094</v>
      </c>
      <c r="D637" s="3">
        <v>340</v>
      </c>
      <c r="E637" s="909" t="s">
        <v>533</v>
      </c>
      <c r="F637" s="3" t="s">
        <v>380</v>
      </c>
      <c r="G637" s="909">
        <v>0</v>
      </c>
      <c r="H637" s="909" t="s">
        <v>1982</v>
      </c>
    </row>
    <row r="638" spans="1:8" ht="15">
      <c r="A638" s="1" t="s">
        <v>1919</v>
      </c>
      <c r="B638" s="909" t="s">
        <v>4654</v>
      </c>
      <c r="C638" s="909" t="s">
        <v>2095</v>
      </c>
      <c r="D638" s="3">
        <v>510</v>
      </c>
      <c r="E638" s="909" t="s">
        <v>533</v>
      </c>
      <c r="F638" s="3" t="s">
        <v>380</v>
      </c>
      <c r="G638" s="909">
        <v>0</v>
      </c>
      <c r="H638" s="909">
        <v>0</v>
      </c>
    </row>
    <row r="639" spans="1:8" ht="15">
      <c r="A639" s="1" t="s">
        <v>1920</v>
      </c>
      <c r="B639" s="909" t="s">
        <v>4655</v>
      </c>
      <c r="C639" s="909" t="s">
        <v>2096</v>
      </c>
      <c r="D639" s="3">
        <v>630</v>
      </c>
      <c r="E639" s="909" t="s">
        <v>533</v>
      </c>
      <c r="F639" s="3" t="s">
        <v>380</v>
      </c>
      <c r="G639" s="909">
        <v>0</v>
      </c>
      <c r="H639" s="909">
        <v>0</v>
      </c>
    </row>
    <row r="640" spans="1:8" ht="15">
      <c r="A640" s="1" t="s">
        <v>1941</v>
      </c>
      <c r="B640" s="909" t="s">
        <v>4656</v>
      </c>
      <c r="C640" s="909" t="s">
        <v>2115</v>
      </c>
      <c r="D640" s="3">
        <v>115</v>
      </c>
      <c r="E640" s="909" t="s">
        <v>533</v>
      </c>
      <c r="F640" s="3" t="s">
        <v>380</v>
      </c>
      <c r="G640" s="909">
        <v>0</v>
      </c>
      <c r="H640" s="909" t="s">
        <v>2001</v>
      </c>
    </row>
    <row r="641" spans="1:8" ht="15">
      <c r="A641" s="1" t="s">
        <v>1942</v>
      </c>
      <c r="B641" s="909" t="s">
        <v>4657</v>
      </c>
      <c r="C641" s="909" t="s">
        <v>2116</v>
      </c>
      <c r="D641" s="3">
        <v>195</v>
      </c>
      <c r="E641" s="909" t="s">
        <v>533</v>
      </c>
      <c r="F641" s="3" t="s">
        <v>380</v>
      </c>
      <c r="G641" s="909">
        <v>0</v>
      </c>
      <c r="H641" s="909">
        <v>0</v>
      </c>
    </row>
    <row r="642" spans="1:8" ht="15">
      <c r="A642" s="1" t="s">
        <v>1943</v>
      </c>
      <c r="B642" s="909" t="s">
        <v>4658</v>
      </c>
      <c r="C642" s="909" t="s">
        <v>2117</v>
      </c>
      <c r="D642" s="3">
        <v>265</v>
      </c>
      <c r="E642" s="909" t="s">
        <v>533</v>
      </c>
      <c r="F642" s="3" t="s">
        <v>380</v>
      </c>
      <c r="G642" s="909">
        <v>0</v>
      </c>
      <c r="H642" s="909">
        <v>0</v>
      </c>
    </row>
    <row r="643" spans="1:8" ht="15">
      <c r="A643" s="1" t="s">
        <v>1944</v>
      </c>
      <c r="B643" s="909" t="s">
        <v>4659</v>
      </c>
      <c r="C643" s="909" t="s">
        <v>2118</v>
      </c>
      <c r="D643" s="3">
        <v>110</v>
      </c>
      <c r="E643" s="909" t="s">
        <v>533</v>
      </c>
      <c r="F643" s="3" t="s">
        <v>380</v>
      </c>
      <c r="G643" s="909">
        <v>0</v>
      </c>
      <c r="H643" s="909" t="s">
        <v>1338</v>
      </c>
    </row>
    <row r="644" spans="1:8" ht="15">
      <c r="A644" s="1" t="s">
        <v>1945</v>
      </c>
      <c r="B644" s="909" t="s">
        <v>4660</v>
      </c>
      <c r="C644" s="909" t="s">
        <v>2119</v>
      </c>
      <c r="D644" s="3">
        <v>190</v>
      </c>
      <c r="E644" s="909" t="s">
        <v>533</v>
      </c>
      <c r="F644" s="3" t="s">
        <v>380</v>
      </c>
      <c r="G644" s="909">
        <v>0</v>
      </c>
      <c r="H644" s="909">
        <v>0</v>
      </c>
    </row>
    <row r="645" spans="1:8" ht="15">
      <c r="A645" s="1" t="s">
        <v>1946</v>
      </c>
      <c r="B645" s="909" t="s">
        <v>4661</v>
      </c>
      <c r="C645" s="909" t="s">
        <v>2120</v>
      </c>
      <c r="D645" s="3">
        <v>265</v>
      </c>
      <c r="E645" s="909" t="s">
        <v>533</v>
      </c>
      <c r="F645" s="3" t="s">
        <v>380</v>
      </c>
      <c r="G645" s="909">
        <v>0</v>
      </c>
      <c r="H645" s="909">
        <v>0</v>
      </c>
    </row>
    <row r="646" spans="1:8" ht="15">
      <c r="A646" s="1" t="s">
        <v>1947</v>
      </c>
      <c r="B646" s="909" t="s">
        <v>4662</v>
      </c>
      <c r="C646" s="909" t="s">
        <v>2121</v>
      </c>
      <c r="D646" s="3">
        <v>70</v>
      </c>
      <c r="E646" s="909" t="s">
        <v>533</v>
      </c>
      <c r="F646" s="3" t="s">
        <v>380</v>
      </c>
      <c r="G646" s="909">
        <v>0</v>
      </c>
      <c r="H646" s="909" t="s">
        <v>1493</v>
      </c>
    </row>
    <row r="647" spans="1:8" ht="15">
      <c r="A647" s="1" t="s">
        <v>1948</v>
      </c>
      <c r="B647" s="909" t="s">
        <v>4663</v>
      </c>
      <c r="C647" s="909" t="s">
        <v>2122</v>
      </c>
      <c r="D647" s="3">
        <v>120</v>
      </c>
      <c r="E647" s="909" t="s">
        <v>533</v>
      </c>
      <c r="F647" s="3" t="s">
        <v>380</v>
      </c>
      <c r="G647" s="909">
        <v>0</v>
      </c>
      <c r="H647" s="909">
        <v>0</v>
      </c>
    </row>
    <row r="648" spans="1:8" ht="15">
      <c r="A648" s="1" t="s">
        <v>1949</v>
      </c>
      <c r="B648" s="909" t="s">
        <v>4664</v>
      </c>
      <c r="C648" s="909" t="s">
        <v>2123</v>
      </c>
      <c r="D648" s="3">
        <v>165</v>
      </c>
      <c r="E648" s="909" t="s">
        <v>533</v>
      </c>
      <c r="F648" s="3" t="s">
        <v>380</v>
      </c>
      <c r="G648" s="909">
        <v>0</v>
      </c>
      <c r="H648" s="909">
        <v>0</v>
      </c>
    </row>
    <row r="649" spans="1:8" ht="15">
      <c r="A649" s="1" t="s">
        <v>1950</v>
      </c>
      <c r="B649" s="909" t="s">
        <v>4665</v>
      </c>
      <c r="C649" s="909" t="s">
        <v>2124</v>
      </c>
      <c r="D649" s="3">
        <v>90</v>
      </c>
      <c r="E649" s="909" t="s">
        <v>533</v>
      </c>
      <c r="F649" s="3" t="s">
        <v>380</v>
      </c>
      <c r="G649" s="909">
        <v>0</v>
      </c>
      <c r="H649" s="909" t="s">
        <v>1494</v>
      </c>
    </row>
    <row r="650" spans="1:8" ht="15">
      <c r="A650" s="1" t="s">
        <v>1951</v>
      </c>
      <c r="B650" s="909" t="s">
        <v>4666</v>
      </c>
      <c r="C650" s="909" t="s">
        <v>2125</v>
      </c>
      <c r="D650" s="3">
        <v>155</v>
      </c>
      <c r="E650" s="909" t="s">
        <v>533</v>
      </c>
      <c r="F650" s="3" t="s">
        <v>380</v>
      </c>
      <c r="G650" s="909">
        <v>0</v>
      </c>
      <c r="H650" s="909">
        <v>0</v>
      </c>
    </row>
    <row r="651" spans="1:8" ht="15">
      <c r="A651" s="1" t="s">
        <v>1952</v>
      </c>
      <c r="B651" s="909" t="s">
        <v>4667</v>
      </c>
      <c r="C651" s="909" t="s">
        <v>2126</v>
      </c>
      <c r="D651" s="3">
        <v>220</v>
      </c>
      <c r="E651" s="909" t="s">
        <v>533</v>
      </c>
      <c r="F651" s="3" t="s">
        <v>380</v>
      </c>
      <c r="G651" s="909">
        <v>0</v>
      </c>
      <c r="H651" s="909">
        <v>0</v>
      </c>
    </row>
    <row r="652" spans="1:8" ht="15">
      <c r="A652" s="1" t="s">
        <v>1953</v>
      </c>
      <c r="B652" s="909" t="s">
        <v>4668</v>
      </c>
      <c r="C652" s="909" t="s">
        <v>2127</v>
      </c>
      <c r="D652" s="3">
        <v>135</v>
      </c>
      <c r="E652" s="909" t="s">
        <v>533</v>
      </c>
      <c r="F652" s="3" t="s">
        <v>380</v>
      </c>
      <c r="G652" s="909">
        <v>0</v>
      </c>
      <c r="H652" s="909" t="s">
        <v>1999</v>
      </c>
    </row>
    <row r="653" spans="1:8" ht="15">
      <c r="A653" s="1" t="s">
        <v>1954</v>
      </c>
      <c r="B653" s="909" t="s">
        <v>4669</v>
      </c>
      <c r="C653" s="909" t="s">
        <v>2128</v>
      </c>
      <c r="D653" s="3">
        <v>235</v>
      </c>
      <c r="E653" s="909" t="s">
        <v>533</v>
      </c>
      <c r="F653" s="3" t="s">
        <v>380</v>
      </c>
      <c r="G653" s="909">
        <v>0</v>
      </c>
      <c r="H653" s="909">
        <v>0</v>
      </c>
    </row>
    <row r="654" spans="1:8" ht="15">
      <c r="A654" s="1" t="s">
        <v>1955</v>
      </c>
      <c r="B654" s="909" t="s">
        <v>4670</v>
      </c>
      <c r="C654" s="909" t="s">
        <v>2129</v>
      </c>
      <c r="D654" s="3">
        <v>320</v>
      </c>
      <c r="E654" s="909" t="s">
        <v>533</v>
      </c>
      <c r="F654" s="3" t="s">
        <v>380</v>
      </c>
      <c r="G654" s="909">
        <v>0</v>
      </c>
      <c r="H654" s="909">
        <v>0</v>
      </c>
    </row>
    <row r="655" spans="1:8" ht="15">
      <c r="A655" s="1" t="s">
        <v>1938</v>
      </c>
      <c r="B655" s="909" t="s">
        <v>4671</v>
      </c>
      <c r="C655" s="909" t="s">
        <v>2112</v>
      </c>
      <c r="D655" s="3">
        <v>230</v>
      </c>
      <c r="E655" s="909" t="s">
        <v>533</v>
      </c>
      <c r="F655" s="3" t="s">
        <v>380</v>
      </c>
      <c r="G655" s="909">
        <v>0</v>
      </c>
      <c r="H655" s="909" t="s">
        <v>1995</v>
      </c>
    </row>
    <row r="656" spans="1:8" ht="15">
      <c r="A656" s="1" t="s">
        <v>1939</v>
      </c>
      <c r="B656" s="909" t="s">
        <v>4672</v>
      </c>
      <c r="C656" s="909" t="s">
        <v>2113</v>
      </c>
      <c r="D656" s="3">
        <v>295</v>
      </c>
      <c r="E656" s="909" t="s">
        <v>533</v>
      </c>
      <c r="F656" s="3" t="s">
        <v>380</v>
      </c>
      <c r="G656" s="909">
        <v>0</v>
      </c>
      <c r="H656" s="909">
        <v>0</v>
      </c>
    </row>
    <row r="657" spans="1:8" ht="15">
      <c r="A657" s="1" t="s">
        <v>1940</v>
      </c>
      <c r="B657" s="909" t="s">
        <v>4673</v>
      </c>
      <c r="C657" s="909" t="s">
        <v>2114</v>
      </c>
      <c r="D657" s="3">
        <v>410</v>
      </c>
      <c r="E657" s="909" t="s">
        <v>533</v>
      </c>
      <c r="F657" s="3" t="s">
        <v>380</v>
      </c>
      <c r="G657" s="909">
        <v>0</v>
      </c>
      <c r="H657" s="909">
        <v>0</v>
      </c>
    </row>
    <row r="658" spans="1:8" ht="15">
      <c r="A658" s="1" t="s">
        <v>1914</v>
      </c>
      <c r="B658" s="909" t="s">
        <v>4674</v>
      </c>
      <c r="C658" s="909" t="s">
        <v>1987</v>
      </c>
      <c r="D658" s="3">
        <v>885</v>
      </c>
      <c r="E658" s="909" t="s">
        <v>533</v>
      </c>
      <c r="F658" s="3">
        <v>752</v>
      </c>
      <c r="G658" s="909">
        <v>0</v>
      </c>
      <c r="H658" s="909">
        <v>0</v>
      </c>
    </row>
    <row r="659" spans="1:8" ht="15">
      <c r="A659" s="1" t="s">
        <v>1915</v>
      </c>
      <c r="B659" s="909" t="s">
        <v>4675</v>
      </c>
      <c r="C659" s="909" t="s">
        <v>1988</v>
      </c>
      <c r="D659" s="3">
        <v>1005</v>
      </c>
      <c r="E659" s="909" t="s">
        <v>533</v>
      </c>
      <c r="F659" s="3">
        <v>854</v>
      </c>
      <c r="G659" s="909">
        <v>0</v>
      </c>
      <c r="H659" s="909">
        <v>0</v>
      </c>
    </row>
    <row r="660" spans="1:8" ht="15">
      <c r="A660" s="1" t="s">
        <v>1916</v>
      </c>
      <c r="B660" s="909" t="s">
        <v>4676</v>
      </c>
      <c r="C660" s="909" t="s">
        <v>1989</v>
      </c>
      <c r="D660" s="3">
        <v>985</v>
      </c>
      <c r="E660" s="909" t="s">
        <v>533</v>
      </c>
      <c r="F660" s="3">
        <v>837</v>
      </c>
      <c r="G660" s="909">
        <v>0</v>
      </c>
      <c r="H660" s="909">
        <v>0</v>
      </c>
    </row>
    <row r="661" spans="1:8" ht="15">
      <c r="A661" s="1" t="s">
        <v>1917</v>
      </c>
      <c r="B661" s="909" t="s">
        <v>4677</v>
      </c>
      <c r="C661" s="909" t="s">
        <v>1990</v>
      </c>
      <c r="D661" s="3">
        <v>1105</v>
      </c>
      <c r="E661" s="909" t="s">
        <v>533</v>
      </c>
      <c r="F661" s="3">
        <v>939</v>
      </c>
      <c r="G661" s="909">
        <v>0</v>
      </c>
      <c r="H661" s="909">
        <v>0</v>
      </c>
    </row>
    <row r="662" spans="1:8" ht="15">
      <c r="A662" s="1" t="s">
        <v>1910</v>
      </c>
      <c r="B662" s="909" t="s">
        <v>4678</v>
      </c>
      <c r="C662" s="909" t="s">
        <v>1961</v>
      </c>
      <c r="D662" s="3">
        <v>885</v>
      </c>
      <c r="E662" s="909" t="s">
        <v>533</v>
      </c>
      <c r="F662" s="3">
        <v>752</v>
      </c>
      <c r="G662" s="909">
        <v>0</v>
      </c>
      <c r="H662" s="909" t="s">
        <v>1978</v>
      </c>
    </row>
    <row r="663" spans="1:8" ht="15">
      <c r="A663" s="1" t="s">
        <v>1911</v>
      </c>
      <c r="B663" s="909" t="s">
        <v>4679</v>
      </c>
      <c r="C663" s="909" t="s">
        <v>1962</v>
      </c>
      <c r="D663" s="3">
        <v>985</v>
      </c>
      <c r="E663" s="909" t="s">
        <v>533</v>
      </c>
      <c r="F663" s="3">
        <v>837</v>
      </c>
      <c r="G663" s="909">
        <v>0</v>
      </c>
      <c r="H663" s="909" t="s">
        <v>1977</v>
      </c>
    </row>
    <row r="664" spans="1:8" ht="15">
      <c r="A664" s="1" t="s">
        <v>1936</v>
      </c>
      <c r="B664" s="909" t="s">
        <v>4680</v>
      </c>
      <c r="C664" s="909" t="s">
        <v>1985</v>
      </c>
      <c r="D664" s="3">
        <v>445</v>
      </c>
      <c r="E664" s="909" t="s">
        <v>533</v>
      </c>
      <c r="F664" s="3">
        <v>378</v>
      </c>
      <c r="G664" s="909">
        <v>0</v>
      </c>
      <c r="H664" s="909" t="s">
        <v>1993</v>
      </c>
    </row>
    <row r="665" spans="1:8" ht="15">
      <c r="A665" s="1" t="s">
        <v>1937</v>
      </c>
      <c r="B665" s="909" t="s">
        <v>4681</v>
      </c>
      <c r="C665" s="909" t="s">
        <v>1986</v>
      </c>
      <c r="D665" s="3">
        <v>525</v>
      </c>
      <c r="E665" s="909" t="s">
        <v>533</v>
      </c>
      <c r="F665" s="3">
        <v>446</v>
      </c>
      <c r="G665" s="909">
        <v>0</v>
      </c>
      <c r="H665" s="909" t="s">
        <v>1994</v>
      </c>
    </row>
    <row r="666" spans="1:8" ht="15">
      <c r="A666" s="1" t="s">
        <v>1034</v>
      </c>
      <c r="B666" s="909" t="s">
        <v>4682</v>
      </c>
      <c r="C666" s="909" t="s">
        <v>1478</v>
      </c>
      <c r="D666" s="3">
        <v>2260</v>
      </c>
      <c r="E666" s="909" t="s">
        <v>533</v>
      </c>
      <c r="F666" s="3">
        <v>1921</v>
      </c>
      <c r="G666" s="909">
        <v>0</v>
      </c>
      <c r="H666" s="909">
        <v>0</v>
      </c>
    </row>
    <row r="667" spans="1:8" ht="15">
      <c r="A667" s="1" t="s">
        <v>1035</v>
      </c>
      <c r="B667" s="909" t="s">
        <v>4683</v>
      </c>
      <c r="C667" s="909" t="s">
        <v>1484</v>
      </c>
      <c r="D667" s="3">
        <v>2762</v>
      </c>
      <c r="E667" s="909" t="s">
        <v>533</v>
      </c>
      <c r="F667" s="3">
        <v>2348</v>
      </c>
      <c r="G667" s="909">
        <v>0</v>
      </c>
      <c r="H667" s="909">
        <v>0</v>
      </c>
    </row>
    <row r="668" spans="1:8" ht="15">
      <c r="A668" s="1" t="s">
        <v>1036</v>
      </c>
      <c r="B668" s="909" t="s">
        <v>4684</v>
      </c>
      <c r="C668" s="909" t="s">
        <v>1479</v>
      </c>
      <c r="D668" s="3">
        <v>2410</v>
      </c>
      <c r="E668" s="909" t="s">
        <v>533</v>
      </c>
      <c r="F668" s="3">
        <v>2049</v>
      </c>
      <c r="G668" s="909">
        <v>0</v>
      </c>
      <c r="H668" s="909">
        <v>0</v>
      </c>
    </row>
    <row r="669" spans="1:8" ht="15">
      <c r="A669" s="1" t="s">
        <v>1037</v>
      </c>
      <c r="B669" s="909" t="s">
        <v>4685</v>
      </c>
      <c r="C669" s="909" t="s">
        <v>1485</v>
      </c>
      <c r="D669" s="3">
        <v>2912</v>
      </c>
      <c r="E669" s="909" t="s">
        <v>533</v>
      </c>
      <c r="F669" s="3">
        <v>2475</v>
      </c>
      <c r="G669" s="909">
        <v>0</v>
      </c>
      <c r="H669" s="909">
        <v>0</v>
      </c>
    </row>
    <row r="670" spans="1:8" ht="15">
      <c r="A670" s="1" t="s">
        <v>1030</v>
      </c>
      <c r="B670" s="909" t="s">
        <v>4686</v>
      </c>
      <c r="C670" s="909" t="s">
        <v>1480</v>
      </c>
      <c r="D670" s="3">
        <v>1710</v>
      </c>
      <c r="E670" s="909" t="s">
        <v>533</v>
      </c>
      <c r="F670" s="3">
        <v>1454</v>
      </c>
      <c r="G670" s="909">
        <v>0</v>
      </c>
      <c r="H670" s="909">
        <v>0</v>
      </c>
    </row>
    <row r="671" spans="1:8" ht="15">
      <c r="A671" s="1" t="s">
        <v>1031</v>
      </c>
      <c r="B671" s="909" t="s">
        <v>4687</v>
      </c>
      <c r="C671" s="909" t="s">
        <v>1482</v>
      </c>
      <c r="D671" s="3">
        <v>2077</v>
      </c>
      <c r="E671" s="909" t="s">
        <v>533</v>
      </c>
      <c r="F671" s="3">
        <v>1765</v>
      </c>
      <c r="G671" s="909">
        <v>0</v>
      </c>
      <c r="H671" s="909">
        <v>0</v>
      </c>
    </row>
    <row r="672" spans="1:8" ht="15">
      <c r="A672" s="1" t="s">
        <v>1032</v>
      </c>
      <c r="B672" s="909" t="s">
        <v>4688</v>
      </c>
      <c r="C672" s="909" t="s">
        <v>1481</v>
      </c>
      <c r="D672" s="3">
        <v>1860</v>
      </c>
      <c r="E672" s="909" t="s">
        <v>533</v>
      </c>
      <c r="F672" s="3">
        <v>1581</v>
      </c>
      <c r="G672" s="909">
        <v>0</v>
      </c>
      <c r="H672" s="909">
        <v>0</v>
      </c>
    </row>
    <row r="673" spans="1:8" ht="15">
      <c r="A673" s="1" t="s">
        <v>1033</v>
      </c>
      <c r="B673" s="909" t="s">
        <v>4689</v>
      </c>
      <c r="C673" s="909" t="s">
        <v>1483</v>
      </c>
      <c r="D673" s="3">
        <v>2227</v>
      </c>
      <c r="E673" s="909" t="s">
        <v>533</v>
      </c>
      <c r="F673" s="3">
        <v>1893</v>
      </c>
      <c r="G673" s="909">
        <v>0</v>
      </c>
      <c r="H673" s="909">
        <v>0</v>
      </c>
    </row>
    <row r="674" spans="1:8" ht="15">
      <c r="A674" s="1" t="s">
        <v>1822</v>
      </c>
      <c r="B674" s="909" t="s">
        <v>4690</v>
      </c>
      <c r="C674" s="909" t="s">
        <v>1874</v>
      </c>
      <c r="D674" s="3">
        <v>1095</v>
      </c>
      <c r="E674" s="909" t="s">
        <v>533</v>
      </c>
      <c r="F674" s="3">
        <v>931</v>
      </c>
      <c r="G674" s="909">
        <v>0</v>
      </c>
      <c r="H674" s="909">
        <v>0</v>
      </c>
    </row>
    <row r="675" spans="1:8" ht="15">
      <c r="A675" s="1" t="s">
        <v>1823</v>
      </c>
      <c r="B675" s="909" t="s">
        <v>4691</v>
      </c>
      <c r="C675" s="909" t="s">
        <v>1875</v>
      </c>
      <c r="D675" s="3">
        <v>1350</v>
      </c>
      <c r="E675" s="909" t="s">
        <v>533</v>
      </c>
      <c r="F675" s="3">
        <v>1148</v>
      </c>
      <c r="G675" s="909">
        <v>0</v>
      </c>
      <c r="H675" s="909">
        <v>0</v>
      </c>
    </row>
    <row r="676" spans="1:8" ht="15">
      <c r="A676" s="1" t="s">
        <v>1824</v>
      </c>
      <c r="B676" s="909" t="s">
        <v>4692</v>
      </c>
      <c r="C676" s="909" t="s">
        <v>1876</v>
      </c>
      <c r="D676" s="3">
        <v>1295</v>
      </c>
      <c r="E676" s="909" t="s">
        <v>533</v>
      </c>
      <c r="F676" s="3">
        <v>1101</v>
      </c>
      <c r="G676" s="909">
        <v>0</v>
      </c>
      <c r="H676" s="909">
        <v>0</v>
      </c>
    </row>
    <row r="677" spans="1:8" ht="15">
      <c r="A677" s="1" t="s">
        <v>1825</v>
      </c>
      <c r="B677" s="909" t="s">
        <v>4693</v>
      </c>
      <c r="C677" s="909" t="s">
        <v>1877</v>
      </c>
      <c r="D677" s="3">
        <v>1550</v>
      </c>
      <c r="E677" s="909" t="s">
        <v>533</v>
      </c>
      <c r="F677" s="3">
        <v>1318</v>
      </c>
      <c r="G677" s="909">
        <v>0</v>
      </c>
      <c r="H677" s="909">
        <v>0</v>
      </c>
    </row>
    <row r="678" spans="1:8" ht="15">
      <c r="A678" s="1" t="s">
        <v>1814</v>
      </c>
      <c r="B678" s="909" t="s">
        <v>4694</v>
      </c>
      <c r="C678" s="909" t="s">
        <v>1815</v>
      </c>
      <c r="D678" s="3">
        <v>845</v>
      </c>
      <c r="E678" s="909" t="s">
        <v>533</v>
      </c>
      <c r="F678" s="3">
        <v>718</v>
      </c>
      <c r="G678" s="909">
        <v>0</v>
      </c>
      <c r="H678" s="909" t="s">
        <v>2151</v>
      </c>
    </row>
    <row r="679" spans="1:8" ht="15">
      <c r="A679" s="1" t="s">
        <v>1816</v>
      </c>
      <c r="B679" s="909" t="s">
        <v>4695</v>
      </c>
      <c r="C679" s="909" t="s">
        <v>1817</v>
      </c>
      <c r="D679" s="3">
        <v>995</v>
      </c>
      <c r="E679" s="909" t="s">
        <v>533</v>
      </c>
      <c r="F679" s="3">
        <v>846</v>
      </c>
      <c r="G679" s="909">
        <v>0</v>
      </c>
      <c r="H679" s="909" t="s">
        <v>2150</v>
      </c>
    </row>
    <row r="680" spans="1:8" ht="15">
      <c r="A680" s="1" t="s">
        <v>1818</v>
      </c>
      <c r="B680" s="909" t="s">
        <v>4696</v>
      </c>
      <c r="C680" s="909" t="s">
        <v>1819</v>
      </c>
      <c r="D680" s="3">
        <v>1095</v>
      </c>
      <c r="E680" s="909" t="s">
        <v>533</v>
      </c>
      <c r="F680" s="3">
        <v>931</v>
      </c>
      <c r="G680" s="909">
        <v>0</v>
      </c>
      <c r="H680" s="909" t="s">
        <v>2149</v>
      </c>
    </row>
    <row r="681" spans="1:8" ht="15">
      <c r="A681" s="1" t="s">
        <v>1820</v>
      </c>
      <c r="B681" s="909" t="s">
        <v>4697</v>
      </c>
      <c r="C681" s="909" t="s">
        <v>1821</v>
      </c>
      <c r="D681" s="3">
        <v>1295</v>
      </c>
      <c r="E681" s="909" t="s">
        <v>533</v>
      </c>
      <c r="F681" s="3">
        <v>1101</v>
      </c>
      <c r="G681" s="909">
        <v>0</v>
      </c>
      <c r="H681" s="909" t="s">
        <v>2148</v>
      </c>
    </row>
    <row r="682" spans="1:8" ht="15">
      <c r="A682" s="1" t="s">
        <v>4001</v>
      </c>
      <c r="B682" s="909" t="s">
        <v>5724</v>
      </c>
      <c r="C682" s="909" t="s">
        <v>4002</v>
      </c>
      <c r="D682" s="3">
        <v>3499</v>
      </c>
      <c r="E682" s="909" t="s">
        <v>2056</v>
      </c>
      <c r="F682" s="3">
        <v>3499</v>
      </c>
      <c r="G682" s="909" t="s">
        <v>4013</v>
      </c>
      <c r="H682" s="909" t="s">
        <v>4012</v>
      </c>
    </row>
    <row r="683" spans="1:8" ht="15">
      <c r="A683" s="1" t="s">
        <v>4003</v>
      </c>
      <c r="B683" s="909" t="s">
        <v>5725</v>
      </c>
      <c r="C683" s="909" t="s">
        <v>4004</v>
      </c>
      <c r="D683" s="3">
        <v>5939</v>
      </c>
      <c r="E683" s="909" t="s">
        <v>2056</v>
      </c>
      <c r="F683" s="3">
        <v>5939</v>
      </c>
      <c r="G683" s="909" t="s">
        <v>4013</v>
      </c>
      <c r="H683" s="909">
        <v>0</v>
      </c>
    </row>
    <row r="684" spans="1:8" ht="15">
      <c r="A684" s="1" t="s">
        <v>4005</v>
      </c>
      <c r="B684" s="909" t="s">
        <v>5726</v>
      </c>
      <c r="C684" s="909" t="s">
        <v>4006</v>
      </c>
      <c r="D684" s="3">
        <v>8389</v>
      </c>
      <c r="E684" s="909" t="s">
        <v>2056</v>
      </c>
      <c r="F684" s="3">
        <v>8389</v>
      </c>
      <c r="G684" s="909" t="s">
        <v>4013</v>
      </c>
      <c r="H684" s="909">
        <v>0</v>
      </c>
    </row>
    <row r="685" spans="1:8" ht="15">
      <c r="A685" s="1" t="s">
        <v>4007</v>
      </c>
      <c r="B685" s="909" t="s">
        <v>5727</v>
      </c>
      <c r="C685" s="909" t="s">
        <v>4008</v>
      </c>
      <c r="D685" s="3">
        <v>11189</v>
      </c>
      <c r="E685" s="909" t="s">
        <v>2056</v>
      </c>
      <c r="F685" s="3">
        <v>11189</v>
      </c>
      <c r="G685" s="909" t="s">
        <v>4013</v>
      </c>
      <c r="H685" s="909">
        <v>0</v>
      </c>
    </row>
    <row r="686" spans="1:8" ht="15">
      <c r="A686" s="1" t="s">
        <v>4009</v>
      </c>
      <c r="B686" s="909" t="s">
        <v>5728</v>
      </c>
      <c r="C686" s="909" t="s">
        <v>4010</v>
      </c>
      <c r="D686" s="3">
        <v>13989</v>
      </c>
      <c r="E686" s="909" t="s">
        <v>2056</v>
      </c>
      <c r="F686" s="3">
        <v>13989</v>
      </c>
      <c r="G686" s="909" t="s">
        <v>4013</v>
      </c>
      <c r="H686" s="909">
        <v>0</v>
      </c>
    </row>
    <row r="687" spans="1:8" ht="15">
      <c r="A687" s="1" t="s">
        <v>2003</v>
      </c>
      <c r="B687" s="909" t="s">
        <v>4698</v>
      </c>
      <c r="C687" s="909" t="s">
        <v>2262</v>
      </c>
      <c r="D687" s="3">
        <v>200</v>
      </c>
      <c r="E687" s="909" t="s">
        <v>533</v>
      </c>
      <c r="F687" s="3" t="s">
        <v>380</v>
      </c>
      <c r="G687" s="909">
        <v>0</v>
      </c>
      <c r="H687" s="909" t="s">
        <v>2262</v>
      </c>
    </row>
    <row r="688" spans="1:8" ht="15">
      <c r="A688" s="1" t="s">
        <v>2004</v>
      </c>
      <c r="B688" s="909" t="s">
        <v>4699</v>
      </c>
      <c r="C688" s="909" t="s">
        <v>2263</v>
      </c>
      <c r="D688" s="3">
        <v>340</v>
      </c>
      <c r="E688" s="909" t="s">
        <v>533</v>
      </c>
      <c r="F688" s="3" t="s">
        <v>380</v>
      </c>
      <c r="G688" s="909">
        <v>0</v>
      </c>
      <c r="H688" s="909" t="s">
        <v>2263</v>
      </c>
    </row>
    <row r="689" spans="1:8" ht="15">
      <c r="A689" s="1" t="s">
        <v>2005</v>
      </c>
      <c r="B689" s="909" t="s">
        <v>4700</v>
      </c>
      <c r="C689" s="909" t="s">
        <v>2264</v>
      </c>
      <c r="D689" s="3">
        <v>465</v>
      </c>
      <c r="E689" s="909" t="s">
        <v>533</v>
      </c>
      <c r="F689" s="3" t="s">
        <v>380</v>
      </c>
      <c r="G689" s="909">
        <v>0</v>
      </c>
      <c r="H689" s="909" t="s">
        <v>2264</v>
      </c>
    </row>
    <row r="690" spans="1:8" ht="15">
      <c r="A690" s="1" t="s">
        <v>2006</v>
      </c>
      <c r="B690" s="909" t="s">
        <v>4701</v>
      </c>
      <c r="C690" s="909" t="s">
        <v>2265</v>
      </c>
      <c r="D690" s="3">
        <v>450</v>
      </c>
      <c r="E690" s="909" t="s">
        <v>533</v>
      </c>
      <c r="F690" s="3" t="s">
        <v>380</v>
      </c>
      <c r="G690" s="909">
        <v>0</v>
      </c>
      <c r="H690" s="909" t="s">
        <v>2265</v>
      </c>
    </row>
    <row r="691" spans="1:8" ht="15">
      <c r="A691" s="1" t="s">
        <v>2007</v>
      </c>
      <c r="B691" s="909" t="s">
        <v>4702</v>
      </c>
      <c r="C691" s="909" t="s">
        <v>2266</v>
      </c>
      <c r="D691" s="3">
        <v>765</v>
      </c>
      <c r="E691" s="909" t="s">
        <v>533</v>
      </c>
      <c r="F691" s="3" t="s">
        <v>380</v>
      </c>
      <c r="G691" s="909">
        <v>0</v>
      </c>
      <c r="H691" s="909" t="s">
        <v>2266</v>
      </c>
    </row>
    <row r="692" spans="1:8" ht="15">
      <c r="A692" s="1" t="s">
        <v>2008</v>
      </c>
      <c r="B692" s="909" t="s">
        <v>4703</v>
      </c>
      <c r="C692" s="909" t="s">
        <v>2267</v>
      </c>
      <c r="D692" s="3">
        <v>1055</v>
      </c>
      <c r="E692" s="909" t="s">
        <v>533</v>
      </c>
      <c r="F692" s="3" t="s">
        <v>380</v>
      </c>
      <c r="G692" s="909">
        <v>0</v>
      </c>
      <c r="H692" s="909" t="s">
        <v>2267</v>
      </c>
    </row>
    <row r="693" spans="1:8" ht="15">
      <c r="A693" s="1" t="s">
        <v>2009</v>
      </c>
      <c r="B693" s="909" t="s">
        <v>4704</v>
      </c>
      <c r="C693" s="909" t="s">
        <v>2268</v>
      </c>
      <c r="D693" s="3">
        <v>810</v>
      </c>
      <c r="E693" s="909" t="s">
        <v>533</v>
      </c>
      <c r="F693" s="3" t="s">
        <v>380</v>
      </c>
      <c r="G693" s="909">
        <v>0</v>
      </c>
      <c r="H693" s="909" t="s">
        <v>2268</v>
      </c>
    </row>
    <row r="694" spans="1:8" ht="15">
      <c r="A694" s="1" t="s">
        <v>2010</v>
      </c>
      <c r="B694" s="909" t="s">
        <v>4705</v>
      </c>
      <c r="C694" s="909" t="s">
        <v>2269</v>
      </c>
      <c r="D694" s="3">
        <v>1375</v>
      </c>
      <c r="E694" s="909" t="s">
        <v>533</v>
      </c>
      <c r="F694" s="3" t="s">
        <v>380</v>
      </c>
      <c r="G694" s="909">
        <v>0</v>
      </c>
      <c r="H694" s="909" t="s">
        <v>2269</v>
      </c>
    </row>
    <row r="695" spans="1:8" ht="15">
      <c r="A695" s="1" t="s">
        <v>2011</v>
      </c>
      <c r="B695" s="909" t="s">
        <v>4706</v>
      </c>
      <c r="C695" s="909" t="s">
        <v>2270</v>
      </c>
      <c r="D695" s="3">
        <v>1895</v>
      </c>
      <c r="E695" s="909" t="s">
        <v>533</v>
      </c>
      <c r="F695" s="3" t="s">
        <v>380</v>
      </c>
      <c r="G695" s="909">
        <v>0</v>
      </c>
      <c r="H695" s="909" t="s">
        <v>2270</v>
      </c>
    </row>
    <row r="696" spans="1:8" ht="15">
      <c r="A696" s="1" t="s">
        <v>2012</v>
      </c>
      <c r="B696" s="909" t="s">
        <v>4707</v>
      </c>
      <c r="C696" s="909" t="s">
        <v>2271</v>
      </c>
      <c r="D696" s="3">
        <v>1455</v>
      </c>
      <c r="E696" s="909" t="s">
        <v>533</v>
      </c>
      <c r="F696" s="3" t="s">
        <v>380</v>
      </c>
      <c r="G696" s="909">
        <v>0</v>
      </c>
      <c r="H696" s="909" t="s">
        <v>2271</v>
      </c>
    </row>
    <row r="697" spans="1:8" ht="15">
      <c r="A697" s="1" t="s">
        <v>2013</v>
      </c>
      <c r="B697" s="909" t="s">
        <v>4708</v>
      </c>
      <c r="C697" s="909" t="s">
        <v>2272</v>
      </c>
      <c r="D697" s="3">
        <v>2480</v>
      </c>
      <c r="E697" s="909" t="s">
        <v>533</v>
      </c>
      <c r="F697" s="3" t="s">
        <v>380</v>
      </c>
      <c r="G697" s="909">
        <v>0</v>
      </c>
      <c r="H697" s="909" t="s">
        <v>2272</v>
      </c>
    </row>
    <row r="698" spans="1:8" ht="15">
      <c r="A698" s="1" t="s">
        <v>2014</v>
      </c>
      <c r="B698" s="909" t="s">
        <v>4709</v>
      </c>
      <c r="C698" s="909" t="s">
        <v>2273</v>
      </c>
      <c r="D698" s="3">
        <v>3415</v>
      </c>
      <c r="E698" s="909" t="s">
        <v>533</v>
      </c>
      <c r="F698" s="3" t="s">
        <v>380</v>
      </c>
      <c r="G698" s="909">
        <v>0</v>
      </c>
      <c r="H698" s="909" t="s">
        <v>2273</v>
      </c>
    </row>
    <row r="699" spans="1:8" ht="15">
      <c r="A699" s="1" t="s">
        <v>2015</v>
      </c>
      <c r="B699" s="909" t="s">
        <v>4710</v>
      </c>
      <c r="C699" s="909" t="s">
        <v>2274</v>
      </c>
      <c r="D699" s="3">
        <v>3100</v>
      </c>
      <c r="E699" s="909" t="s">
        <v>533</v>
      </c>
      <c r="F699" s="3" t="s">
        <v>380</v>
      </c>
      <c r="G699" s="909">
        <v>0</v>
      </c>
      <c r="H699" s="909" t="s">
        <v>2274</v>
      </c>
    </row>
    <row r="700" spans="1:8" ht="15">
      <c r="A700" s="1" t="s">
        <v>2016</v>
      </c>
      <c r="B700" s="909" t="s">
        <v>4711</v>
      </c>
      <c r="C700" s="909" t="s">
        <v>2275</v>
      </c>
      <c r="D700" s="3">
        <v>5265</v>
      </c>
      <c r="E700" s="909" t="s">
        <v>533</v>
      </c>
      <c r="F700" s="3" t="s">
        <v>380</v>
      </c>
      <c r="G700" s="909">
        <v>0</v>
      </c>
      <c r="H700" s="909" t="s">
        <v>2275</v>
      </c>
    </row>
    <row r="701" spans="1:8" ht="15">
      <c r="A701" s="1" t="s">
        <v>2017</v>
      </c>
      <c r="B701" s="909" t="s">
        <v>4712</v>
      </c>
      <c r="C701" s="909" t="s">
        <v>2276</v>
      </c>
      <c r="D701" s="3">
        <v>7250</v>
      </c>
      <c r="E701" s="909" t="s">
        <v>533</v>
      </c>
      <c r="F701" s="3" t="s">
        <v>380</v>
      </c>
      <c r="G701" s="909">
        <v>0</v>
      </c>
      <c r="H701" s="909" t="s">
        <v>2276</v>
      </c>
    </row>
    <row r="702" spans="1:8" ht="15">
      <c r="A702" s="1" t="s">
        <v>2018</v>
      </c>
      <c r="B702" s="909" t="s">
        <v>4713</v>
      </c>
      <c r="C702" s="909" t="s">
        <v>2277</v>
      </c>
      <c r="D702" s="3">
        <v>5575</v>
      </c>
      <c r="E702" s="909" t="s">
        <v>533</v>
      </c>
      <c r="F702" s="3" t="s">
        <v>380</v>
      </c>
      <c r="G702" s="909">
        <v>0</v>
      </c>
      <c r="H702" s="909" t="s">
        <v>2277</v>
      </c>
    </row>
    <row r="703" spans="1:8" ht="15">
      <c r="A703" s="1" t="s">
        <v>2019</v>
      </c>
      <c r="B703" s="909" t="s">
        <v>4714</v>
      </c>
      <c r="C703" s="909" t="s">
        <v>2278</v>
      </c>
      <c r="D703" s="3">
        <v>9480</v>
      </c>
      <c r="E703" s="909" t="s">
        <v>533</v>
      </c>
      <c r="F703" s="3" t="s">
        <v>380</v>
      </c>
      <c r="G703" s="909">
        <v>0</v>
      </c>
      <c r="H703" s="909" t="s">
        <v>2278</v>
      </c>
    </row>
    <row r="704" spans="1:8" ht="15">
      <c r="A704" s="1" t="s">
        <v>2020</v>
      </c>
      <c r="B704" s="909" t="s">
        <v>4715</v>
      </c>
      <c r="C704" s="909" t="s">
        <v>2279</v>
      </c>
      <c r="D704" s="3">
        <v>13050</v>
      </c>
      <c r="E704" s="909" t="s">
        <v>533</v>
      </c>
      <c r="F704" s="3" t="s">
        <v>380</v>
      </c>
      <c r="G704" s="909">
        <v>0</v>
      </c>
      <c r="H704" s="909" t="s">
        <v>2279</v>
      </c>
    </row>
    <row r="705" spans="1:8" ht="15">
      <c r="A705" s="1" t="s">
        <v>2024</v>
      </c>
      <c r="B705" s="909" t="s">
        <v>4716</v>
      </c>
      <c r="C705" s="909" t="s">
        <v>2283</v>
      </c>
      <c r="D705" s="3">
        <v>8500</v>
      </c>
      <c r="E705" s="909" t="s">
        <v>533</v>
      </c>
      <c r="F705" s="3" t="s">
        <v>380</v>
      </c>
      <c r="G705" s="909">
        <v>0</v>
      </c>
      <c r="H705" s="909" t="s">
        <v>2283</v>
      </c>
    </row>
    <row r="706" spans="1:8" ht="15">
      <c r="A706" s="1" t="s">
        <v>2025</v>
      </c>
      <c r="B706" s="909" t="s">
        <v>4717</v>
      </c>
      <c r="C706" s="909" t="s">
        <v>2284</v>
      </c>
      <c r="D706" s="3">
        <v>14505</v>
      </c>
      <c r="E706" s="909" t="s">
        <v>533</v>
      </c>
      <c r="F706" s="3" t="s">
        <v>380</v>
      </c>
      <c r="G706" s="909">
        <v>0</v>
      </c>
      <c r="H706" s="909" t="s">
        <v>2284</v>
      </c>
    </row>
    <row r="707" spans="1:8" ht="15">
      <c r="A707" s="1" t="s">
        <v>2026</v>
      </c>
      <c r="B707" s="909" t="s">
        <v>4718</v>
      </c>
      <c r="C707" s="909" t="s">
        <v>2285</v>
      </c>
      <c r="D707" s="3">
        <v>19965</v>
      </c>
      <c r="E707" s="909" t="s">
        <v>533</v>
      </c>
      <c r="F707" s="3" t="s">
        <v>380</v>
      </c>
      <c r="G707" s="909">
        <v>0</v>
      </c>
      <c r="H707" s="909" t="s">
        <v>2285</v>
      </c>
    </row>
    <row r="708" spans="1:8" ht="15">
      <c r="A708" s="1" t="s">
        <v>2716</v>
      </c>
      <c r="B708" s="909" t="s">
        <v>4719</v>
      </c>
      <c r="C708" s="909" t="s">
        <v>2717</v>
      </c>
      <c r="D708" s="3">
        <v>11945</v>
      </c>
      <c r="E708" s="909" t="s">
        <v>533</v>
      </c>
      <c r="F708" s="3" t="s">
        <v>380</v>
      </c>
      <c r="G708" s="909">
        <v>0</v>
      </c>
      <c r="H708" s="909" t="s">
        <v>2717</v>
      </c>
    </row>
    <row r="709" spans="1:8" ht="15">
      <c r="A709" s="1" t="s">
        <v>2718</v>
      </c>
      <c r="B709" s="909" t="s">
        <v>4720</v>
      </c>
      <c r="C709" s="909" t="s">
        <v>2719</v>
      </c>
      <c r="D709" s="3">
        <v>20305</v>
      </c>
      <c r="E709" s="909" t="s">
        <v>533</v>
      </c>
      <c r="F709" s="3" t="s">
        <v>380</v>
      </c>
      <c r="G709" s="909">
        <v>0</v>
      </c>
      <c r="H709" s="909" t="s">
        <v>2719</v>
      </c>
    </row>
    <row r="710" spans="1:8" ht="15">
      <c r="A710" s="1" t="s">
        <v>2720</v>
      </c>
      <c r="B710" s="909" t="s">
        <v>4721</v>
      </c>
      <c r="C710" s="909" t="s">
        <v>2721</v>
      </c>
      <c r="D710" s="3">
        <v>28055</v>
      </c>
      <c r="E710" s="909" t="s">
        <v>533</v>
      </c>
      <c r="F710" s="3" t="s">
        <v>380</v>
      </c>
      <c r="G710" s="909">
        <v>0</v>
      </c>
      <c r="H710" s="909" t="s">
        <v>2721</v>
      </c>
    </row>
    <row r="711" spans="1:8" ht="15">
      <c r="A711" s="1" t="s">
        <v>2021</v>
      </c>
      <c r="B711" s="909" t="s">
        <v>4722</v>
      </c>
      <c r="C711" s="909" t="s">
        <v>2280</v>
      </c>
      <c r="D711" s="3">
        <v>7530</v>
      </c>
      <c r="E711" s="909" t="s">
        <v>533</v>
      </c>
      <c r="F711" s="3" t="s">
        <v>380</v>
      </c>
      <c r="G711" s="909">
        <v>0</v>
      </c>
      <c r="H711" s="909" t="s">
        <v>2280</v>
      </c>
    </row>
    <row r="712" spans="1:8" ht="15">
      <c r="A712" s="1" t="s">
        <v>2022</v>
      </c>
      <c r="B712" s="909" t="s">
        <v>4723</v>
      </c>
      <c r="C712" s="909" t="s">
        <v>2281</v>
      </c>
      <c r="D712" s="3">
        <v>12800</v>
      </c>
      <c r="E712" s="909" t="s">
        <v>533</v>
      </c>
      <c r="F712" s="3" t="s">
        <v>380</v>
      </c>
      <c r="G712" s="909">
        <v>0</v>
      </c>
      <c r="H712" s="909" t="s">
        <v>2281</v>
      </c>
    </row>
    <row r="713" spans="1:8" ht="15">
      <c r="A713" s="1" t="s">
        <v>2023</v>
      </c>
      <c r="B713" s="909" t="s">
        <v>4724</v>
      </c>
      <c r="C713" s="909" t="s">
        <v>2282</v>
      </c>
      <c r="D713" s="3">
        <v>17600</v>
      </c>
      <c r="E713" s="909" t="s">
        <v>533</v>
      </c>
      <c r="F713" s="3" t="s">
        <v>380</v>
      </c>
      <c r="G713" s="909">
        <v>0</v>
      </c>
      <c r="H713" s="909" t="s">
        <v>2282</v>
      </c>
    </row>
    <row r="714" spans="1:8" ht="15">
      <c r="A714" s="1" t="s">
        <v>2060</v>
      </c>
      <c r="B714" s="909" t="s">
        <v>4725</v>
      </c>
      <c r="C714" s="909" t="s">
        <v>2068</v>
      </c>
      <c r="D714" s="3">
        <v>100</v>
      </c>
      <c r="E714" s="909" t="s">
        <v>533</v>
      </c>
      <c r="F714" s="3">
        <v>100</v>
      </c>
      <c r="G714" s="909">
        <v>0</v>
      </c>
      <c r="H714" s="909">
        <v>0</v>
      </c>
    </row>
    <row r="715" spans="1:8" ht="15">
      <c r="A715" s="1" t="s">
        <v>2061</v>
      </c>
      <c r="B715" s="909" t="s">
        <v>4726</v>
      </c>
      <c r="C715" s="909" t="s">
        <v>2069</v>
      </c>
      <c r="D715" s="3">
        <v>225</v>
      </c>
      <c r="E715" s="909" t="s">
        <v>533</v>
      </c>
      <c r="F715" s="3">
        <v>225</v>
      </c>
      <c r="G715" s="909">
        <v>0</v>
      </c>
      <c r="H715" s="909">
        <v>0</v>
      </c>
    </row>
    <row r="716" spans="1:8" ht="15">
      <c r="A716" s="1" t="s">
        <v>2062</v>
      </c>
      <c r="B716" s="909" t="s">
        <v>4727</v>
      </c>
      <c r="C716" s="909" t="s">
        <v>2070</v>
      </c>
      <c r="D716" s="3">
        <v>405</v>
      </c>
      <c r="E716" s="909" t="s">
        <v>533</v>
      </c>
      <c r="F716" s="3">
        <v>405</v>
      </c>
      <c r="G716" s="909">
        <v>0</v>
      </c>
      <c r="H716" s="909">
        <v>0</v>
      </c>
    </row>
    <row r="717" spans="1:8" ht="15">
      <c r="A717" s="1" t="s">
        <v>2063</v>
      </c>
      <c r="B717" s="909" t="s">
        <v>4728</v>
      </c>
      <c r="C717" s="909" t="s">
        <v>2071</v>
      </c>
      <c r="D717" s="3">
        <v>728</v>
      </c>
      <c r="E717" s="909" t="s">
        <v>533</v>
      </c>
      <c r="F717" s="3">
        <v>728</v>
      </c>
      <c r="G717" s="909">
        <v>0</v>
      </c>
      <c r="H717" s="909">
        <v>0</v>
      </c>
    </row>
    <row r="718" spans="1:8" ht="15">
      <c r="A718" s="1" t="s">
        <v>2064</v>
      </c>
      <c r="B718" s="909" t="s">
        <v>4729</v>
      </c>
      <c r="C718" s="909" t="s">
        <v>2072</v>
      </c>
      <c r="D718" s="3">
        <v>1550</v>
      </c>
      <c r="E718" s="909" t="s">
        <v>533</v>
      </c>
      <c r="F718" s="3">
        <v>1550</v>
      </c>
      <c r="G718" s="909">
        <v>0</v>
      </c>
      <c r="H718" s="909">
        <v>0</v>
      </c>
    </row>
    <row r="719" spans="1:8" ht="15">
      <c r="A719" s="1" t="s">
        <v>2065</v>
      </c>
      <c r="B719" s="909" t="s">
        <v>4730</v>
      </c>
      <c r="C719" s="909" t="s">
        <v>2073</v>
      </c>
      <c r="D719" s="3">
        <v>2788</v>
      </c>
      <c r="E719" s="909" t="s">
        <v>533</v>
      </c>
      <c r="F719" s="3">
        <v>2788</v>
      </c>
      <c r="G719" s="909">
        <v>0</v>
      </c>
      <c r="H719" s="909">
        <v>0</v>
      </c>
    </row>
    <row r="720" spans="1:8" ht="15">
      <c r="A720" s="1" t="s">
        <v>2066</v>
      </c>
      <c r="B720" s="909" t="s">
        <v>4731</v>
      </c>
      <c r="C720" s="909" t="s">
        <v>2074</v>
      </c>
      <c r="D720" s="3">
        <v>3765</v>
      </c>
      <c r="E720" s="909" t="s">
        <v>533</v>
      </c>
      <c r="F720" s="3">
        <v>3765</v>
      </c>
      <c r="G720" s="909">
        <v>0</v>
      </c>
      <c r="H720" s="909">
        <v>0</v>
      </c>
    </row>
    <row r="721" spans="1:8" ht="15">
      <c r="A721" s="1" t="s">
        <v>2067</v>
      </c>
      <c r="B721" s="909" t="s">
        <v>4732</v>
      </c>
      <c r="C721" s="909" t="s">
        <v>2075</v>
      </c>
      <c r="D721" s="3">
        <v>4250</v>
      </c>
      <c r="E721" s="909" t="s">
        <v>533</v>
      </c>
      <c r="F721" s="3">
        <v>4250</v>
      </c>
      <c r="G721" s="909">
        <v>0</v>
      </c>
      <c r="H721" s="909">
        <v>0</v>
      </c>
    </row>
    <row r="722" spans="1:8" ht="15">
      <c r="A722" s="1" t="s">
        <v>3265</v>
      </c>
      <c r="B722" s="909" t="s">
        <v>4733</v>
      </c>
      <c r="C722" s="909" t="s">
        <v>3266</v>
      </c>
      <c r="D722" s="3">
        <v>750</v>
      </c>
      <c r="E722" s="909" t="s">
        <v>2056</v>
      </c>
      <c r="F722" s="3">
        <v>750</v>
      </c>
      <c r="G722" s="909">
        <v>0</v>
      </c>
      <c r="H722" s="909" t="s">
        <v>3314</v>
      </c>
    </row>
    <row r="723" spans="1:8" ht="15">
      <c r="A723" s="1" t="s">
        <v>3267</v>
      </c>
      <c r="B723" s="909" t="s">
        <v>4734</v>
      </c>
      <c r="C723" s="909" t="s">
        <v>3268</v>
      </c>
      <c r="D723" s="3">
        <v>1200</v>
      </c>
      <c r="E723" s="909" t="s">
        <v>2056</v>
      </c>
      <c r="F723" s="3">
        <v>1200</v>
      </c>
      <c r="G723" s="909">
        <v>0</v>
      </c>
      <c r="H723" s="909" t="s">
        <v>3314</v>
      </c>
    </row>
    <row r="724" spans="1:8" ht="15">
      <c r="A724" s="1" t="s">
        <v>3269</v>
      </c>
      <c r="B724" s="909" t="s">
        <v>4735</v>
      </c>
      <c r="C724" s="909" t="s">
        <v>3270</v>
      </c>
      <c r="D724" s="3">
        <v>2625</v>
      </c>
      <c r="E724" s="909" t="s">
        <v>2056</v>
      </c>
      <c r="F724" s="3">
        <v>2625</v>
      </c>
      <c r="G724" s="909">
        <v>0</v>
      </c>
      <c r="H724" s="909" t="s">
        <v>3314</v>
      </c>
    </row>
    <row r="725" spans="1:8" ht="15">
      <c r="A725" s="1" t="s">
        <v>3271</v>
      </c>
      <c r="B725" s="909" t="s">
        <v>4736</v>
      </c>
      <c r="C725" s="909" t="s">
        <v>3272</v>
      </c>
      <c r="D725" s="3">
        <v>4347</v>
      </c>
      <c r="E725" s="909" t="s">
        <v>2056</v>
      </c>
      <c r="F725" s="3">
        <v>4347</v>
      </c>
      <c r="G725" s="909">
        <v>0</v>
      </c>
      <c r="H725" s="909" t="s">
        <v>3314</v>
      </c>
    </row>
    <row r="726" spans="1:8" ht="15">
      <c r="A726" s="1" t="s">
        <v>3273</v>
      </c>
      <c r="B726" s="909" t="s">
        <v>4737</v>
      </c>
      <c r="C726" s="909" t="s">
        <v>3274</v>
      </c>
      <c r="D726" s="3">
        <v>7197</v>
      </c>
      <c r="E726" s="909" t="s">
        <v>2056</v>
      </c>
      <c r="F726" s="3">
        <v>7197</v>
      </c>
      <c r="G726" s="909">
        <v>0</v>
      </c>
      <c r="H726" s="909" t="s">
        <v>3314</v>
      </c>
    </row>
    <row r="727" spans="1:8" ht="15">
      <c r="A727" s="1" t="s">
        <v>3275</v>
      </c>
      <c r="B727" s="909" t="s">
        <v>4738</v>
      </c>
      <c r="C727" s="909" t="s">
        <v>3276</v>
      </c>
      <c r="D727" s="3">
        <v>15345</v>
      </c>
      <c r="E727" s="909" t="s">
        <v>2056</v>
      </c>
      <c r="F727" s="3">
        <v>15345</v>
      </c>
      <c r="G727" s="909">
        <v>0</v>
      </c>
      <c r="H727" s="909" t="s">
        <v>3314</v>
      </c>
    </row>
    <row r="728" spans="1:8" ht="15">
      <c r="A728" s="1" t="s">
        <v>3277</v>
      </c>
      <c r="B728" s="909" t="s">
        <v>4739</v>
      </c>
      <c r="C728" s="909" t="s">
        <v>3278</v>
      </c>
      <c r="D728" s="3">
        <v>21597</v>
      </c>
      <c r="E728" s="909" t="s">
        <v>2056</v>
      </c>
      <c r="F728" s="3">
        <v>21597</v>
      </c>
      <c r="G728" s="909">
        <v>0</v>
      </c>
      <c r="H728" s="909" t="s">
        <v>3314</v>
      </c>
    </row>
    <row r="729" spans="1:8" ht="15">
      <c r="A729" s="1" t="s">
        <v>3279</v>
      </c>
      <c r="B729" s="909" t="s">
        <v>4740</v>
      </c>
      <c r="C729" s="909" t="s">
        <v>3280</v>
      </c>
      <c r="D729" s="3">
        <v>30597</v>
      </c>
      <c r="E729" s="909" t="s">
        <v>2056</v>
      </c>
      <c r="F729" s="3">
        <v>30597</v>
      </c>
      <c r="G729" s="909">
        <v>0</v>
      </c>
      <c r="H729" s="909" t="s">
        <v>3314</v>
      </c>
    </row>
    <row r="730" spans="1:8" ht="15">
      <c r="A730" s="1" t="s">
        <v>3281</v>
      </c>
      <c r="B730" s="909" t="s">
        <v>4741</v>
      </c>
      <c r="C730" s="909" t="s">
        <v>3282</v>
      </c>
      <c r="D730" s="3">
        <v>53757</v>
      </c>
      <c r="E730" s="909" t="s">
        <v>2056</v>
      </c>
      <c r="F730" s="3">
        <v>53757</v>
      </c>
      <c r="G730" s="909">
        <v>0</v>
      </c>
      <c r="H730" s="909" t="s">
        <v>3314</v>
      </c>
    </row>
    <row r="731" spans="1:8" ht="15">
      <c r="A731" s="1" t="s">
        <v>3283</v>
      </c>
      <c r="B731" s="909" t="s">
        <v>4742</v>
      </c>
      <c r="C731" s="909" t="s">
        <v>3284</v>
      </c>
      <c r="D731" s="3">
        <v>62007</v>
      </c>
      <c r="E731" s="909" t="s">
        <v>2056</v>
      </c>
      <c r="F731" s="3">
        <v>62007</v>
      </c>
      <c r="G731" s="909">
        <v>0</v>
      </c>
      <c r="H731" s="909" t="s">
        <v>3314</v>
      </c>
    </row>
    <row r="732" spans="1:8" ht="15">
      <c r="A732" s="1" t="s">
        <v>3285</v>
      </c>
      <c r="B732" s="909" t="s">
        <v>4743</v>
      </c>
      <c r="C732" s="909" t="s">
        <v>3286</v>
      </c>
      <c r="D732" s="3">
        <v>87000</v>
      </c>
      <c r="E732" s="909" t="s">
        <v>2056</v>
      </c>
      <c r="F732" s="3">
        <v>87000</v>
      </c>
      <c r="G732" s="909">
        <v>0</v>
      </c>
      <c r="H732" s="909" t="s">
        <v>3314</v>
      </c>
    </row>
    <row r="733" spans="1:8" ht="15">
      <c r="A733" s="1" t="s">
        <v>3287</v>
      </c>
      <c r="B733" s="909" t="s">
        <v>4744</v>
      </c>
      <c r="C733" s="909" t="s">
        <v>3288</v>
      </c>
      <c r="D733" s="3">
        <v>108000</v>
      </c>
      <c r="E733" s="909" t="s">
        <v>2056</v>
      </c>
      <c r="F733" s="3">
        <v>108000</v>
      </c>
      <c r="G733" s="909">
        <v>0</v>
      </c>
      <c r="H733" s="909" t="s">
        <v>3314</v>
      </c>
    </row>
    <row r="734" spans="1:8" ht="15">
      <c r="A734" s="1" t="s">
        <v>3289</v>
      </c>
      <c r="B734" s="909" t="s">
        <v>4745</v>
      </c>
      <c r="C734" s="909" t="s">
        <v>3290</v>
      </c>
      <c r="D734" s="3">
        <v>150000</v>
      </c>
      <c r="E734" s="909" t="s">
        <v>2056</v>
      </c>
      <c r="F734" s="3">
        <v>150000</v>
      </c>
      <c r="G734" s="909">
        <v>0</v>
      </c>
      <c r="H734" s="909" t="s">
        <v>3314</v>
      </c>
    </row>
    <row r="735" spans="1:8" ht="15">
      <c r="A735" s="1" t="s">
        <v>3291</v>
      </c>
      <c r="B735" s="909" t="s">
        <v>4746</v>
      </c>
      <c r="C735" s="909" t="s">
        <v>3292</v>
      </c>
      <c r="D735" s="3">
        <v>180000</v>
      </c>
      <c r="E735" s="909" t="s">
        <v>2056</v>
      </c>
      <c r="F735" s="3">
        <v>180000</v>
      </c>
      <c r="G735" s="909">
        <v>0</v>
      </c>
      <c r="H735" s="909" t="s">
        <v>3314</v>
      </c>
    </row>
    <row r="736" spans="1:8" ht="15">
      <c r="A736" s="1" t="s">
        <v>565</v>
      </c>
      <c r="B736" s="909" t="s">
        <v>4747</v>
      </c>
      <c r="C736" s="909" t="s">
        <v>564</v>
      </c>
      <c r="D736" s="3">
        <v>50</v>
      </c>
      <c r="E736" s="909" t="s">
        <v>533</v>
      </c>
      <c r="F736" s="3" t="s">
        <v>380</v>
      </c>
      <c r="G736" s="909">
        <v>0</v>
      </c>
      <c r="H736" s="909">
        <v>0</v>
      </c>
    </row>
    <row r="737" spans="1:8" ht="15">
      <c r="A737" s="1" t="s">
        <v>522</v>
      </c>
      <c r="B737" s="909" t="s">
        <v>4748</v>
      </c>
      <c r="C737" s="909" t="s">
        <v>61</v>
      </c>
      <c r="D737" s="3">
        <v>345</v>
      </c>
      <c r="E737" s="909" t="s">
        <v>533</v>
      </c>
      <c r="F737" s="3" t="s">
        <v>380</v>
      </c>
      <c r="G737" s="909">
        <v>0</v>
      </c>
      <c r="H737" s="909">
        <v>0</v>
      </c>
    </row>
    <row r="738" spans="1:8" ht="15">
      <c r="A738" s="1" t="s">
        <v>521</v>
      </c>
      <c r="B738" s="909" t="s">
        <v>4749</v>
      </c>
      <c r="C738" s="909" t="s">
        <v>60</v>
      </c>
      <c r="D738" s="3">
        <v>595</v>
      </c>
      <c r="E738" s="909" t="s">
        <v>533</v>
      </c>
      <c r="F738" s="3" t="s">
        <v>380</v>
      </c>
      <c r="G738" s="909">
        <v>0</v>
      </c>
      <c r="H738" s="909">
        <v>0</v>
      </c>
    </row>
    <row r="739" spans="1:8" ht="15">
      <c r="A739" s="1" t="s">
        <v>520</v>
      </c>
      <c r="B739" s="909" t="s">
        <v>4750</v>
      </c>
      <c r="C739" s="909" t="s">
        <v>62</v>
      </c>
      <c r="D739" s="3">
        <v>795</v>
      </c>
      <c r="E739" s="909" t="s">
        <v>533</v>
      </c>
      <c r="F739" s="3" t="s">
        <v>380</v>
      </c>
      <c r="G739" s="909">
        <v>0</v>
      </c>
      <c r="H739" s="909">
        <v>0</v>
      </c>
    </row>
    <row r="740" spans="1:8" ht="15">
      <c r="A740" s="1" t="s">
        <v>563</v>
      </c>
      <c r="B740" s="909" t="s">
        <v>4751</v>
      </c>
      <c r="C740" s="909" t="s">
        <v>59</v>
      </c>
      <c r="D740" s="3">
        <v>215</v>
      </c>
      <c r="E740" s="909" t="s">
        <v>533</v>
      </c>
      <c r="F740" s="3" t="s">
        <v>380</v>
      </c>
      <c r="G740" s="909">
        <v>0</v>
      </c>
      <c r="H740" s="909">
        <v>0</v>
      </c>
    </row>
    <row r="741" spans="1:8" ht="15">
      <c r="A741" s="1" t="s">
        <v>164</v>
      </c>
      <c r="B741" s="909" t="s">
        <v>4752</v>
      </c>
      <c r="C741" s="909" t="s">
        <v>2051</v>
      </c>
      <c r="D741" s="3">
        <v>1150</v>
      </c>
      <c r="E741" s="909" t="s">
        <v>533</v>
      </c>
      <c r="F741" s="3" t="s">
        <v>380</v>
      </c>
      <c r="G741" s="909">
        <v>0</v>
      </c>
      <c r="H741" s="909">
        <v>0</v>
      </c>
    </row>
    <row r="742" spans="1:8" ht="15">
      <c r="A742" s="1" t="s">
        <v>693</v>
      </c>
      <c r="B742" s="909" t="s">
        <v>4753</v>
      </c>
      <c r="C742" s="909" t="s">
        <v>692</v>
      </c>
      <c r="D742" s="3">
        <v>914</v>
      </c>
      <c r="E742" s="909" t="s">
        <v>533</v>
      </c>
      <c r="F742" s="3" t="s">
        <v>380</v>
      </c>
      <c r="G742" s="909">
        <v>0</v>
      </c>
      <c r="H742" s="909">
        <v>0</v>
      </c>
    </row>
    <row r="743" spans="1:8" ht="15">
      <c r="A743" s="1" t="s">
        <v>2594</v>
      </c>
      <c r="B743" s="909" t="s">
        <v>4754</v>
      </c>
      <c r="C743" s="909" t="s">
        <v>2595</v>
      </c>
      <c r="D743" s="3">
        <v>85</v>
      </c>
      <c r="E743" s="909" t="s">
        <v>533</v>
      </c>
      <c r="F743" s="3" t="s">
        <v>380</v>
      </c>
      <c r="G743" s="909">
        <v>0</v>
      </c>
      <c r="H743" s="909">
        <v>0</v>
      </c>
    </row>
    <row r="744" spans="1:8" ht="15">
      <c r="A744" s="1" t="s">
        <v>2596</v>
      </c>
      <c r="B744" s="909" t="s">
        <v>4755</v>
      </c>
      <c r="C744" s="909" t="s">
        <v>2597</v>
      </c>
      <c r="D744" s="3">
        <v>165</v>
      </c>
      <c r="E744" s="909" t="s">
        <v>533</v>
      </c>
      <c r="F744" s="3" t="s">
        <v>380</v>
      </c>
      <c r="G744" s="909">
        <v>0</v>
      </c>
      <c r="H744" s="909">
        <v>0</v>
      </c>
    </row>
    <row r="745" spans="1:8" ht="15">
      <c r="A745" s="1" t="s">
        <v>2598</v>
      </c>
      <c r="B745" s="909" t="s">
        <v>4756</v>
      </c>
      <c r="C745" s="909" t="s">
        <v>2599</v>
      </c>
      <c r="D745" s="3">
        <v>405</v>
      </c>
      <c r="E745" s="909" t="s">
        <v>533</v>
      </c>
      <c r="F745" s="3" t="s">
        <v>380</v>
      </c>
      <c r="G745" s="909">
        <v>0</v>
      </c>
      <c r="H745" s="909">
        <v>0</v>
      </c>
    </row>
    <row r="746" spans="1:8" ht="15">
      <c r="A746" s="1" t="s">
        <v>2600</v>
      </c>
      <c r="B746" s="909" t="s">
        <v>4757</v>
      </c>
      <c r="C746" s="909" t="s">
        <v>2601</v>
      </c>
      <c r="D746" s="3">
        <v>815</v>
      </c>
      <c r="E746" s="909" t="s">
        <v>533</v>
      </c>
      <c r="F746" s="3" t="s">
        <v>380</v>
      </c>
      <c r="G746" s="909">
        <v>0</v>
      </c>
      <c r="H746" s="909">
        <v>0</v>
      </c>
    </row>
    <row r="747" spans="1:8" ht="15">
      <c r="A747" s="1" t="s">
        <v>2602</v>
      </c>
      <c r="B747" s="909" t="s">
        <v>4758</v>
      </c>
      <c r="C747" s="909" t="s">
        <v>2603</v>
      </c>
      <c r="D747" s="3">
        <v>1495</v>
      </c>
      <c r="E747" s="909" t="s">
        <v>533</v>
      </c>
      <c r="F747" s="3" t="s">
        <v>380</v>
      </c>
      <c r="G747" s="909">
        <v>0</v>
      </c>
      <c r="H747" s="909">
        <v>0</v>
      </c>
    </row>
    <row r="748" spans="1:8" ht="15">
      <c r="A748" s="1" t="s">
        <v>2604</v>
      </c>
      <c r="B748" s="909" t="s">
        <v>4759</v>
      </c>
      <c r="C748" s="909" t="s">
        <v>2605</v>
      </c>
      <c r="D748" s="3">
        <v>3495</v>
      </c>
      <c r="E748" s="909" t="s">
        <v>533</v>
      </c>
      <c r="F748" s="3" t="s">
        <v>380</v>
      </c>
      <c r="G748" s="909">
        <v>0</v>
      </c>
      <c r="H748" s="909">
        <v>0</v>
      </c>
    </row>
    <row r="749" spans="1:8" ht="15">
      <c r="A749" s="1" t="s">
        <v>2606</v>
      </c>
      <c r="B749" s="909" t="s">
        <v>4760</v>
      </c>
      <c r="C749" s="909" t="s">
        <v>2607</v>
      </c>
      <c r="D749" s="3">
        <v>6495</v>
      </c>
      <c r="E749" s="909" t="s">
        <v>533</v>
      </c>
      <c r="F749" s="3" t="s">
        <v>380</v>
      </c>
      <c r="G749" s="909">
        <v>0</v>
      </c>
      <c r="H749" s="909">
        <v>0</v>
      </c>
    </row>
    <row r="750" spans="1:8" ht="15">
      <c r="A750" s="1" t="s">
        <v>2608</v>
      </c>
      <c r="B750" s="909" t="s">
        <v>4761</v>
      </c>
      <c r="C750" s="909" t="s">
        <v>2609</v>
      </c>
      <c r="D750" s="3">
        <v>11995</v>
      </c>
      <c r="E750" s="909" t="s">
        <v>533</v>
      </c>
      <c r="F750" s="3" t="s">
        <v>380</v>
      </c>
      <c r="G750" s="909">
        <v>0</v>
      </c>
      <c r="H750" s="909">
        <v>0</v>
      </c>
    </row>
    <row r="751" spans="1:8" ht="15">
      <c r="A751" s="1" t="s">
        <v>35</v>
      </c>
      <c r="B751" s="909" t="s">
        <v>4762</v>
      </c>
      <c r="C751" s="909" t="s">
        <v>1416</v>
      </c>
      <c r="D751" s="3">
        <v>98</v>
      </c>
      <c r="E751" s="909" t="s">
        <v>533</v>
      </c>
      <c r="F751" s="3" t="s">
        <v>380</v>
      </c>
      <c r="G751" s="909">
        <v>0</v>
      </c>
      <c r="H751" s="909">
        <v>0</v>
      </c>
    </row>
    <row r="752" spans="1:8" ht="15">
      <c r="A752" s="1" t="s">
        <v>34</v>
      </c>
      <c r="B752" s="909" t="s">
        <v>4763</v>
      </c>
      <c r="C752" s="909" t="s">
        <v>1415</v>
      </c>
      <c r="D752" s="3">
        <v>228</v>
      </c>
      <c r="E752" s="909" t="s">
        <v>533</v>
      </c>
      <c r="F752" s="3" t="s">
        <v>380</v>
      </c>
      <c r="G752" s="909">
        <v>0</v>
      </c>
      <c r="H752" s="909">
        <v>0</v>
      </c>
    </row>
    <row r="753" spans="1:8" ht="15">
      <c r="A753" s="1" t="s">
        <v>33</v>
      </c>
      <c r="B753" s="909" t="s">
        <v>4764</v>
      </c>
      <c r="C753" s="909" t="s">
        <v>1414</v>
      </c>
      <c r="D753" s="3">
        <v>449</v>
      </c>
      <c r="E753" s="909" t="s">
        <v>533</v>
      </c>
      <c r="F753" s="3" t="s">
        <v>380</v>
      </c>
      <c r="G753" s="909">
        <v>0</v>
      </c>
      <c r="H753" s="909">
        <v>0</v>
      </c>
    </row>
    <row r="754" spans="1:8" ht="15">
      <c r="A754" s="1" t="s">
        <v>32</v>
      </c>
      <c r="B754" s="909" t="s">
        <v>4765</v>
      </c>
      <c r="C754" s="909" t="s">
        <v>1413</v>
      </c>
      <c r="D754" s="3">
        <v>644</v>
      </c>
      <c r="E754" s="909" t="s">
        <v>533</v>
      </c>
      <c r="F754" s="3" t="s">
        <v>380</v>
      </c>
      <c r="G754" s="909">
        <v>0</v>
      </c>
      <c r="H754" s="909">
        <v>0</v>
      </c>
    </row>
    <row r="755" spans="1:8" ht="15">
      <c r="A755" s="1" t="s">
        <v>691</v>
      </c>
      <c r="B755" s="909" t="s">
        <v>4766</v>
      </c>
      <c r="C755" s="909" t="s">
        <v>1417</v>
      </c>
      <c r="D755" s="3">
        <v>904</v>
      </c>
      <c r="E755" s="909" t="s">
        <v>533</v>
      </c>
      <c r="F755" s="3" t="s">
        <v>380</v>
      </c>
      <c r="G755" s="909">
        <v>0</v>
      </c>
      <c r="H755" s="909">
        <v>0</v>
      </c>
    </row>
    <row r="756" spans="1:8" ht="15">
      <c r="A756" s="1" t="s">
        <v>29</v>
      </c>
      <c r="B756" s="909" t="s">
        <v>4767</v>
      </c>
      <c r="C756" s="909" t="s">
        <v>1404</v>
      </c>
      <c r="D756" s="3">
        <v>449</v>
      </c>
      <c r="E756" s="909" t="s">
        <v>533</v>
      </c>
      <c r="F756" s="3" t="s">
        <v>380</v>
      </c>
      <c r="G756" s="909">
        <v>0</v>
      </c>
      <c r="H756" s="909">
        <v>0</v>
      </c>
    </row>
    <row r="757" spans="1:8" ht="15">
      <c r="A757" s="1" t="s">
        <v>690</v>
      </c>
      <c r="B757" s="909" t="s">
        <v>4768</v>
      </c>
      <c r="C757" s="909" t="s">
        <v>1399</v>
      </c>
      <c r="D757" s="3">
        <v>1144</v>
      </c>
      <c r="E757" s="909" t="s">
        <v>533</v>
      </c>
      <c r="F757" s="3" t="s">
        <v>380</v>
      </c>
      <c r="G757" s="909">
        <v>0</v>
      </c>
      <c r="H757" s="909">
        <v>0</v>
      </c>
    </row>
    <row r="758" spans="1:8" ht="15">
      <c r="A758" s="1" t="s">
        <v>361</v>
      </c>
      <c r="B758" s="909" t="s">
        <v>4769</v>
      </c>
      <c r="C758" s="909" t="s">
        <v>1395</v>
      </c>
      <c r="D758" s="3">
        <v>1719</v>
      </c>
      <c r="E758" s="909" t="s">
        <v>533</v>
      </c>
      <c r="F758" s="3" t="s">
        <v>380</v>
      </c>
      <c r="G758" s="909">
        <v>0</v>
      </c>
      <c r="H758" s="909">
        <v>0</v>
      </c>
    </row>
    <row r="759" spans="1:8" ht="15">
      <c r="A759" s="1" t="s">
        <v>30</v>
      </c>
      <c r="B759" s="909" t="s">
        <v>4770</v>
      </c>
      <c r="C759" s="909" t="s">
        <v>1409</v>
      </c>
      <c r="D759" s="3">
        <v>254</v>
      </c>
      <c r="E759" s="909" t="s">
        <v>533</v>
      </c>
      <c r="F759" s="3" t="s">
        <v>380</v>
      </c>
      <c r="G759" s="909">
        <v>0</v>
      </c>
      <c r="H759" s="909">
        <v>0</v>
      </c>
    </row>
    <row r="760" spans="1:8" ht="15">
      <c r="A760" s="1" t="s">
        <v>31</v>
      </c>
      <c r="B760" s="909" t="s">
        <v>4771</v>
      </c>
      <c r="C760" s="909" t="s">
        <v>1412</v>
      </c>
      <c r="D760" s="3">
        <v>254</v>
      </c>
      <c r="E760" s="909" t="s">
        <v>533</v>
      </c>
      <c r="F760" s="3" t="s">
        <v>380</v>
      </c>
      <c r="G760" s="909">
        <v>0</v>
      </c>
      <c r="H760" s="909">
        <v>0</v>
      </c>
    </row>
    <row r="761" spans="1:8" ht="15">
      <c r="A761" s="1" t="s">
        <v>790</v>
      </c>
      <c r="B761" s="909" t="s">
        <v>4772</v>
      </c>
      <c r="C761" s="909" t="s">
        <v>791</v>
      </c>
      <c r="D761" s="3">
        <v>59</v>
      </c>
      <c r="E761" s="909" t="s">
        <v>533</v>
      </c>
      <c r="F761" s="3">
        <v>59</v>
      </c>
      <c r="G761" s="909">
        <v>0</v>
      </c>
      <c r="H761" s="909" t="s">
        <v>1381</v>
      </c>
    </row>
    <row r="762" spans="1:8" ht="15">
      <c r="A762" s="1" t="s">
        <v>2038</v>
      </c>
      <c r="B762" s="909" t="s">
        <v>4773</v>
      </c>
      <c r="C762" s="909" t="s">
        <v>1555</v>
      </c>
      <c r="D762" s="3">
        <v>59</v>
      </c>
      <c r="E762" s="909" t="s">
        <v>533</v>
      </c>
      <c r="F762" s="3">
        <v>59</v>
      </c>
      <c r="G762" s="909">
        <v>0</v>
      </c>
      <c r="H762" s="909">
        <v>0</v>
      </c>
    </row>
    <row r="763" spans="1:8" ht="15">
      <c r="A763" s="1" t="s">
        <v>496</v>
      </c>
      <c r="B763" s="909" t="s">
        <v>4774</v>
      </c>
      <c r="C763" s="909" t="s">
        <v>550</v>
      </c>
      <c r="D763" s="3">
        <v>390</v>
      </c>
      <c r="E763" s="909" t="s">
        <v>533</v>
      </c>
      <c r="F763" s="3" t="s">
        <v>380</v>
      </c>
      <c r="G763" s="909">
        <v>0</v>
      </c>
      <c r="H763" s="909">
        <v>0</v>
      </c>
    </row>
    <row r="764" spans="1:8" ht="15">
      <c r="A764" s="1" t="s">
        <v>497</v>
      </c>
      <c r="B764" s="909" t="s">
        <v>4775</v>
      </c>
      <c r="C764" s="909" t="s">
        <v>1449</v>
      </c>
      <c r="D764" s="3">
        <v>520</v>
      </c>
      <c r="E764" s="909" t="s">
        <v>533</v>
      </c>
      <c r="F764" s="3" t="s">
        <v>380</v>
      </c>
      <c r="G764" s="909">
        <v>0</v>
      </c>
      <c r="H764" s="909">
        <v>0</v>
      </c>
    </row>
    <row r="765" spans="1:8" ht="15">
      <c r="A765" s="1" t="s">
        <v>529</v>
      </c>
      <c r="B765" s="909" t="s">
        <v>4776</v>
      </c>
      <c r="C765" s="909" t="s">
        <v>375</v>
      </c>
      <c r="D765" s="3">
        <v>650</v>
      </c>
      <c r="E765" s="909" t="s">
        <v>533</v>
      </c>
      <c r="F765" s="3" t="s">
        <v>380</v>
      </c>
      <c r="G765" s="909">
        <v>0</v>
      </c>
      <c r="H765" s="909">
        <v>0</v>
      </c>
    </row>
    <row r="766" spans="1:8" ht="15">
      <c r="A766" s="1" t="s">
        <v>634</v>
      </c>
      <c r="B766" s="909" t="s">
        <v>4777</v>
      </c>
      <c r="C766" s="909" t="s">
        <v>2287</v>
      </c>
      <c r="D766" s="3">
        <v>400</v>
      </c>
      <c r="E766" s="909" t="s">
        <v>105</v>
      </c>
      <c r="F766" s="3" t="s">
        <v>380</v>
      </c>
      <c r="G766" s="909">
        <v>0</v>
      </c>
      <c r="H766" s="909">
        <v>0</v>
      </c>
    </row>
    <row r="767" spans="1:8" ht="15">
      <c r="A767" s="1" t="s">
        <v>262</v>
      </c>
      <c r="B767" s="909" t="s">
        <v>4778</v>
      </c>
      <c r="C767" s="909" t="s">
        <v>1191</v>
      </c>
      <c r="D767" s="3">
        <v>1294</v>
      </c>
      <c r="E767" s="909" t="s">
        <v>533</v>
      </c>
      <c r="F767" s="3" t="s">
        <v>380</v>
      </c>
      <c r="G767" s="909">
        <v>0</v>
      </c>
      <c r="H767" s="909">
        <v>0</v>
      </c>
    </row>
    <row r="768" spans="1:8" ht="15">
      <c r="A768" s="1" t="s">
        <v>499</v>
      </c>
      <c r="B768" s="909" t="s">
        <v>4779</v>
      </c>
      <c r="C768" s="909" t="s">
        <v>1190</v>
      </c>
      <c r="D768" s="3">
        <v>1719</v>
      </c>
      <c r="E768" s="909" t="s">
        <v>533</v>
      </c>
      <c r="F768" s="3" t="s">
        <v>380</v>
      </c>
      <c r="G768" s="909">
        <v>0</v>
      </c>
      <c r="H768" s="909">
        <v>0</v>
      </c>
    </row>
    <row r="769" spans="1:8" ht="15">
      <c r="A769" s="1" t="s">
        <v>292</v>
      </c>
      <c r="B769" s="909" t="s">
        <v>4780</v>
      </c>
      <c r="C769" s="909" t="s">
        <v>1189</v>
      </c>
      <c r="D769" s="3">
        <v>2294</v>
      </c>
      <c r="E769" s="909" t="s">
        <v>533</v>
      </c>
      <c r="F769" s="3" t="s">
        <v>380</v>
      </c>
      <c r="G769" s="909">
        <v>0</v>
      </c>
      <c r="H769" s="909">
        <v>0</v>
      </c>
    </row>
    <row r="770" spans="1:8" ht="15">
      <c r="A770" s="1" t="s">
        <v>165</v>
      </c>
      <c r="B770" s="909" t="s">
        <v>4781</v>
      </c>
      <c r="C770" s="909" t="s">
        <v>1188</v>
      </c>
      <c r="D770" s="3">
        <v>2294</v>
      </c>
      <c r="E770" s="909" t="s">
        <v>533</v>
      </c>
      <c r="F770" s="3" t="s">
        <v>380</v>
      </c>
      <c r="G770" s="909">
        <v>0</v>
      </c>
      <c r="H770" s="909">
        <v>0</v>
      </c>
    </row>
    <row r="771" spans="1:8" ht="15">
      <c r="A771" s="1" t="s">
        <v>1</v>
      </c>
      <c r="B771" s="909" t="s">
        <v>4782</v>
      </c>
      <c r="C771" s="909" t="s">
        <v>1556</v>
      </c>
      <c r="D771" s="3">
        <v>325</v>
      </c>
      <c r="E771" s="909" t="s">
        <v>533</v>
      </c>
      <c r="F771" s="3" t="s">
        <v>380</v>
      </c>
      <c r="G771" s="909">
        <v>0</v>
      </c>
      <c r="H771" s="909" t="s">
        <v>1557</v>
      </c>
    </row>
    <row r="772" spans="1:8" ht="15">
      <c r="A772" s="1" t="s">
        <v>420</v>
      </c>
      <c r="B772" s="909" t="s">
        <v>4783</v>
      </c>
      <c r="C772" s="909" t="s">
        <v>421</v>
      </c>
      <c r="D772" s="3">
        <v>400</v>
      </c>
      <c r="E772" s="909" t="s">
        <v>105</v>
      </c>
      <c r="F772" s="3" t="s">
        <v>380</v>
      </c>
      <c r="G772" s="909">
        <v>0</v>
      </c>
      <c r="H772" s="909">
        <v>0</v>
      </c>
    </row>
    <row r="773" spans="1:8" ht="15">
      <c r="A773" s="1" t="s">
        <v>316</v>
      </c>
      <c r="B773" s="909" t="s">
        <v>4784</v>
      </c>
      <c r="C773" s="909" t="s">
        <v>1397</v>
      </c>
      <c r="D773" s="3">
        <v>1144</v>
      </c>
      <c r="E773" s="909" t="s">
        <v>533</v>
      </c>
      <c r="F773" s="3" t="s">
        <v>380</v>
      </c>
      <c r="G773" s="909">
        <v>0</v>
      </c>
      <c r="H773" s="909">
        <v>0</v>
      </c>
    </row>
    <row r="774" spans="1:8" ht="15">
      <c r="A774" s="1" t="s">
        <v>559</v>
      </c>
      <c r="B774" s="909" t="s">
        <v>4785</v>
      </c>
      <c r="C774" s="909" t="s">
        <v>2052</v>
      </c>
      <c r="D774" s="3">
        <v>690</v>
      </c>
      <c r="E774" s="909" t="s">
        <v>533</v>
      </c>
      <c r="F774" s="3" t="s">
        <v>380</v>
      </c>
      <c r="G774" s="909">
        <v>0</v>
      </c>
      <c r="H774" s="909">
        <v>0</v>
      </c>
    </row>
    <row r="775" spans="1:8" ht="15">
      <c r="A775" s="1" t="s">
        <v>359</v>
      </c>
      <c r="B775" s="909" t="s">
        <v>4786</v>
      </c>
      <c r="C775" s="909" t="s">
        <v>1403</v>
      </c>
      <c r="D775" s="3">
        <v>384</v>
      </c>
      <c r="E775" s="909" t="s">
        <v>533</v>
      </c>
      <c r="F775" s="3" t="s">
        <v>380</v>
      </c>
      <c r="G775" s="909">
        <v>0</v>
      </c>
      <c r="H775" s="909">
        <v>0</v>
      </c>
    </row>
    <row r="776" spans="1:8" ht="15">
      <c r="A776" s="1" t="s">
        <v>360</v>
      </c>
      <c r="B776" s="909" t="s">
        <v>4787</v>
      </c>
      <c r="C776" s="909" t="s">
        <v>1408</v>
      </c>
      <c r="D776" s="3">
        <v>189</v>
      </c>
      <c r="E776" s="909" t="s">
        <v>533</v>
      </c>
      <c r="F776" s="3" t="s">
        <v>380</v>
      </c>
      <c r="G776" s="909">
        <v>0</v>
      </c>
      <c r="H776" s="909">
        <v>0</v>
      </c>
    </row>
    <row r="777" spans="1:8" ht="15">
      <c r="A777" s="1" t="s">
        <v>357</v>
      </c>
      <c r="B777" s="909" t="s">
        <v>4788</v>
      </c>
      <c r="C777" s="909" t="s">
        <v>1401</v>
      </c>
      <c r="D777" s="3">
        <v>799</v>
      </c>
      <c r="E777" s="909" t="s">
        <v>533</v>
      </c>
      <c r="F777" s="3" t="s">
        <v>380</v>
      </c>
      <c r="G777" s="909">
        <v>0</v>
      </c>
      <c r="H777" s="909">
        <v>0</v>
      </c>
    </row>
    <row r="778" spans="1:8" ht="15">
      <c r="A778" s="1" t="s">
        <v>356</v>
      </c>
      <c r="B778" s="909" t="s">
        <v>4789</v>
      </c>
      <c r="C778" s="909" t="s">
        <v>1400</v>
      </c>
      <c r="D778" s="3">
        <v>1489</v>
      </c>
      <c r="E778" s="909" t="s">
        <v>533</v>
      </c>
      <c r="F778" s="3" t="s">
        <v>380</v>
      </c>
      <c r="G778" s="909">
        <v>0</v>
      </c>
      <c r="H778" s="909">
        <v>0</v>
      </c>
    </row>
    <row r="779" spans="1:8" ht="15">
      <c r="A779" s="1" t="s">
        <v>300</v>
      </c>
      <c r="B779" s="909" t="s">
        <v>4790</v>
      </c>
      <c r="C779" s="909" t="s">
        <v>1398</v>
      </c>
      <c r="D779" s="3">
        <v>2294</v>
      </c>
      <c r="E779" s="909" t="s">
        <v>533</v>
      </c>
      <c r="F779" s="3" t="s">
        <v>380</v>
      </c>
      <c r="G779" s="909">
        <v>0</v>
      </c>
      <c r="H779" s="909">
        <v>0</v>
      </c>
    </row>
    <row r="780" spans="1:8" ht="15">
      <c r="A780" s="1" t="s">
        <v>302</v>
      </c>
      <c r="B780" s="909" t="s">
        <v>4791</v>
      </c>
      <c r="C780" s="909" t="s">
        <v>1394</v>
      </c>
      <c r="D780" s="3">
        <v>2869</v>
      </c>
      <c r="E780" s="909" t="s">
        <v>533</v>
      </c>
      <c r="F780" s="3" t="s">
        <v>380</v>
      </c>
      <c r="G780" s="909">
        <v>0</v>
      </c>
      <c r="H780" s="909">
        <v>0</v>
      </c>
    </row>
    <row r="781" spans="1:8" ht="15">
      <c r="A781" s="1" t="s">
        <v>431</v>
      </c>
      <c r="B781" s="909" t="s">
        <v>4792</v>
      </c>
      <c r="C781" s="909" t="s">
        <v>1396</v>
      </c>
      <c r="D781" s="3">
        <v>2294</v>
      </c>
      <c r="E781" s="909" t="s">
        <v>533</v>
      </c>
      <c r="F781" s="3" t="s">
        <v>380</v>
      </c>
      <c r="G781" s="909">
        <v>0</v>
      </c>
      <c r="H781" s="909">
        <v>0</v>
      </c>
    </row>
    <row r="782" spans="1:8" ht="15">
      <c r="A782" s="1" t="s">
        <v>358</v>
      </c>
      <c r="B782" s="909" t="s">
        <v>4793</v>
      </c>
      <c r="C782" s="909" t="s">
        <v>1402</v>
      </c>
      <c r="D782" s="3">
        <v>339</v>
      </c>
      <c r="E782" s="909" t="s">
        <v>533</v>
      </c>
      <c r="F782" s="3" t="s">
        <v>380</v>
      </c>
      <c r="G782" s="909">
        <v>0</v>
      </c>
      <c r="H782" s="909">
        <v>0</v>
      </c>
    </row>
    <row r="783" spans="1:8" ht="15">
      <c r="A783" s="1" t="s">
        <v>55</v>
      </c>
      <c r="B783" s="909" t="s">
        <v>4794</v>
      </c>
      <c r="C783" s="909" t="s">
        <v>1411</v>
      </c>
      <c r="D783" s="3">
        <v>124</v>
      </c>
      <c r="E783" s="909" t="s">
        <v>533</v>
      </c>
      <c r="F783" s="3" t="s">
        <v>380</v>
      </c>
      <c r="G783" s="909">
        <v>0</v>
      </c>
      <c r="H783" s="909">
        <v>0</v>
      </c>
    </row>
    <row r="784" spans="1:8" ht="15">
      <c r="A784" s="1" t="s">
        <v>163</v>
      </c>
      <c r="B784" s="909" t="s">
        <v>4795</v>
      </c>
      <c r="C784" s="909" t="s">
        <v>2053</v>
      </c>
      <c r="D784" s="3">
        <v>690</v>
      </c>
      <c r="E784" s="909" t="s">
        <v>533</v>
      </c>
      <c r="F784" s="3" t="s">
        <v>380</v>
      </c>
      <c r="G784" s="909">
        <v>0</v>
      </c>
      <c r="H784" s="909">
        <v>0</v>
      </c>
    </row>
    <row r="785" spans="1:8" ht="15">
      <c r="A785" s="1" t="s">
        <v>2039</v>
      </c>
      <c r="B785" s="909" t="s">
        <v>4796</v>
      </c>
      <c r="C785" s="909" t="s">
        <v>2040</v>
      </c>
      <c r="D785" s="3">
        <v>495</v>
      </c>
      <c r="E785" s="909" t="s">
        <v>533</v>
      </c>
      <c r="F785" s="3" t="s">
        <v>380</v>
      </c>
      <c r="G785" s="909">
        <v>0</v>
      </c>
      <c r="H785" s="909" t="s">
        <v>2041</v>
      </c>
    </row>
    <row r="786" spans="1:8" ht="15">
      <c r="A786" s="1" t="s">
        <v>2045</v>
      </c>
      <c r="B786" s="909" t="s">
        <v>4797</v>
      </c>
      <c r="C786" s="909" t="s">
        <v>2046</v>
      </c>
      <c r="D786" s="3">
        <v>2995</v>
      </c>
      <c r="E786" s="909" t="s">
        <v>533</v>
      </c>
      <c r="F786" s="3" t="s">
        <v>380</v>
      </c>
      <c r="G786" s="909">
        <v>0</v>
      </c>
      <c r="H786" s="909" t="s">
        <v>2047</v>
      </c>
    </row>
    <row r="787" spans="1:8" ht="15">
      <c r="A787" s="1" t="s">
        <v>2048</v>
      </c>
      <c r="B787" s="909" t="s">
        <v>4798</v>
      </c>
      <c r="C787" s="909" t="s">
        <v>2049</v>
      </c>
      <c r="D787" s="3">
        <v>3495</v>
      </c>
      <c r="E787" s="909" t="s">
        <v>533</v>
      </c>
      <c r="F787" s="3" t="s">
        <v>380</v>
      </c>
      <c r="G787" s="909">
        <v>0</v>
      </c>
      <c r="H787" s="909" t="s">
        <v>2050</v>
      </c>
    </row>
    <row r="788" spans="1:8" ht="15">
      <c r="A788" s="1" t="s">
        <v>2042</v>
      </c>
      <c r="B788" s="909" t="s">
        <v>4799</v>
      </c>
      <c r="C788" s="909" t="s">
        <v>2043</v>
      </c>
      <c r="D788" s="3">
        <v>1995</v>
      </c>
      <c r="E788" s="909" t="s">
        <v>533</v>
      </c>
      <c r="F788" s="3" t="s">
        <v>380</v>
      </c>
      <c r="G788" s="909">
        <v>0</v>
      </c>
      <c r="H788" s="909" t="s">
        <v>2044</v>
      </c>
    </row>
    <row r="789" spans="1:8" ht="15">
      <c r="A789" s="1" t="s">
        <v>478</v>
      </c>
      <c r="B789" s="909" t="s">
        <v>4800</v>
      </c>
      <c r="C789" s="909" t="s">
        <v>490</v>
      </c>
      <c r="D789" s="3">
        <v>450</v>
      </c>
      <c r="E789" s="909" t="s">
        <v>533</v>
      </c>
      <c r="F789" s="3" t="s">
        <v>380</v>
      </c>
      <c r="G789" s="909">
        <v>0</v>
      </c>
      <c r="H789" s="909" t="s">
        <v>1252</v>
      </c>
    </row>
    <row r="790" spans="1:8" ht="15">
      <c r="A790" s="1" t="s">
        <v>479</v>
      </c>
      <c r="B790" s="909" t="s">
        <v>4801</v>
      </c>
      <c r="C790" s="909" t="s">
        <v>491</v>
      </c>
      <c r="D790" s="3">
        <v>875</v>
      </c>
      <c r="E790" s="909" t="s">
        <v>533</v>
      </c>
      <c r="F790" s="3" t="s">
        <v>380</v>
      </c>
      <c r="G790" s="909">
        <v>0</v>
      </c>
      <c r="H790" s="909" t="s">
        <v>1253</v>
      </c>
    </row>
    <row r="791" spans="1:8" ht="15">
      <c r="A791" s="1" t="s">
        <v>480</v>
      </c>
      <c r="B791" s="909" t="s">
        <v>4802</v>
      </c>
      <c r="C791" s="909" t="s">
        <v>492</v>
      </c>
      <c r="D791" s="3">
        <v>2500</v>
      </c>
      <c r="E791" s="909" t="s">
        <v>533</v>
      </c>
      <c r="F791" s="3" t="s">
        <v>380</v>
      </c>
      <c r="G791" s="909">
        <v>0</v>
      </c>
      <c r="H791" s="909" t="s">
        <v>1254</v>
      </c>
    </row>
    <row r="792" spans="1:8" ht="15">
      <c r="A792" s="1" t="s">
        <v>481</v>
      </c>
      <c r="B792" s="909" t="s">
        <v>4803</v>
      </c>
      <c r="C792" s="909" t="s">
        <v>1691</v>
      </c>
      <c r="D792" s="3">
        <v>529</v>
      </c>
      <c r="E792" s="909" t="s">
        <v>533</v>
      </c>
      <c r="F792" s="3" t="s">
        <v>380</v>
      </c>
      <c r="G792" s="909">
        <v>0</v>
      </c>
      <c r="H792" s="909" t="s">
        <v>1494</v>
      </c>
    </row>
    <row r="793" spans="1:8" ht="15">
      <c r="A793" s="1" t="s">
        <v>482</v>
      </c>
      <c r="B793" s="909" t="s">
        <v>4804</v>
      </c>
      <c r="C793" s="909" t="s">
        <v>1692</v>
      </c>
      <c r="D793" s="3">
        <v>390</v>
      </c>
      <c r="E793" s="909" t="s">
        <v>533</v>
      </c>
      <c r="F793" s="3" t="s">
        <v>380</v>
      </c>
      <c r="G793" s="909">
        <v>0</v>
      </c>
      <c r="H793" s="909" t="s">
        <v>1493</v>
      </c>
    </row>
    <row r="794" spans="1:8" ht="15">
      <c r="A794" s="1" t="s">
        <v>483</v>
      </c>
      <c r="B794" s="909" t="s">
        <v>4805</v>
      </c>
      <c r="C794" s="909" t="s">
        <v>1693</v>
      </c>
      <c r="D794" s="3">
        <v>1530</v>
      </c>
      <c r="E794" s="909" t="s">
        <v>533</v>
      </c>
      <c r="F794" s="3" t="s">
        <v>380</v>
      </c>
      <c r="G794" s="909">
        <v>0</v>
      </c>
      <c r="H794" s="909" t="s">
        <v>1494</v>
      </c>
    </row>
    <row r="795" spans="1:8" ht="15">
      <c r="A795" s="1" t="s">
        <v>484</v>
      </c>
      <c r="B795" s="909" t="s">
        <v>4806</v>
      </c>
      <c r="C795" s="909" t="s">
        <v>1694</v>
      </c>
      <c r="D795" s="3">
        <v>1131</v>
      </c>
      <c r="E795" s="909" t="s">
        <v>533</v>
      </c>
      <c r="F795" s="3" t="s">
        <v>380</v>
      </c>
      <c r="G795" s="909">
        <v>0</v>
      </c>
      <c r="H795" s="909" t="s">
        <v>1493</v>
      </c>
    </row>
    <row r="796" spans="1:8" ht="15">
      <c r="A796" s="1" t="s">
        <v>485</v>
      </c>
      <c r="B796" s="909" t="s">
        <v>4807</v>
      </c>
      <c r="C796" s="909" t="s">
        <v>1180</v>
      </c>
      <c r="D796" s="3">
        <v>800</v>
      </c>
      <c r="E796" s="909" t="s">
        <v>533</v>
      </c>
      <c r="F796" s="3" t="s">
        <v>380</v>
      </c>
      <c r="G796" s="909">
        <v>0</v>
      </c>
      <c r="H796" s="909" t="s">
        <v>1423</v>
      </c>
    </row>
    <row r="797" spans="1:8" ht="15">
      <c r="A797" s="1" t="s">
        <v>486</v>
      </c>
      <c r="B797" s="909" t="s">
        <v>4808</v>
      </c>
      <c r="C797" s="909" t="s">
        <v>1804</v>
      </c>
      <c r="D797" s="3">
        <v>1392</v>
      </c>
      <c r="E797" s="909" t="s">
        <v>533</v>
      </c>
      <c r="F797" s="3" t="s">
        <v>380</v>
      </c>
      <c r="G797" s="909">
        <v>0</v>
      </c>
      <c r="H797" s="909" t="s">
        <v>616</v>
      </c>
    </row>
    <row r="798" spans="1:8" ht="15">
      <c r="A798" s="1" t="s">
        <v>487</v>
      </c>
      <c r="B798" s="909" t="s">
        <v>4809</v>
      </c>
      <c r="C798" s="909" t="s">
        <v>1805</v>
      </c>
      <c r="D798" s="3">
        <v>1752</v>
      </c>
      <c r="E798" s="909" t="s">
        <v>533</v>
      </c>
      <c r="F798" s="3" t="s">
        <v>380</v>
      </c>
      <c r="G798" s="909">
        <v>0</v>
      </c>
      <c r="H798" s="909" t="s">
        <v>617</v>
      </c>
    </row>
    <row r="799" spans="1:8" ht="15">
      <c r="A799" s="1" t="s">
        <v>208</v>
      </c>
      <c r="B799" s="909" t="s">
        <v>4810</v>
      </c>
      <c r="C799" s="909" t="s">
        <v>1695</v>
      </c>
      <c r="D799" s="3">
        <v>215</v>
      </c>
      <c r="E799" s="909" t="s">
        <v>533</v>
      </c>
      <c r="F799" s="3" t="s">
        <v>380</v>
      </c>
      <c r="G799" s="909">
        <v>0</v>
      </c>
      <c r="H799" s="909" t="s">
        <v>1696</v>
      </c>
    </row>
    <row r="800" spans="1:8" ht="15">
      <c r="A800" s="1" t="s">
        <v>209</v>
      </c>
      <c r="B800" s="909" t="s">
        <v>4811</v>
      </c>
      <c r="C800" s="909" t="s">
        <v>1697</v>
      </c>
      <c r="D800" s="3">
        <v>345</v>
      </c>
      <c r="E800" s="909" t="s">
        <v>533</v>
      </c>
      <c r="F800" s="3" t="s">
        <v>380</v>
      </c>
      <c r="G800" s="909">
        <v>0</v>
      </c>
      <c r="H800" s="909" t="s">
        <v>1698</v>
      </c>
    </row>
    <row r="801" spans="1:8" ht="15">
      <c r="A801" s="1" t="s">
        <v>212</v>
      </c>
      <c r="B801" s="909" t="s">
        <v>4812</v>
      </c>
      <c r="C801" s="909" t="s">
        <v>1702</v>
      </c>
      <c r="D801" s="3">
        <v>388</v>
      </c>
      <c r="E801" s="909" t="s">
        <v>533</v>
      </c>
      <c r="F801" s="3" t="s">
        <v>380</v>
      </c>
      <c r="G801" s="909">
        <v>0</v>
      </c>
      <c r="H801" s="909" t="s">
        <v>1486</v>
      </c>
    </row>
    <row r="802" spans="1:8" ht="15">
      <c r="A802" s="1" t="s">
        <v>213</v>
      </c>
      <c r="B802" s="909" t="s">
        <v>4813</v>
      </c>
      <c r="C802" s="909" t="s">
        <v>1703</v>
      </c>
      <c r="D802" s="3">
        <v>286</v>
      </c>
      <c r="E802" s="909" t="s">
        <v>533</v>
      </c>
      <c r="F802" s="3" t="s">
        <v>380</v>
      </c>
      <c r="G802" s="909">
        <v>0</v>
      </c>
      <c r="H802" s="909" t="s">
        <v>1489</v>
      </c>
    </row>
    <row r="803" spans="1:8" ht="15">
      <c r="A803" s="1" t="s">
        <v>3298</v>
      </c>
      <c r="B803" s="909" t="s">
        <v>4814</v>
      </c>
      <c r="C803" s="909" t="s">
        <v>3299</v>
      </c>
      <c r="D803" s="3">
        <v>375</v>
      </c>
      <c r="E803" s="909" t="s">
        <v>533</v>
      </c>
      <c r="F803" s="3" t="s">
        <v>380</v>
      </c>
      <c r="G803" s="909">
        <v>0</v>
      </c>
      <c r="H803" s="909">
        <v>0</v>
      </c>
    </row>
    <row r="804" spans="1:8" ht="15">
      <c r="A804" s="1" t="s">
        <v>3300</v>
      </c>
      <c r="B804" s="909" t="s">
        <v>4815</v>
      </c>
      <c r="C804" s="909" t="s">
        <v>3301</v>
      </c>
      <c r="D804" s="3">
        <v>949</v>
      </c>
      <c r="E804" s="909" t="s">
        <v>533</v>
      </c>
      <c r="F804" s="3" t="s">
        <v>380</v>
      </c>
      <c r="G804" s="909">
        <v>0</v>
      </c>
      <c r="H804" s="909">
        <v>0</v>
      </c>
    </row>
    <row r="805" spans="1:8" ht="15">
      <c r="A805" s="1" t="s">
        <v>3302</v>
      </c>
      <c r="B805" s="909" t="s">
        <v>4816</v>
      </c>
      <c r="C805" s="909" t="s">
        <v>3303</v>
      </c>
      <c r="D805" s="3">
        <v>1898</v>
      </c>
      <c r="E805" s="909" t="s">
        <v>533</v>
      </c>
      <c r="F805" s="3" t="s">
        <v>380</v>
      </c>
      <c r="G805" s="909">
        <v>0</v>
      </c>
      <c r="H805" s="909">
        <v>0</v>
      </c>
    </row>
    <row r="806" spans="1:8" ht="15">
      <c r="A806" s="1" t="s">
        <v>3304</v>
      </c>
      <c r="B806" s="909" t="s">
        <v>4817</v>
      </c>
      <c r="C806" s="909" t="s">
        <v>3305</v>
      </c>
      <c r="D806" s="3">
        <v>3100</v>
      </c>
      <c r="E806" s="909" t="s">
        <v>533</v>
      </c>
      <c r="F806" s="3" t="s">
        <v>380</v>
      </c>
      <c r="G806" s="909">
        <v>0</v>
      </c>
      <c r="H806" s="909">
        <v>0</v>
      </c>
    </row>
    <row r="807" spans="1:8" ht="15">
      <c r="A807" s="1" t="s">
        <v>3306</v>
      </c>
      <c r="B807" s="909" t="s">
        <v>4818</v>
      </c>
      <c r="C807" s="909" t="s">
        <v>3307</v>
      </c>
      <c r="D807" s="3">
        <v>5900</v>
      </c>
      <c r="E807" s="909" t="s">
        <v>533</v>
      </c>
      <c r="F807" s="3" t="s">
        <v>380</v>
      </c>
      <c r="G807" s="909">
        <v>0</v>
      </c>
      <c r="H807" s="909">
        <v>0</v>
      </c>
    </row>
    <row r="808" spans="1:8" ht="15">
      <c r="A808" s="1" t="s">
        <v>263</v>
      </c>
      <c r="B808" s="909" t="s">
        <v>4819</v>
      </c>
      <c r="C808" s="909" t="s">
        <v>1293</v>
      </c>
      <c r="D808" s="3">
        <v>6045</v>
      </c>
      <c r="E808" s="909" t="s">
        <v>2056</v>
      </c>
      <c r="F808" s="3" t="s">
        <v>380</v>
      </c>
      <c r="G808" s="909">
        <v>0</v>
      </c>
      <c r="H808" s="909" t="s">
        <v>493</v>
      </c>
    </row>
    <row r="809" spans="1:8" ht="15">
      <c r="A809" s="1" t="s">
        <v>117</v>
      </c>
      <c r="B809" s="909" t="s">
        <v>4820</v>
      </c>
      <c r="C809" s="909" t="s">
        <v>1296</v>
      </c>
      <c r="D809" s="3">
        <v>3295</v>
      </c>
      <c r="E809" s="909" t="s">
        <v>2056</v>
      </c>
      <c r="F809" s="3" t="s">
        <v>380</v>
      </c>
      <c r="G809" s="909">
        <v>0</v>
      </c>
      <c r="H809" s="909" t="s">
        <v>493</v>
      </c>
    </row>
    <row r="810" spans="1:8" ht="15">
      <c r="A810" s="1" t="s">
        <v>125</v>
      </c>
      <c r="B810" s="909" t="s">
        <v>4821</v>
      </c>
      <c r="C810" s="909" t="s">
        <v>1302</v>
      </c>
      <c r="D810" s="3">
        <v>2195</v>
      </c>
      <c r="E810" s="909" t="s">
        <v>2056</v>
      </c>
      <c r="F810" s="3" t="s">
        <v>380</v>
      </c>
      <c r="G810" s="909">
        <v>0</v>
      </c>
      <c r="H810" s="909" t="s">
        <v>493</v>
      </c>
    </row>
    <row r="811" spans="1:8" ht="15">
      <c r="A811" s="1" t="s">
        <v>592</v>
      </c>
      <c r="B811" s="909" t="s">
        <v>4822</v>
      </c>
      <c r="C811" s="909" t="s">
        <v>1314</v>
      </c>
      <c r="D811" s="3">
        <v>1780</v>
      </c>
      <c r="E811" s="909" t="s">
        <v>533</v>
      </c>
      <c r="F811" s="3" t="s">
        <v>380</v>
      </c>
      <c r="G811" s="909">
        <v>0</v>
      </c>
      <c r="H811" s="909" t="s">
        <v>493</v>
      </c>
    </row>
    <row r="812" spans="1:8" ht="15">
      <c r="A812" s="1" t="s">
        <v>311</v>
      </c>
      <c r="B812" s="909" t="s">
        <v>4823</v>
      </c>
      <c r="C812" s="909" t="s">
        <v>1321</v>
      </c>
      <c r="D812" s="3">
        <v>1045</v>
      </c>
      <c r="E812" s="909" t="s">
        <v>533</v>
      </c>
      <c r="F812" s="3" t="s">
        <v>380</v>
      </c>
      <c r="G812" s="909">
        <v>0</v>
      </c>
      <c r="H812" s="909" t="s">
        <v>493</v>
      </c>
    </row>
    <row r="813" spans="1:8" ht="15">
      <c r="A813" s="1" t="s">
        <v>50</v>
      </c>
      <c r="B813" s="909" t="s">
        <v>4824</v>
      </c>
      <c r="C813" s="909" t="s">
        <v>1490</v>
      </c>
      <c r="D813" s="3">
        <v>680</v>
      </c>
      <c r="E813" s="909" t="s">
        <v>533</v>
      </c>
      <c r="F813" s="3" t="s">
        <v>380</v>
      </c>
      <c r="G813" s="909">
        <v>0</v>
      </c>
      <c r="H813" s="909" t="s">
        <v>309</v>
      </c>
    </row>
    <row r="814" spans="1:8" ht="15">
      <c r="A814" s="1" t="s">
        <v>0</v>
      </c>
      <c r="B814" s="909" t="s">
        <v>4825</v>
      </c>
      <c r="C814" s="909" t="s">
        <v>1294</v>
      </c>
      <c r="D814" s="3">
        <v>10225</v>
      </c>
      <c r="E814" s="909" t="s">
        <v>2056</v>
      </c>
      <c r="F814" s="3" t="s">
        <v>380</v>
      </c>
      <c r="G814" s="909">
        <v>0</v>
      </c>
      <c r="H814" s="909">
        <v>0</v>
      </c>
    </row>
    <row r="815" spans="1:8" ht="15">
      <c r="A815" s="1" t="s">
        <v>118</v>
      </c>
      <c r="B815" s="909" t="s">
        <v>4826</v>
      </c>
      <c r="C815" s="909" t="s">
        <v>1297</v>
      </c>
      <c r="D815" s="3">
        <v>5715</v>
      </c>
      <c r="E815" s="909" t="s">
        <v>2056</v>
      </c>
      <c r="F815" s="3" t="s">
        <v>380</v>
      </c>
      <c r="G815" s="909">
        <v>0</v>
      </c>
      <c r="H815" s="909">
        <v>0</v>
      </c>
    </row>
    <row r="816" spans="1:8" ht="15">
      <c r="A816" s="1" t="s">
        <v>126</v>
      </c>
      <c r="B816" s="909" t="s">
        <v>4827</v>
      </c>
      <c r="C816" s="909" t="s">
        <v>1303</v>
      </c>
      <c r="D816" s="3">
        <v>3695</v>
      </c>
      <c r="E816" s="909" t="s">
        <v>2056</v>
      </c>
      <c r="F816" s="3" t="s">
        <v>380</v>
      </c>
      <c r="G816" s="909">
        <v>0</v>
      </c>
      <c r="H816" s="909">
        <v>0</v>
      </c>
    </row>
    <row r="817" spans="1:8" ht="15">
      <c r="A817" s="1" t="s">
        <v>159</v>
      </c>
      <c r="B817" s="909" t="s">
        <v>4828</v>
      </c>
      <c r="C817" s="909" t="s">
        <v>1315</v>
      </c>
      <c r="D817" s="3">
        <v>3040</v>
      </c>
      <c r="E817" s="909" t="s">
        <v>533</v>
      </c>
      <c r="F817" s="3" t="s">
        <v>380</v>
      </c>
      <c r="G817" s="909">
        <v>0</v>
      </c>
      <c r="H817" s="909">
        <v>0</v>
      </c>
    </row>
    <row r="818" spans="1:8" ht="15">
      <c r="A818" s="1" t="s">
        <v>310</v>
      </c>
      <c r="B818" s="909" t="s">
        <v>4829</v>
      </c>
      <c r="C818" s="909" t="s">
        <v>1322</v>
      </c>
      <c r="D818" s="3">
        <v>1780</v>
      </c>
      <c r="E818" s="909" t="s">
        <v>533</v>
      </c>
      <c r="F818" s="3" t="s">
        <v>380</v>
      </c>
      <c r="G818" s="909">
        <v>0</v>
      </c>
      <c r="H818" s="909">
        <v>0</v>
      </c>
    </row>
    <row r="819" spans="1:8" ht="15">
      <c r="A819" s="1" t="s">
        <v>51</v>
      </c>
      <c r="B819" s="909" t="s">
        <v>4830</v>
      </c>
      <c r="C819" s="909" t="s">
        <v>1491</v>
      </c>
      <c r="D819" s="3">
        <v>1150</v>
      </c>
      <c r="E819" s="909" t="s">
        <v>533</v>
      </c>
      <c r="F819" s="3" t="s">
        <v>380</v>
      </c>
      <c r="G819" s="909">
        <v>0</v>
      </c>
      <c r="H819" s="909">
        <v>0</v>
      </c>
    </row>
    <row r="820" spans="1:8" ht="15">
      <c r="A820" s="1" t="s">
        <v>328</v>
      </c>
      <c r="B820" s="909" t="s">
        <v>4831</v>
      </c>
      <c r="C820" s="909" t="s">
        <v>1295</v>
      </c>
      <c r="D820" s="3">
        <v>14515</v>
      </c>
      <c r="E820" s="909" t="s">
        <v>2056</v>
      </c>
      <c r="F820" s="3" t="s">
        <v>380</v>
      </c>
      <c r="G820" s="909">
        <v>0</v>
      </c>
      <c r="H820" s="909">
        <v>0</v>
      </c>
    </row>
    <row r="821" spans="1:8" ht="15">
      <c r="A821" s="1" t="s">
        <v>119</v>
      </c>
      <c r="B821" s="909" t="s">
        <v>4832</v>
      </c>
      <c r="C821" s="909" t="s">
        <v>1298</v>
      </c>
      <c r="D821" s="3">
        <v>8135</v>
      </c>
      <c r="E821" s="909" t="s">
        <v>2056</v>
      </c>
      <c r="F821" s="3" t="s">
        <v>380</v>
      </c>
      <c r="G821" s="909">
        <v>0</v>
      </c>
      <c r="H821" s="909">
        <v>0</v>
      </c>
    </row>
    <row r="822" spans="1:8" ht="15">
      <c r="A822" s="1" t="s">
        <v>127</v>
      </c>
      <c r="B822" s="909" t="s">
        <v>4833</v>
      </c>
      <c r="C822" s="909" t="s">
        <v>1304</v>
      </c>
      <c r="D822" s="3">
        <v>5295</v>
      </c>
      <c r="E822" s="909" t="s">
        <v>2056</v>
      </c>
      <c r="F822" s="3" t="s">
        <v>380</v>
      </c>
      <c r="G822" s="909">
        <v>0</v>
      </c>
      <c r="H822" s="909">
        <v>0</v>
      </c>
    </row>
    <row r="823" spans="1:8" ht="15">
      <c r="A823" s="1" t="s">
        <v>348</v>
      </c>
      <c r="B823" s="909" t="s">
        <v>4834</v>
      </c>
      <c r="C823" s="909" t="s">
        <v>1316</v>
      </c>
      <c r="D823" s="3">
        <v>4300</v>
      </c>
      <c r="E823" s="909" t="s">
        <v>533</v>
      </c>
      <c r="F823" s="3" t="s">
        <v>380</v>
      </c>
      <c r="G823" s="909">
        <v>0</v>
      </c>
      <c r="H823" s="909">
        <v>0</v>
      </c>
    </row>
    <row r="824" spans="1:8" ht="15">
      <c r="A824" s="1" t="s">
        <v>317</v>
      </c>
      <c r="B824" s="909" t="s">
        <v>4835</v>
      </c>
      <c r="C824" s="909" t="s">
        <v>1323</v>
      </c>
      <c r="D824" s="3">
        <v>2515</v>
      </c>
      <c r="E824" s="909" t="s">
        <v>533</v>
      </c>
      <c r="F824" s="3" t="s">
        <v>380</v>
      </c>
      <c r="G824" s="909">
        <v>0</v>
      </c>
      <c r="H824" s="909">
        <v>0</v>
      </c>
    </row>
    <row r="825" spans="1:8" ht="15">
      <c r="A825" s="1" t="s">
        <v>52</v>
      </c>
      <c r="B825" s="909" t="s">
        <v>4836</v>
      </c>
      <c r="C825" s="909" t="s">
        <v>1492</v>
      </c>
      <c r="D825" s="3">
        <v>1635</v>
      </c>
      <c r="E825" s="909" t="s">
        <v>533</v>
      </c>
      <c r="F825" s="3" t="s">
        <v>380</v>
      </c>
      <c r="G825" s="909">
        <v>0</v>
      </c>
      <c r="H825" s="909">
        <v>0</v>
      </c>
    </row>
    <row r="826" spans="1:8" ht="15">
      <c r="A826" s="1" t="s">
        <v>167</v>
      </c>
      <c r="B826" s="909" t="s">
        <v>4837</v>
      </c>
      <c r="C826" s="909" t="s">
        <v>1307</v>
      </c>
      <c r="D826" s="3">
        <v>2095</v>
      </c>
      <c r="E826" s="909" t="s">
        <v>533</v>
      </c>
      <c r="F826" s="3" t="s">
        <v>380</v>
      </c>
      <c r="G826" s="909">
        <v>0</v>
      </c>
      <c r="H826" s="909" t="s">
        <v>493</v>
      </c>
    </row>
    <row r="827" spans="1:8" ht="15">
      <c r="A827" s="1" t="s">
        <v>134</v>
      </c>
      <c r="B827" s="909" t="s">
        <v>4838</v>
      </c>
      <c r="C827" s="909" t="s">
        <v>1308</v>
      </c>
      <c r="D827" s="3">
        <v>3565</v>
      </c>
      <c r="E827" s="909" t="s">
        <v>533</v>
      </c>
      <c r="F827" s="3" t="s">
        <v>380</v>
      </c>
      <c r="G827" s="909">
        <v>0</v>
      </c>
      <c r="H827" s="909">
        <v>0</v>
      </c>
    </row>
    <row r="828" spans="1:8" ht="15">
      <c r="A828" s="1" t="s">
        <v>572</v>
      </c>
      <c r="B828" s="909" t="s">
        <v>4839</v>
      </c>
      <c r="C828" s="909" t="s">
        <v>1309</v>
      </c>
      <c r="D828" s="3">
        <v>5035</v>
      </c>
      <c r="E828" s="909" t="s">
        <v>533</v>
      </c>
      <c r="F828" s="3" t="s">
        <v>380</v>
      </c>
      <c r="G828" s="909">
        <v>0</v>
      </c>
      <c r="H828" s="909">
        <v>0</v>
      </c>
    </row>
    <row r="829" spans="1:8" ht="15">
      <c r="A829" s="1" t="s">
        <v>575</v>
      </c>
      <c r="B829" s="909" t="s">
        <v>4840</v>
      </c>
      <c r="C829" s="909" t="s">
        <v>1534</v>
      </c>
      <c r="D829" s="3">
        <v>280</v>
      </c>
      <c r="E829" s="909" t="s">
        <v>533</v>
      </c>
      <c r="F829" s="3" t="s">
        <v>380</v>
      </c>
      <c r="G829" s="909">
        <v>0</v>
      </c>
      <c r="H829" s="909" t="s">
        <v>493</v>
      </c>
    </row>
    <row r="830" spans="1:8" ht="15">
      <c r="A830" s="1" t="s">
        <v>576</v>
      </c>
      <c r="B830" s="909" t="s">
        <v>4841</v>
      </c>
      <c r="C830" s="909" t="s">
        <v>1535</v>
      </c>
      <c r="D830" s="3">
        <v>470</v>
      </c>
      <c r="E830" s="909" t="s">
        <v>533</v>
      </c>
      <c r="F830" s="3" t="s">
        <v>380</v>
      </c>
      <c r="G830" s="909">
        <v>0</v>
      </c>
      <c r="H830" s="909">
        <v>0</v>
      </c>
    </row>
    <row r="831" spans="1:8" ht="15">
      <c r="A831" s="1" t="s">
        <v>577</v>
      </c>
      <c r="B831" s="909" t="s">
        <v>4842</v>
      </c>
      <c r="C831" s="909" t="s">
        <v>1536</v>
      </c>
      <c r="D831" s="3">
        <v>670</v>
      </c>
      <c r="E831" s="909" t="s">
        <v>533</v>
      </c>
      <c r="F831" s="3" t="s">
        <v>380</v>
      </c>
      <c r="G831" s="909">
        <v>0</v>
      </c>
      <c r="H831" s="909">
        <v>0</v>
      </c>
    </row>
    <row r="832" spans="1:8" ht="15">
      <c r="A832" s="1" t="s">
        <v>287</v>
      </c>
      <c r="B832" s="909" t="s">
        <v>4843</v>
      </c>
      <c r="C832" s="909" t="s">
        <v>1335</v>
      </c>
      <c r="D832" s="3">
        <v>275</v>
      </c>
      <c r="E832" s="909" t="s">
        <v>533</v>
      </c>
      <c r="F832" s="3" t="s">
        <v>380</v>
      </c>
      <c r="G832" s="909">
        <v>0</v>
      </c>
      <c r="H832" s="909" t="s">
        <v>493</v>
      </c>
    </row>
    <row r="833" spans="1:8" ht="15">
      <c r="A833" s="1" t="s">
        <v>288</v>
      </c>
      <c r="B833" s="909" t="s">
        <v>4844</v>
      </c>
      <c r="C833" s="909" t="s">
        <v>1336</v>
      </c>
      <c r="D833" s="3">
        <v>420</v>
      </c>
      <c r="E833" s="909" t="s">
        <v>533</v>
      </c>
      <c r="F833" s="3" t="s">
        <v>380</v>
      </c>
      <c r="G833" s="909">
        <v>0</v>
      </c>
      <c r="H833" s="909">
        <v>0</v>
      </c>
    </row>
    <row r="834" spans="1:8" ht="15">
      <c r="A834" s="1" t="s">
        <v>289</v>
      </c>
      <c r="B834" s="909" t="s">
        <v>4845</v>
      </c>
      <c r="C834" s="909" t="s">
        <v>1337</v>
      </c>
      <c r="D834" s="3">
        <v>605</v>
      </c>
      <c r="E834" s="909" t="s">
        <v>533</v>
      </c>
      <c r="F834" s="3" t="s">
        <v>380</v>
      </c>
      <c r="G834" s="909">
        <v>0</v>
      </c>
      <c r="H834" s="909">
        <v>0</v>
      </c>
    </row>
    <row r="835" spans="1:8" ht="15">
      <c r="A835" s="1" t="s">
        <v>146</v>
      </c>
      <c r="B835" s="909" t="s">
        <v>4846</v>
      </c>
      <c r="C835" s="909" t="s">
        <v>1471</v>
      </c>
      <c r="D835" s="3">
        <v>170</v>
      </c>
      <c r="E835" s="909" t="s">
        <v>533</v>
      </c>
      <c r="F835" s="3" t="s">
        <v>380</v>
      </c>
      <c r="G835" s="909">
        <v>0</v>
      </c>
      <c r="H835" s="909" t="s">
        <v>494</v>
      </c>
    </row>
    <row r="836" spans="1:8" ht="15">
      <c r="A836" s="1" t="s">
        <v>147</v>
      </c>
      <c r="B836" s="909" t="s">
        <v>4847</v>
      </c>
      <c r="C836" s="909" t="s">
        <v>1341</v>
      </c>
      <c r="D836" s="3">
        <v>260</v>
      </c>
      <c r="E836" s="909" t="s">
        <v>533</v>
      </c>
      <c r="F836" s="3" t="s">
        <v>380</v>
      </c>
      <c r="G836" s="909">
        <v>0</v>
      </c>
      <c r="H836" s="909">
        <v>0</v>
      </c>
    </row>
    <row r="837" spans="1:8" ht="15">
      <c r="A837" s="1" t="s">
        <v>148</v>
      </c>
      <c r="B837" s="909" t="s">
        <v>4848</v>
      </c>
      <c r="C837" s="909" t="s">
        <v>1342</v>
      </c>
      <c r="D837" s="3">
        <v>365</v>
      </c>
      <c r="E837" s="909" t="s">
        <v>533</v>
      </c>
      <c r="F837" s="3" t="s">
        <v>380</v>
      </c>
      <c r="G837" s="909">
        <v>0</v>
      </c>
      <c r="H837" s="909">
        <v>0</v>
      </c>
    </row>
    <row r="838" spans="1:8" ht="15">
      <c r="A838" s="1" t="s">
        <v>136</v>
      </c>
      <c r="B838" s="909" t="s">
        <v>4849</v>
      </c>
      <c r="C838" s="909" t="s">
        <v>1472</v>
      </c>
      <c r="D838" s="3">
        <v>110</v>
      </c>
      <c r="E838" s="909" t="s">
        <v>533</v>
      </c>
      <c r="F838" s="3" t="s">
        <v>380</v>
      </c>
      <c r="G838" s="909">
        <v>0</v>
      </c>
      <c r="H838" s="909" t="s">
        <v>494</v>
      </c>
    </row>
    <row r="839" spans="1:8" ht="15">
      <c r="A839" s="1" t="s">
        <v>137</v>
      </c>
      <c r="B839" s="909" t="s">
        <v>4850</v>
      </c>
      <c r="C839" s="909" t="s">
        <v>1346</v>
      </c>
      <c r="D839" s="3">
        <v>190</v>
      </c>
      <c r="E839" s="909" t="s">
        <v>533</v>
      </c>
      <c r="F839" s="3" t="s">
        <v>380</v>
      </c>
      <c r="G839" s="909">
        <v>0</v>
      </c>
      <c r="H839" s="909">
        <v>0</v>
      </c>
    </row>
    <row r="840" spans="1:8" ht="15">
      <c r="A840" s="1" t="s">
        <v>138</v>
      </c>
      <c r="B840" s="909" t="s">
        <v>4851</v>
      </c>
      <c r="C840" s="909" t="s">
        <v>1347</v>
      </c>
      <c r="D840" s="3">
        <v>260</v>
      </c>
      <c r="E840" s="909" t="s">
        <v>533</v>
      </c>
      <c r="F840" s="3" t="s">
        <v>380</v>
      </c>
      <c r="G840" s="909">
        <v>0</v>
      </c>
      <c r="H840" s="909">
        <v>0</v>
      </c>
    </row>
    <row r="841" spans="1:8" ht="15">
      <c r="A841" s="1" t="s">
        <v>2999</v>
      </c>
      <c r="B841" s="909" t="s">
        <v>4852</v>
      </c>
      <c r="C841" s="909" t="s">
        <v>3000</v>
      </c>
      <c r="D841" s="3">
        <v>90</v>
      </c>
      <c r="E841" s="909" t="s">
        <v>533</v>
      </c>
      <c r="F841" s="3" t="s">
        <v>380</v>
      </c>
      <c r="G841" s="909">
        <v>0</v>
      </c>
      <c r="H841" s="909">
        <v>0</v>
      </c>
    </row>
    <row r="842" spans="1:8" ht="15">
      <c r="A842" s="1" t="s">
        <v>3003</v>
      </c>
      <c r="B842" s="909" t="s">
        <v>4853</v>
      </c>
      <c r="C842" s="909" t="s">
        <v>3004</v>
      </c>
      <c r="D842" s="3">
        <v>180</v>
      </c>
      <c r="E842" s="909" t="s">
        <v>533</v>
      </c>
      <c r="F842" s="3" t="s">
        <v>380</v>
      </c>
      <c r="G842" s="909">
        <v>0</v>
      </c>
      <c r="H842" s="909">
        <v>0</v>
      </c>
    </row>
    <row r="843" spans="1:8" ht="15">
      <c r="A843" s="1" t="s">
        <v>3007</v>
      </c>
      <c r="B843" s="909" t="s">
        <v>4854</v>
      </c>
      <c r="C843" s="909" t="s">
        <v>3008</v>
      </c>
      <c r="D843" s="3">
        <v>450</v>
      </c>
      <c r="E843" s="909" t="s">
        <v>533</v>
      </c>
      <c r="F843" s="3" t="s">
        <v>380</v>
      </c>
      <c r="G843" s="909">
        <v>0</v>
      </c>
      <c r="H843" s="909">
        <v>0</v>
      </c>
    </row>
    <row r="844" spans="1:8" ht="15">
      <c r="A844" s="1" t="s">
        <v>3011</v>
      </c>
      <c r="B844" s="909" t="s">
        <v>4855</v>
      </c>
      <c r="C844" s="909" t="s">
        <v>3012</v>
      </c>
      <c r="D844" s="3">
        <v>900</v>
      </c>
      <c r="E844" s="909" t="s">
        <v>533</v>
      </c>
      <c r="F844" s="3" t="s">
        <v>380</v>
      </c>
      <c r="G844" s="909">
        <v>0</v>
      </c>
      <c r="H844" s="909">
        <v>0</v>
      </c>
    </row>
    <row r="845" spans="1:8" ht="15">
      <c r="A845" s="1" t="s">
        <v>3015</v>
      </c>
      <c r="B845" s="909" t="s">
        <v>4856</v>
      </c>
      <c r="C845" s="909" t="s">
        <v>3016</v>
      </c>
      <c r="D845" s="3">
        <v>1350</v>
      </c>
      <c r="E845" s="909" t="s">
        <v>533</v>
      </c>
      <c r="F845" s="3" t="s">
        <v>380</v>
      </c>
      <c r="G845" s="909">
        <v>0</v>
      </c>
      <c r="H845" s="909">
        <v>0</v>
      </c>
    </row>
    <row r="846" spans="1:8" ht="15">
      <c r="A846" s="1" t="s">
        <v>3019</v>
      </c>
      <c r="B846" s="909" t="s">
        <v>4857</v>
      </c>
      <c r="C846" s="909" t="s">
        <v>3020</v>
      </c>
      <c r="D846" s="3">
        <v>1800</v>
      </c>
      <c r="E846" s="909" t="s">
        <v>533</v>
      </c>
      <c r="F846" s="3" t="s">
        <v>380</v>
      </c>
      <c r="G846" s="909">
        <v>0</v>
      </c>
      <c r="H846" s="909">
        <v>0</v>
      </c>
    </row>
    <row r="847" spans="1:8" ht="15">
      <c r="A847" s="1" t="s">
        <v>3001</v>
      </c>
      <c r="B847" s="909" t="s">
        <v>4858</v>
      </c>
      <c r="C847" s="909" t="s">
        <v>3002</v>
      </c>
      <c r="D847" s="3">
        <v>180</v>
      </c>
      <c r="E847" s="909" t="s">
        <v>533</v>
      </c>
      <c r="F847" s="3" t="s">
        <v>380</v>
      </c>
      <c r="G847" s="909">
        <v>0</v>
      </c>
      <c r="H847" s="909">
        <v>0</v>
      </c>
    </row>
    <row r="848" spans="1:8" ht="15">
      <c r="A848" s="1" t="s">
        <v>3005</v>
      </c>
      <c r="B848" s="909" t="s">
        <v>4859</v>
      </c>
      <c r="C848" s="909" t="s">
        <v>3006</v>
      </c>
      <c r="D848" s="3">
        <v>360</v>
      </c>
      <c r="E848" s="909" t="s">
        <v>533</v>
      </c>
      <c r="F848" s="3" t="s">
        <v>380</v>
      </c>
      <c r="G848" s="909">
        <v>0</v>
      </c>
      <c r="H848" s="909">
        <v>0</v>
      </c>
    </row>
    <row r="849" spans="1:8" ht="15">
      <c r="A849" s="1" t="s">
        <v>3009</v>
      </c>
      <c r="B849" s="909" t="s">
        <v>4860</v>
      </c>
      <c r="C849" s="909" t="s">
        <v>3010</v>
      </c>
      <c r="D849" s="3">
        <v>900</v>
      </c>
      <c r="E849" s="909" t="s">
        <v>533</v>
      </c>
      <c r="F849" s="3" t="s">
        <v>380</v>
      </c>
      <c r="G849" s="909">
        <v>0</v>
      </c>
      <c r="H849" s="909">
        <v>0</v>
      </c>
    </row>
    <row r="850" spans="1:8" ht="15">
      <c r="A850" s="1" t="s">
        <v>3013</v>
      </c>
      <c r="B850" s="909" t="s">
        <v>4861</v>
      </c>
      <c r="C850" s="909" t="s">
        <v>3014</v>
      </c>
      <c r="D850" s="3">
        <v>1800</v>
      </c>
      <c r="E850" s="909" t="s">
        <v>533</v>
      </c>
      <c r="F850" s="3" t="s">
        <v>380</v>
      </c>
      <c r="G850" s="909">
        <v>0</v>
      </c>
      <c r="H850" s="909">
        <v>0</v>
      </c>
    </row>
    <row r="851" spans="1:8" ht="15">
      <c r="A851" s="1" t="s">
        <v>3017</v>
      </c>
      <c r="B851" s="909" t="s">
        <v>4862</v>
      </c>
      <c r="C851" s="909" t="s">
        <v>3018</v>
      </c>
      <c r="D851" s="3">
        <v>2700</v>
      </c>
      <c r="E851" s="909" t="s">
        <v>533</v>
      </c>
      <c r="F851" s="3" t="s">
        <v>380</v>
      </c>
      <c r="G851" s="909">
        <v>0</v>
      </c>
      <c r="H851" s="909">
        <v>0</v>
      </c>
    </row>
    <row r="852" spans="1:8" ht="15">
      <c r="A852" s="1" t="s">
        <v>3021</v>
      </c>
      <c r="B852" s="909" t="s">
        <v>4863</v>
      </c>
      <c r="C852" s="909" t="s">
        <v>3022</v>
      </c>
      <c r="D852" s="3">
        <v>3600</v>
      </c>
      <c r="E852" s="909" t="s">
        <v>533</v>
      </c>
      <c r="F852" s="3" t="s">
        <v>380</v>
      </c>
      <c r="G852" s="909">
        <v>0</v>
      </c>
      <c r="H852" s="909">
        <v>0</v>
      </c>
    </row>
    <row r="853" spans="1:8" ht="15">
      <c r="A853" s="1" t="s">
        <v>504</v>
      </c>
      <c r="B853" s="909" t="s">
        <v>4864</v>
      </c>
      <c r="C853" s="909" t="s">
        <v>1737</v>
      </c>
      <c r="D853" s="3">
        <v>455</v>
      </c>
      <c r="E853" s="909" t="s">
        <v>533</v>
      </c>
      <c r="F853" s="3" t="s">
        <v>380</v>
      </c>
      <c r="G853" s="909">
        <v>0</v>
      </c>
      <c r="H853" s="909">
        <v>0</v>
      </c>
    </row>
    <row r="854" spans="1:8" ht="15">
      <c r="A854" s="1" t="s">
        <v>505</v>
      </c>
      <c r="B854" s="909" t="s">
        <v>4865</v>
      </c>
      <c r="C854" s="909" t="s">
        <v>1738</v>
      </c>
      <c r="D854" s="3">
        <v>235</v>
      </c>
      <c r="E854" s="909" t="s">
        <v>533</v>
      </c>
      <c r="F854" s="3" t="s">
        <v>380</v>
      </c>
      <c r="G854" s="909">
        <v>0</v>
      </c>
      <c r="H854" s="909">
        <v>0</v>
      </c>
    </row>
    <row r="855" spans="1:8" ht="15">
      <c r="A855" s="1" t="s">
        <v>506</v>
      </c>
      <c r="B855" s="909" t="s">
        <v>4866</v>
      </c>
      <c r="C855" s="909" t="s">
        <v>1739</v>
      </c>
      <c r="D855" s="3">
        <v>348</v>
      </c>
      <c r="E855" s="909" t="s">
        <v>533</v>
      </c>
      <c r="F855" s="3" t="s">
        <v>380</v>
      </c>
      <c r="G855" s="909">
        <v>0</v>
      </c>
      <c r="H855" s="909">
        <v>0</v>
      </c>
    </row>
    <row r="856" spans="1:8" ht="15">
      <c r="A856" s="1" t="s">
        <v>507</v>
      </c>
      <c r="B856" s="909" t="s">
        <v>4867</v>
      </c>
      <c r="C856" s="909" t="s">
        <v>1740</v>
      </c>
      <c r="D856" s="3">
        <v>490</v>
      </c>
      <c r="E856" s="909" t="s">
        <v>533</v>
      </c>
      <c r="F856" s="3" t="s">
        <v>380</v>
      </c>
      <c r="G856" s="909">
        <v>0</v>
      </c>
      <c r="H856" s="909">
        <v>0</v>
      </c>
    </row>
    <row r="857" spans="1:8" ht="15">
      <c r="A857" s="1" t="s">
        <v>508</v>
      </c>
      <c r="B857" s="909" t="s">
        <v>4868</v>
      </c>
      <c r="C857" s="909" t="s">
        <v>1741</v>
      </c>
      <c r="D857" s="3">
        <v>696</v>
      </c>
      <c r="E857" s="909" t="s">
        <v>533</v>
      </c>
      <c r="F857" s="3" t="s">
        <v>380</v>
      </c>
      <c r="G857" s="909">
        <v>0</v>
      </c>
      <c r="H857" s="909">
        <v>0</v>
      </c>
    </row>
    <row r="858" spans="1:8" ht="15">
      <c r="A858" s="1" t="s">
        <v>509</v>
      </c>
      <c r="B858" s="909" t="s">
        <v>4869</v>
      </c>
      <c r="C858" s="909" t="s">
        <v>1742</v>
      </c>
      <c r="D858" s="3">
        <v>982</v>
      </c>
      <c r="E858" s="909" t="s">
        <v>533</v>
      </c>
      <c r="F858" s="3" t="s">
        <v>380</v>
      </c>
      <c r="G858" s="909">
        <v>0</v>
      </c>
      <c r="H858" s="909">
        <v>0</v>
      </c>
    </row>
    <row r="859" spans="1:8" ht="15">
      <c r="A859" s="1" t="s">
        <v>510</v>
      </c>
      <c r="B859" s="909" t="s">
        <v>4870</v>
      </c>
      <c r="C859" s="909" t="s">
        <v>1743</v>
      </c>
      <c r="D859" s="3">
        <v>1741</v>
      </c>
      <c r="E859" s="909" t="s">
        <v>533</v>
      </c>
      <c r="F859" s="3" t="s">
        <v>380</v>
      </c>
      <c r="G859" s="909">
        <v>0</v>
      </c>
      <c r="H859" s="909">
        <v>0</v>
      </c>
    </row>
    <row r="860" spans="1:8" ht="15">
      <c r="A860" s="1" t="s">
        <v>511</v>
      </c>
      <c r="B860" s="909" t="s">
        <v>4871</v>
      </c>
      <c r="C860" s="909" t="s">
        <v>1744</v>
      </c>
      <c r="D860" s="3">
        <v>2459</v>
      </c>
      <c r="E860" s="909" t="s">
        <v>533</v>
      </c>
      <c r="F860" s="3" t="s">
        <v>380</v>
      </c>
      <c r="G860" s="909">
        <v>0</v>
      </c>
      <c r="H860" s="909">
        <v>0</v>
      </c>
    </row>
    <row r="861" spans="1:8" ht="15">
      <c r="A861" s="1" t="s">
        <v>512</v>
      </c>
      <c r="B861" s="909" t="s">
        <v>4872</v>
      </c>
      <c r="C861" s="909" t="s">
        <v>1745</v>
      </c>
      <c r="D861" s="3">
        <v>5812</v>
      </c>
      <c r="E861" s="909" t="s">
        <v>533</v>
      </c>
      <c r="F861" s="3" t="s">
        <v>380</v>
      </c>
      <c r="G861" s="909">
        <v>0</v>
      </c>
      <c r="H861" s="909">
        <v>0</v>
      </c>
    </row>
    <row r="862" spans="1:8" ht="15">
      <c r="A862" s="1" t="s">
        <v>513</v>
      </c>
      <c r="B862" s="909" t="s">
        <v>4873</v>
      </c>
      <c r="C862" s="909" t="s">
        <v>1746</v>
      </c>
      <c r="D862" s="3">
        <v>8204</v>
      </c>
      <c r="E862" s="909" t="s">
        <v>533</v>
      </c>
      <c r="F862" s="3" t="s">
        <v>380</v>
      </c>
      <c r="G862" s="909">
        <v>0</v>
      </c>
      <c r="H862" s="909">
        <v>0</v>
      </c>
    </row>
    <row r="863" spans="1:8" ht="15">
      <c r="A863" s="1" t="s">
        <v>514</v>
      </c>
      <c r="B863" s="909" t="s">
        <v>4874</v>
      </c>
      <c r="C863" s="909" t="s">
        <v>1747</v>
      </c>
      <c r="D863" s="3">
        <v>11626</v>
      </c>
      <c r="E863" s="909" t="s">
        <v>533</v>
      </c>
      <c r="F863" s="3" t="s">
        <v>380</v>
      </c>
      <c r="G863" s="909">
        <v>0</v>
      </c>
      <c r="H863" s="909">
        <v>0</v>
      </c>
    </row>
    <row r="864" spans="1:8" ht="15">
      <c r="A864" s="1" t="s">
        <v>515</v>
      </c>
      <c r="B864" s="909" t="s">
        <v>4875</v>
      </c>
      <c r="C864" s="909" t="s">
        <v>1748</v>
      </c>
      <c r="D864" s="3">
        <v>16412</v>
      </c>
      <c r="E864" s="909" t="s">
        <v>533</v>
      </c>
      <c r="F864" s="3" t="s">
        <v>380</v>
      </c>
      <c r="G864" s="909">
        <v>0</v>
      </c>
      <c r="H864" s="909">
        <v>0</v>
      </c>
    </row>
    <row r="865" spans="1:8" ht="15">
      <c r="A865" s="1" t="s">
        <v>516</v>
      </c>
      <c r="B865" s="909" t="s">
        <v>4876</v>
      </c>
      <c r="C865" s="909" t="s">
        <v>1749</v>
      </c>
      <c r="D865" s="3">
        <v>29068</v>
      </c>
      <c r="E865" s="909" t="s">
        <v>533</v>
      </c>
      <c r="F865" s="3" t="s">
        <v>380</v>
      </c>
      <c r="G865" s="909">
        <v>0</v>
      </c>
      <c r="H865" s="909">
        <v>0</v>
      </c>
    </row>
    <row r="866" spans="1:8" ht="15">
      <c r="A866" s="1" t="s">
        <v>517</v>
      </c>
      <c r="B866" s="909" t="s">
        <v>4877</v>
      </c>
      <c r="C866" s="909" t="s">
        <v>1750</v>
      </c>
      <c r="D866" s="3">
        <v>41036</v>
      </c>
      <c r="E866" s="909" t="s">
        <v>533</v>
      </c>
      <c r="F866" s="3" t="s">
        <v>380</v>
      </c>
      <c r="G866" s="909">
        <v>0</v>
      </c>
      <c r="H866" s="909">
        <v>0</v>
      </c>
    </row>
    <row r="867" spans="1:8" ht="15">
      <c r="A867" s="1" t="s">
        <v>2194</v>
      </c>
      <c r="B867" s="909" t="s">
        <v>4878</v>
      </c>
      <c r="C867" s="909" t="s">
        <v>2195</v>
      </c>
      <c r="D867" s="3">
        <v>1095</v>
      </c>
      <c r="E867" s="909" t="s">
        <v>533</v>
      </c>
      <c r="F867" s="3">
        <v>1095</v>
      </c>
      <c r="G867" s="909">
        <v>0</v>
      </c>
      <c r="H867" s="909" t="s">
        <v>2195</v>
      </c>
    </row>
    <row r="868" spans="1:8" ht="15">
      <c r="A868" s="1" t="s">
        <v>2152</v>
      </c>
      <c r="B868" s="909" t="s">
        <v>4879</v>
      </c>
      <c r="C868" s="909" t="s">
        <v>2153</v>
      </c>
      <c r="D868" s="3">
        <v>1750</v>
      </c>
      <c r="E868" s="909" t="s">
        <v>533</v>
      </c>
      <c r="F868" s="3">
        <v>1750</v>
      </c>
      <c r="G868" s="909">
        <v>0</v>
      </c>
      <c r="H868" s="909" t="s">
        <v>2288</v>
      </c>
    </row>
    <row r="869" spans="1:8" ht="15">
      <c r="A869" s="1" t="s">
        <v>459</v>
      </c>
      <c r="B869" s="909" t="s">
        <v>4880</v>
      </c>
      <c r="C869" s="909" t="s">
        <v>460</v>
      </c>
      <c r="D869" s="3">
        <v>1495</v>
      </c>
      <c r="E869" s="909" t="s">
        <v>533</v>
      </c>
      <c r="F869" s="3">
        <v>1495</v>
      </c>
      <c r="G869" s="909">
        <v>0</v>
      </c>
      <c r="H869" s="909" t="s">
        <v>725</v>
      </c>
    </row>
    <row r="870" spans="1:8" ht="15">
      <c r="A870" s="1" t="s">
        <v>457</v>
      </c>
      <c r="B870" s="909" t="s">
        <v>4881</v>
      </c>
      <c r="C870" s="909" t="s">
        <v>458</v>
      </c>
      <c r="D870" s="3">
        <v>6995</v>
      </c>
      <c r="E870" s="909" t="s">
        <v>533</v>
      </c>
      <c r="F870" s="3">
        <v>6995</v>
      </c>
      <c r="G870" s="909">
        <v>0</v>
      </c>
      <c r="H870" s="909" t="s">
        <v>724</v>
      </c>
    </row>
    <row r="871" spans="1:8" ht="15">
      <c r="A871" s="1" t="s">
        <v>649</v>
      </c>
      <c r="B871" s="909" t="s">
        <v>4882</v>
      </c>
      <c r="C871" s="909" t="s">
        <v>655</v>
      </c>
      <c r="D871" s="3">
        <v>17995</v>
      </c>
      <c r="E871" s="909" t="s">
        <v>533</v>
      </c>
      <c r="F871" s="3">
        <v>17995</v>
      </c>
      <c r="G871" s="909">
        <v>0</v>
      </c>
      <c r="H871" s="909" t="s">
        <v>723</v>
      </c>
    </row>
    <row r="872" spans="1:8" ht="15">
      <c r="A872" s="1" t="s">
        <v>673</v>
      </c>
      <c r="B872" s="909" t="s">
        <v>4883</v>
      </c>
      <c r="C872" s="909" t="s">
        <v>1576</v>
      </c>
      <c r="D872" s="3">
        <v>340</v>
      </c>
      <c r="E872" s="909" t="s">
        <v>533</v>
      </c>
      <c r="F872" s="3" t="s">
        <v>380</v>
      </c>
      <c r="G872" s="909">
        <v>0</v>
      </c>
      <c r="H872" s="909">
        <v>0</v>
      </c>
    </row>
    <row r="873" spans="1:8" ht="15">
      <c r="A873" s="1" t="s">
        <v>674</v>
      </c>
      <c r="B873" s="909" t="s">
        <v>4884</v>
      </c>
      <c r="C873" s="909" t="s">
        <v>1589</v>
      </c>
      <c r="D873" s="3">
        <v>680</v>
      </c>
      <c r="E873" s="909" t="s">
        <v>533</v>
      </c>
      <c r="F873" s="3" t="s">
        <v>380</v>
      </c>
      <c r="G873" s="909">
        <v>0</v>
      </c>
      <c r="H873" s="909">
        <v>0</v>
      </c>
    </row>
    <row r="874" spans="1:8" ht="15">
      <c r="A874" s="1" t="s">
        <v>675</v>
      </c>
      <c r="B874" s="909" t="s">
        <v>4885</v>
      </c>
      <c r="C874" s="909" t="s">
        <v>1613</v>
      </c>
      <c r="D874" s="3">
        <v>850</v>
      </c>
      <c r="E874" s="909" t="s">
        <v>533</v>
      </c>
      <c r="F874" s="3" t="s">
        <v>380</v>
      </c>
      <c r="G874" s="909">
        <v>0</v>
      </c>
      <c r="H874" s="909">
        <v>0</v>
      </c>
    </row>
    <row r="875" spans="1:8" ht="15">
      <c r="A875" s="1" t="s">
        <v>676</v>
      </c>
      <c r="B875" s="909" t="s">
        <v>4886</v>
      </c>
      <c r="C875" s="909" t="s">
        <v>1637</v>
      </c>
      <c r="D875" s="3">
        <v>1700</v>
      </c>
      <c r="E875" s="909" t="s">
        <v>533</v>
      </c>
      <c r="F875" s="3" t="s">
        <v>380</v>
      </c>
      <c r="G875" s="909">
        <v>0</v>
      </c>
      <c r="H875" s="909">
        <v>0</v>
      </c>
    </row>
    <row r="876" spans="1:8" ht="15">
      <c r="A876" s="1" t="s">
        <v>677</v>
      </c>
      <c r="B876" s="909" t="s">
        <v>4887</v>
      </c>
      <c r="C876" s="909" t="s">
        <v>1661</v>
      </c>
      <c r="D876" s="3">
        <v>3400</v>
      </c>
      <c r="E876" s="909" t="s">
        <v>533</v>
      </c>
      <c r="F876" s="3" t="s">
        <v>380</v>
      </c>
      <c r="G876" s="909">
        <v>0</v>
      </c>
      <c r="H876" s="909">
        <v>0</v>
      </c>
    </row>
    <row r="877" spans="1:8" ht="15">
      <c r="A877" s="1" t="s">
        <v>678</v>
      </c>
      <c r="B877" s="909" t="s">
        <v>4888</v>
      </c>
      <c r="C877" s="909" t="s">
        <v>1673</v>
      </c>
      <c r="D877" s="3">
        <v>5100</v>
      </c>
      <c r="E877" s="909" t="s">
        <v>533</v>
      </c>
      <c r="F877" s="3" t="s">
        <v>380</v>
      </c>
      <c r="G877" s="909">
        <v>0</v>
      </c>
      <c r="H877" s="909">
        <v>0</v>
      </c>
    </row>
    <row r="878" spans="1:8" ht="15">
      <c r="A878" s="1" t="s">
        <v>92</v>
      </c>
      <c r="B878" s="909" t="s">
        <v>4889</v>
      </c>
      <c r="C878" s="909" t="s">
        <v>1601</v>
      </c>
      <c r="D878" s="3">
        <v>765</v>
      </c>
      <c r="E878" s="909" t="s">
        <v>533</v>
      </c>
      <c r="F878" s="3" t="s">
        <v>380</v>
      </c>
      <c r="G878" s="909">
        <v>0</v>
      </c>
      <c r="H878" s="909">
        <v>0</v>
      </c>
    </row>
    <row r="879" spans="1:8" ht="15">
      <c r="A879" s="1" t="s">
        <v>645</v>
      </c>
      <c r="B879" s="909" t="s">
        <v>4890</v>
      </c>
      <c r="C879" s="909" t="s">
        <v>1625</v>
      </c>
      <c r="D879" s="3">
        <v>1275</v>
      </c>
      <c r="E879" s="909" t="s">
        <v>533</v>
      </c>
      <c r="F879" s="3" t="s">
        <v>380</v>
      </c>
      <c r="G879" s="909">
        <v>0</v>
      </c>
      <c r="H879" s="909">
        <v>0</v>
      </c>
    </row>
    <row r="880" spans="1:8" ht="15">
      <c r="A880" s="1" t="s">
        <v>646</v>
      </c>
      <c r="B880" s="909" t="s">
        <v>4891</v>
      </c>
      <c r="C880" s="909" t="s">
        <v>1649</v>
      </c>
      <c r="D880" s="3">
        <v>2210</v>
      </c>
      <c r="E880" s="909" t="s">
        <v>533</v>
      </c>
      <c r="F880" s="3" t="s">
        <v>380</v>
      </c>
      <c r="G880" s="909">
        <v>0</v>
      </c>
      <c r="H880" s="909">
        <v>0</v>
      </c>
    </row>
    <row r="881" spans="1:8" ht="15">
      <c r="A881" s="1" t="s">
        <v>18</v>
      </c>
      <c r="B881" s="909" t="s">
        <v>4892</v>
      </c>
      <c r="C881" s="909" t="s">
        <v>19</v>
      </c>
      <c r="D881" s="3">
        <v>245</v>
      </c>
      <c r="E881" s="909" t="s">
        <v>533</v>
      </c>
      <c r="F881" s="3" t="s">
        <v>380</v>
      </c>
      <c r="G881" s="909">
        <v>0</v>
      </c>
      <c r="H881" s="909" t="s">
        <v>1352</v>
      </c>
    </row>
    <row r="882" spans="1:8" ht="15">
      <c r="A882" s="1" t="s">
        <v>294</v>
      </c>
      <c r="B882" s="909" t="s">
        <v>4893</v>
      </c>
      <c r="C882" s="909" t="s">
        <v>1575</v>
      </c>
      <c r="D882" s="3">
        <v>200</v>
      </c>
      <c r="E882" s="909" t="s">
        <v>533</v>
      </c>
      <c r="F882" s="3" t="s">
        <v>380</v>
      </c>
      <c r="G882" s="909">
        <v>0</v>
      </c>
      <c r="H882" s="909">
        <v>0</v>
      </c>
    </row>
    <row r="883" spans="1:8" ht="15">
      <c r="A883" s="1" t="s">
        <v>314</v>
      </c>
      <c r="B883" s="909" t="s">
        <v>4894</v>
      </c>
      <c r="C883" s="909" t="s">
        <v>1588</v>
      </c>
      <c r="D883" s="3">
        <v>400</v>
      </c>
      <c r="E883" s="909" t="s">
        <v>533</v>
      </c>
      <c r="F883" s="3" t="s">
        <v>380</v>
      </c>
      <c r="G883" s="909">
        <v>0</v>
      </c>
      <c r="H883" s="909">
        <v>0</v>
      </c>
    </row>
    <row r="884" spans="1:8" ht="15">
      <c r="A884" s="1" t="s">
        <v>555</v>
      </c>
      <c r="B884" s="909" t="s">
        <v>4895</v>
      </c>
      <c r="C884" s="909" t="s">
        <v>1612</v>
      </c>
      <c r="D884" s="3">
        <v>500</v>
      </c>
      <c r="E884" s="909" t="s">
        <v>533</v>
      </c>
      <c r="F884" s="3" t="s">
        <v>380</v>
      </c>
      <c r="G884" s="909">
        <v>0</v>
      </c>
      <c r="H884" s="909">
        <v>0</v>
      </c>
    </row>
    <row r="885" spans="1:8" ht="15">
      <c r="A885" s="1" t="s">
        <v>556</v>
      </c>
      <c r="B885" s="909" t="s">
        <v>4896</v>
      </c>
      <c r="C885" s="909" t="s">
        <v>1636</v>
      </c>
      <c r="D885" s="3">
        <v>1000</v>
      </c>
      <c r="E885" s="909" t="s">
        <v>533</v>
      </c>
      <c r="F885" s="3" t="s">
        <v>380</v>
      </c>
      <c r="G885" s="909">
        <v>0</v>
      </c>
      <c r="H885" s="909">
        <v>0</v>
      </c>
    </row>
    <row r="886" spans="1:8" ht="15">
      <c r="A886" s="1" t="s">
        <v>557</v>
      </c>
      <c r="B886" s="909" t="s">
        <v>4897</v>
      </c>
      <c r="C886" s="909" t="s">
        <v>1660</v>
      </c>
      <c r="D886" s="3">
        <v>2000</v>
      </c>
      <c r="E886" s="909" t="s">
        <v>533</v>
      </c>
      <c r="F886" s="3" t="s">
        <v>380</v>
      </c>
      <c r="G886" s="909">
        <v>0</v>
      </c>
      <c r="H886" s="909">
        <v>0</v>
      </c>
    </row>
    <row r="887" spans="1:8" ht="15">
      <c r="A887" s="1" t="s">
        <v>558</v>
      </c>
      <c r="B887" s="909" t="s">
        <v>4898</v>
      </c>
      <c r="C887" s="909" t="s">
        <v>1672</v>
      </c>
      <c r="D887" s="3">
        <v>3000</v>
      </c>
      <c r="E887" s="909" t="s">
        <v>533</v>
      </c>
      <c r="F887" s="3" t="s">
        <v>380</v>
      </c>
      <c r="G887" s="909">
        <v>0</v>
      </c>
      <c r="H887" s="909">
        <v>0</v>
      </c>
    </row>
    <row r="888" spans="1:8" ht="15">
      <c r="A888" s="1" t="s">
        <v>171</v>
      </c>
      <c r="B888" s="909" t="s">
        <v>4899</v>
      </c>
      <c r="C888" s="909" t="s">
        <v>1600</v>
      </c>
      <c r="D888" s="3">
        <v>450</v>
      </c>
      <c r="E888" s="909" t="s">
        <v>533</v>
      </c>
      <c r="F888" s="3" t="s">
        <v>380</v>
      </c>
      <c r="G888" s="909">
        <v>0</v>
      </c>
      <c r="H888" s="909">
        <v>0</v>
      </c>
    </row>
    <row r="889" spans="1:8" ht="15">
      <c r="A889" s="1" t="s">
        <v>686</v>
      </c>
      <c r="B889" s="909" t="s">
        <v>4900</v>
      </c>
      <c r="C889" s="909" t="s">
        <v>1624</v>
      </c>
      <c r="D889" s="3">
        <v>750</v>
      </c>
      <c r="E889" s="909" t="s">
        <v>533</v>
      </c>
      <c r="F889" s="3" t="s">
        <v>380</v>
      </c>
      <c r="G889" s="909">
        <v>0</v>
      </c>
      <c r="H889" s="909">
        <v>0</v>
      </c>
    </row>
    <row r="890" spans="1:8" ht="15">
      <c r="A890" s="1" t="s">
        <v>293</v>
      </c>
      <c r="B890" s="909" t="s">
        <v>4901</v>
      </c>
      <c r="C890" s="909" t="s">
        <v>1648</v>
      </c>
      <c r="D890" s="3">
        <v>1300</v>
      </c>
      <c r="E890" s="909" t="s">
        <v>533</v>
      </c>
      <c r="F890" s="3" t="s">
        <v>380</v>
      </c>
      <c r="G890" s="909">
        <v>0</v>
      </c>
      <c r="H890" s="909">
        <v>0</v>
      </c>
    </row>
    <row r="891" spans="1:8" ht="15">
      <c r="A891" s="1" t="s">
        <v>295</v>
      </c>
      <c r="B891" s="909" t="s">
        <v>4902</v>
      </c>
      <c r="C891" s="909" t="s">
        <v>1568</v>
      </c>
      <c r="D891" s="3">
        <v>250</v>
      </c>
      <c r="E891" s="909" t="s">
        <v>533</v>
      </c>
      <c r="F891" s="3" t="s">
        <v>380</v>
      </c>
      <c r="G891" s="909">
        <v>0</v>
      </c>
      <c r="H891" s="909" t="s">
        <v>1569</v>
      </c>
    </row>
    <row r="892" spans="1:8" ht="15">
      <c r="A892" s="1" t="s">
        <v>36</v>
      </c>
      <c r="B892" s="909" t="s">
        <v>4903</v>
      </c>
      <c r="C892" s="909" t="s">
        <v>1581</v>
      </c>
      <c r="D892" s="3">
        <v>450</v>
      </c>
      <c r="E892" s="909" t="s">
        <v>533</v>
      </c>
      <c r="F892" s="3" t="s">
        <v>380</v>
      </c>
      <c r="G892" s="909">
        <v>0</v>
      </c>
      <c r="H892" s="909" t="s">
        <v>1582</v>
      </c>
    </row>
    <row r="893" spans="1:8" ht="15">
      <c r="A893" s="1" t="s">
        <v>377</v>
      </c>
      <c r="B893" s="909" t="s">
        <v>4904</v>
      </c>
      <c r="C893" s="909" t="s">
        <v>1606</v>
      </c>
      <c r="D893" s="3">
        <v>1250</v>
      </c>
      <c r="E893" s="909" t="s">
        <v>533</v>
      </c>
      <c r="F893" s="3" t="s">
        <v>380</v>
      </c>
      <c r="G893" s="909">
        <v>0</v>
      </c>
      <c r="H893" s="909" t="s">
        <v>1582</v>
      </c>
    </row>
    <row r="894" spans="1:8" ht="15">
      <c r="A894" s="1" t="s">
        <v>172</v>
      </c>
      <c r="B894" s="909" t="s">
        <v>4905</v>
      </c>
      <c r="C894" s="909" t="s">
        <v>1630</v>
      </c>
      <c r="D894" s="3">
        <v>3350</v>
      </c>
      <c r="E894" s="909" t="s">
        <v>533</v>
      </c>
      <c r="F894" s="3" t="s">
        <v>380</v>
      </c>
      <c r="G894" s="909">
        <v>0</v>
      </c>
      <c r="H894" s="909" t="s">
        <v>1582</v>
      </c>
    </row>
    <row r="895" spans="1:8" ht="15">
      <c r="A895" s="1" t="s">
        <v>173</v>
      </c>
      <c r="B895" s="909" t="s">
        <v>4906</v>
      </c>
      <c r="C895" s="909" t="s">
        <v>1654</v>
      </c>
      <c r="D895" s="3">
        <v>5500</v>
      </c>
      <c r="E895" s="909" t="s">
        <v>533</v>
      </c>
      <c r="F895" s="3" t="s">
        <v>380</v>
      </c>
      <c r="G895" s="909">
        <v>0</v>
      </c>
      <c r="H895" s="909" t="s">
        <v>1582</v>
      </c>
    </row>
    <row r="896" spans="1:8" ht="15">
      <c r="A896" s="1" t="s">
        <v>174</v>
      </c>
      <c r="B896" s="909" t="s">
        <v>4907</v>
      </c>
      <c r="C896" s="909" t="s">
        <v>1666</v>
      </c>
      <c r="D896" s="3">
        <v>7500</v>
      </c>
      <c r="E896" s="909" t="s">
        <v>533</v>
      </c>
      <c r="F896" s="3" t="s">
        <v>380</v>
      </c>
      <c r="G896" s="909">
        <v>0</v>
      </c>
      <c r="H896" s="909" t="s">
        <v>1582</v>
      </c>
    </row>
    <row r="897" spans="1:8" ht="15">
      <c r="A897" s="1" t="s">
        <v>8</v>
      </c>
      <c r="B897" s="909" t="s">
        <v>4908</v>
      </c>
      <c r="C897" s="909" t="s">
        <v>1594</v>
      </c>
      <c r="D897" s="3">
        <v>750</v>
      </c>
      <c r="E897" s="909" t="s">
        <v>533</v>
      </c>
      <c r="F897" s="3" t="s">
        <v>380</v>
      </c>
      <c r="G897" s="909">
        <v>0</v>
      </c>
      <c r="H897" s="909" t="s">
        <v>1582</v>
      </c>
    </row>
    <row r="898" spans="1:8" ht="15">
      <c r="A898" s="1" t="s">
        <v>298</v>
      </c>
      <c r="B898" s="909" t="s">
        <v>4909</v>
      </c>
      <c r="C898" s="909" t="s">
        <v>1618</v>
      </c>
      <c r="D898" s="3">
        <v>2300</v>
      </c>
      <c r="E898" s="909" t="s">
        <v>533</v>
      </c>
      <c r="F898" s="3" t="s">
        <v>380</v>
      </c>
      <c r="G898" s="909">
        <v>0</v>
      </c>
      <c r="H898" s="909" t="s">
        <v>1582</v>
      </c>
    </row>
    <row r="899" spans="1:8" ht="15">
      <c r="A899" s="1" t="s">
        <v>93</v>
      </c>
      <c r="B899" s="909" t="s">
        <v>4910</v>
      </c>
      <c r="C899" s="909" t="s">
        <v>1642</v>
      </c>
      <c r="D899" s="3">
        <v>4400</v>
      </c>
      <c r="E899" s="909" t="s">
        <v>533</v>
      </c>
      <c r="F899" s="3" t="s">
        <v>380</v>
      </c>
      <c r="G899" s="909">
        <v>0</v>
      </c>
      <c r="H899" s="909" t="s">
        <v>1582</v>
      </c>
    </row>
    <row r="900" spans="1:8" ht="15">
      <c r="A900" s="1" t="s">
        <v>296</v>
      </c>
      <c r="B900" s="909" t="s">
        <v>4911</v>
      </c>
      <c r="C900" s="909" t="s">
        <v>1572</v>
      </c>
      <c r="D900" s="3">
        <v>450</v>
      </c>
      <c r="E900" s="909" t="s">
        <v>533</v>
      </c>
      <c r="F900" s="3" t="s">
        <v>380</v>
      </c>
      <c r="G900" s="909">
        <v>0</v>
      </c>
      <c r="H900" s="909">
        <v>0</v>
      </c>
    </row>
    <row r="901" spans="1:8" ht="15">
      <c r="A901" s="1" t="s">
        <v>447</v>
      </c>
      <c r="B901" s="909" t="s">
        <v>4912</v>
      </c>
      <c r="C901" s="909" t="s">
        <v>1585</v>
      </c>
      <c r="D901" s="3">
        <v>600</v>
      </c>
      <c r="E901" s="909" t="s">
        <v>533</v>
      </c>
      <c r="F901" s="3" t="s">
        <v>380</v>
      </c>
      <c r="G901" s="909">
        <v>0</v>
      </c>
      <c r="H901" s="909">
        <v>0</v>
      </c>
    </row>
    <row r="902" spans="1:8" ht="15">
      <c r="A902" s="1" t="s">
        <v>312</v>
      </c>
      <c r="B902" s="909" t="s">
        <v>4913</v>
      </c>
      <c r="C902" s="909" t="s">
        <v>1609</v>
      </c>
      <c r="D902" s="3">
        <v>1450</v>
      </c>
      <c r="E902" s="909" t="s">
        <v>533</v>
      </c>
      <c r="F902" s="3" t="s">
        <v>380</v>
      </c>
      <c r="G902" s="909">
        <v>0</v>
      </c>
      <c r="H902" s="909">
        <v>0</v>
      </c>
    </row>
    <row r="903" spans="1:8" ht="15">
      <c r="A903" s="1" t="s">
        <v>313</v>
      </c>
      <c r="B903" s="909" t="s">
        <v>4914</v>
      </c>
      <c r="C903" s="909" t="s">
        <v>1633</v>
      </c>
      <c r="D903" s="3">
        <v>3750</v>
      </c>
      <c r="E903" s="909" t="s">
        <v>533</v>
      </c>
      <c r="F903" s="3" t="s">
        <v>380</v>
      </c>
      <c r="G903" s="909">
        <v>0</v>
      </c>
      <c r="H903" s="909">
        <v>0</v>
      </c>
    </row>
    <row r="904" spans="1:8" ht="15">
      <c r="A904" s="1" t="s">
        <v>502</v>
      </c>
      <c r="B904" s="909" t="s">
        <v>4915</v>
      </c>
      <c r="C904" s="909" t="s">
        <v>1657</v>
      </c>
      <c r="D904" s="3">
        <v>6300</v>
      </c>
      <c r="E904" s="909" t="s">
        <v>533</v>
      </c>
      <c r="F904" s="3" t="s">
        <v>380</v>
      </c>
      <c r="G904" s="909">
        <v>0</v>
      </c>
      <c r="H904" s="909">
        <v>0</v>
      </c>
    </row>
    <row r="905" spans="1:8" ht="15">
      <c r="A905" s="1" t="s">
        <v>503</v>
      </c>
      <c r="B905" s="909" t="s">
        <v>4916</v>
      </c>
      <c r="C905" s="909" t="s">
        <v>1669</v>
      </c>
      <c r="D905" s="3">
        <v>9000</v>
      </c>
      <c r="E905" s="909" t="s">
        <v>533</v>
      </c>
      <c r="F905" s="3" t="s">
        <v>380</v>
      </c>
      <c r="G905" s="909">
        <v>0</v>
      </c>
      <c r="H905" s="909">
        <v>0</v>
      </c>
    </row>
    <row r="906" spans="1:8" ht="15">
      <c r="A906" s="1" t="s">
        <v>168</v>
      </c>
      <c r="B906" s="909" t="s">
        <v>4917</v>
      </c>
      <c r="C906" s="909" t="s">
        <v>1597</v>
      </c>
      <c r="D906" s="3">
        <v>900</v>
      </c>
      <c r="E906" s="909" t="s">
        <v>533</v>
      </c>
      <c r="F906" s="3" t="s">
        <v>380</v>
      </c>
      <c r="G906" s="909">
        <v>0</v>
      </c>
      <c r="H906" s="909">
        <v>0</v>
      </c>
    </row>
    <row r="907" spans="1:8" ht="15">
      <c r="A907" s="1" t="s">
        <v>590</v>
      </c>
      <c r="B907" s="909" t="s">
        <v>4918</v>
      </c>
      <c r="C907" s="909" t="s">
        <v>1621</v>
      </c>
      <c r="D907" s="3">
        <v>2600</v>
      </c>
      <c r="E907" s="909" t="s">
        <v>533</v>
      </c>
      <c r="F907" s="3" t="s">
        <v>380</v>
      </c>
      <c r="G907" s="909">
        <v>0</v>
      </c>
      <c r="H907" s="909">
        <v>0</v>
      </c>
    </row>
    <row r="908" spans="1:8" ht="15">
      <c r="A908" s="1" t="s">
        <v>96</v>
      </c>
      <c r="B908" s="909" t="s">
        <v>4919</v>
      </c>
      <c r="C908" s="909" t="s">
        <v>1645</v>
      </c>
      <c r="D908" s="3">
        <v>5000</v>
      </c>
      <c r="E908" s="909" t="s">
        <v>533</v>
      </c>
      <c r="F908" s="3" t="s">
        <v>380</v>
      </c>
      <c r="G908" s="909">
        <v>0</v>
      </c>
      <c r="H908" s="909">
        <v>0</v>
      </c>
    </row>
    <row r="909" spans="1:8" ht="15">
      <c r="A909" s="1" t="s">
        <v>326</v>
      </c>
      <c r="B909" s="909" t="s">
        <v>4920</v>
      </c>
      <c r="C909" s="909" t="s">
        <v>1179</v>
      </c>
      <c r="D909" s="3">
        <v>160</v>
      </c>
      <c r="E909" s="909" t="s">
        <v>533</v>
      </c>
      <c r="F909" s="3" t="s">
        <v>380</v>
      </c>
      <c r="G909" s="909">
        <v>0</v>
      </c>
      <c r="H909" s="909">
        <v>0</v>
      </c>
    </row>
    <row r="910" spans="1:8" ht="15">
      <c r="A910" s="1" t="s">
        <v>4</v>
      </c>
      <c r="B910" s="909" t="s">
        <v>4921</v>
      </c>
      <c r="C910" s="909" t="s">
        <v>1178</v>
      </c>
      <c r="D910" s="3">
        <v>400</v>
      </c>
      <c r="E910" s="909" t="s">
        <v>533</v>
      </c>
      <c r="F910" s="3" t="s">
        <v>380</v>
      </c>
      <c r="G910" s="909">
        <v>0</v>
      </c>
      <c r="H910" s="909">
        <v>0</v>
      </c>
    </row>
    <row r="911" spans="1:8" ht="15">
      <c r="A911" s="1" t="s">
        <v>6</v>
      </c>
      <c r="B911" s="909" t="s">
        <v>4922</v>
      </c>
      <c r="C911" s="909" t="s">
        <v>1177</v>
      </c>
      <c r="D911" s="3">
        <v>700</v>
      </c>
      <c r="E911" s="909" t="s">
        <v>533</v>
      </c>
      <c r="F911" s="3" t="s">
        <v>380</v>
      </c>
      <c r="G911" s="909">
        <v>0</v>
      </c>
      <c r="H911" s="909">
        <v>0</v>
      </c>
    </row>
    <row r="912" spans="1:8" ht="15">
      <c r="A912" s="1" t="s">
        <v>199</v>
      </c>
      <c r="B912" s="909" t="s">
        <v>4923</v>
      </c>
      <c r="C912" s="909" t="s">
        <v>1176</v>
      </c>
      <c r="D912" s="3">
        <v>180</v>
      </c>
      <c r="E912" s="909" t="s">
        <v>533</v>
      </c>
      <c r="F912" s="3" t="s">
        <v>380</v>
      </c>
      <c r="G912" s="909">
        <v>0</v>
      </c>
      <c r="H912" s="909">
        <v>0</v>
      </c>
    </row>
    <row r="913" spans="1:8" ht="15">
      <c r="A913" s="1" t="s">
        <v>202</v>
      </c>
      <c r="B913" s="909" t="s">
        <v>4924</v>
      </c>
      <c r="C913" s="909" t="s">
        <v>1175</v>
      </c>
      <c r="D913" s="3">
        <v>700</v>
      </c>
      <c r="E913" s="909" t="s">
        <v>533</v>
      </c>
      <c r="F913" s="3" t="s">
        <v>380</v>
      </c>
      <c r="G913" s="909">
        <v>0</v>
      </c>
      <c r="H913" s="909">
        <v>0</v>
      </c>
    </row>
    <row r="914" spans="1:8" ht="15">
      <c r="A914" s="1" t="s">
        <v>652</v>
      </c>
      <c r="B914" s="909" t="s">
        <v>4925</v>
      </c>
      <c r="C914" s="909" t="s">
        <v>1174</v>
      </c>
      <c r="D914" s="3">
        <v>1800</v>
      </c>
      <c r="E914" s="909" t="s">
        <v>533</v>
      </c>
      <c r="F914" s="3" t="s">
        <v>380</v>
      </c>
      <c r="G914" s="909">
        <v>0</v>
      </c>
      <c r="H914" s="909" t="s">
        <v>1553</v>
      </c>
    </row>
    <row r="915" spans="1:8" ht="15">
      <c r="A915" s="1" t="s">
        <v>327</v>
      </c>
      <c r="B915" s="909" t="s">
        <v>4926</v>
      </c>
      <c r="C915" s="909" t="s">
        <v>1089</v>
      </c>
      <c r="D915" s="3">
        <v>272</v>
      </c>
      <c r="E915" s="909" t="s">
        <v>533</v>
      </c>
      <c r="F915" s="3" t="s">
        <v>380</v>
      </c>
      <c r="G915" s="909">
        <v>0</v>
      </c>
      <c r="H915" s="909">
        <v>0</v>
      </c>
    </row>
    <row r="916" spans="1:8" ht="15">
      <c r="A916" s="1" t="s">
        <v>5</v>
      </c>
      <c r="B916" s="909" t="s">
        <v>4927</v>
      </c>
      <c r="C916" s="909" t="s">
        <v>1090</v>
      </c>
      <c r="D916" s="3">
        <v>680</v>
      </c>
      <c r="E916" s="909" t="s">
        <v>533</v>
      </c>
      <c r="F916" s="3" t="s">
        <v>380</v>
      </c>
      <c r="G916" s="909">
        <v>0</v>
      </c>
      <c r="H916" s="909">
        <v>0</v>
      </c>
    </row>
    <row r="917" spans="1:8" ht="15">
      <c r="A917" s="1" t="s">
        <v>7</v>
      </c>
      <c r="B917" s="909" t="s">
        <v>4928</v>
      </c>
      <c r="C917" s="909" t="s">
        <v>1091</v>
      </c>
      <c r="D917" s="3">
        <v>1190</v>
      </c>
      <c r="E917" s="909" t="s">
        <v>533</v>
      </c>
      <c r="F917" s="3" t="s">
        <v>380</v>
      </c>
      <c r="G917" s="909">
        <v>0</v>
      </c>
      <c r="H917" s="909">
        <v>0</v>
      </c>
    </row>
    <row r="918" spans="1:8" ht="15">
      <c r="A918" s="1" t="s">
        <v>200</v>
      </c>
      <c r="B918" s="909" t="s">
        <v>4929</v>
      </c>
      <c r="C918" s="909" t="s">
        <v>1092</v>
      </c>
      <c r="D918" s="3">
        <v>306</v>
      </c>
      <c r="E918" s="909" t="s">
        <v>533</v>
      </c>
      <c r="F918" s="3" t="s">
        <v>380</v>
      </c>
      <c r="G918" s="909">
        <v>0</v>
      </c>
      <c r="H918" s="909">
        <v>0</v>
      </c>
    </row>
    <row r="919" spans="1:8" ht="15">
      <c r="A919" s="1" t="s">
        <v>203</v>
      </c>
      <c r="B919" s="909" t="s">
        <v>4930</v>
      </c>
      <c r="C919" s="909" t="s">
        <v>1093</v>
      </c>
      <c r="D919" s="3">
        <v>1190</v>
      </c>
      <c r="E919" s="909" t="s">
        <v>533</v>
      </c>
      <c r="F919" s="3" t="s">
        <v>380</v>
      </c>
      <c r="G919" s="909">
        <v>0</v>
      </c>
      <c r="H919" s="909">
        <v>0</v>
      </c>
    </row>
    <row r="920" spans="1:8" ht="15">
      <c r="A920" s="1" t="s">
        <v>653</v>
      </c>
      <c r="B920" s="909" t="s">
        <v>4931</v>
      </c>
      <c r="C920" s="909" t="s">
        <v>1094</v>
      </c>
      <c r="D920" s="3">
        <v>3060</v>
      </c>
      <c r="E920" s="909" t="s">
        <v>533</v>
      </c>
      <c r="F920" s="3" t="s">
        <v>380</v>
      </c>
      <c r="G920" s="909">
        <v>0</v>
      </c>
      <c r="H920" s="909">
        <v>0</v>
      </c>
    </row>
    <row r="921" spans="1:8" ht="15">
      <c r="A921" s="1" t="s">
        <v>265</v>
      </c>
      <c r="B921" s="909" t="s">
        <v>4932</v>
      </c>
      <c r="C921" s="909" t="s">
        <v>1678</v>
      </c>
      <c r="D921" s="3">
        <v>9500</v>
      </c>
      <c r="E921" s="909" t="s">
        <v>533</v>
      </c>
      <c r="F921" s="3" t="s">
        <v>380</v>
      </c>
      <c r="G921" s="909">
        <v>0</v>
      </c>
      <c r="H921" s="909" t="s">
        <v>1582</v>
      </c>
    </row>
    <row r="922" spans="1:8" ht="15">
      <c r="A922" s="1" t="s">
        <v>266</v>
      </c>
      <c r="B922" s="909" t="s">
        <v>4933</v>
      </c>
      <c r="C922" s="909" t="s">
        <v>1679</v>
      </c>
      <c r="D922" s="3">
        <v>16150</v>
      </c>
      <c r="E922" s="909" t="s">
        <v>533</v>
      </c>
      <c r="F922" s="3" t="s">
        <v>380</v>
      </c>
      <c r="G922" s="909">
        <v>0</v>
      </c>
      <c r="H922" s="909">
        <v>0</v>
      </c>
    </row>
    <row r="923" spans="1:8" ht="15">
      <c r="A923" s="1" t="s">
        <v>267</v>
      </c>
      <c r="B923" s="909" t="s">
        <v>4934</v>
      </c>
      <c r="C923" s="909" t="s">
        <v>1680</v>
      </c>
      <c r="D923" s="3">
        <v>22800</v>
      </c>
      <c r="E923" s="909" t="s">
        <v>533</v>
      </c>
      <c r="F923" s="3" t="s">
        <v>380</v>
      </c>
      <c r="G923" s="909">
        <v>0</v>
      </c>
      <c r="H923" s="909">
        <v>0</v>
      </c>
    </row>
    <row r="924" spans="1:8" ht="15">
      <c r="A924" s="1" t="s">
        <v>679</v>
      </c>
      <c r="B924" s="909" t="s">
        <v>4935</v>
      </c>
      <c r="C924" s="909" t="s">
        <v>1577</v>
      </c>
      <c r="D924" s="3">
        <v>480</v>
      </c>
      <c r="E924" s="909" t="s">
        <v>533</v>
      </c>
      <c r="F924" s="3" t="s">
        <v>380</v>
      </c>
      <c r="G924" s="909">
        <v>0</v>
      </c>
      <c r="H924" s="909">
        <v>0</v>
      </c>
    </row>
    <row r="925" spans="1:8" ht="15">
      <c r="A925" s="1" t="s">
        <v>680</v>
      </c>
      <c r="B925" s="909" t="s">
        <v>4936</v>
      </c>
      <c r="C925" s="909" t="s">
        <v>1590</v>
      </c>
      <c r="D925" s="3">
        <v>960</v>
      </c>
      <c r="E925" s="909" t="s">
        <v>533</v>
      </c>
      <c r="F925" s="3" t="s">
        <v>380</v>
      </c>
      <c r="G925" s="909">
        <v>0</v>
      </c>
      <c r="H925" s="909">
        <v>0</v>
      </c>
    </row>
    <row r="926" spans="1:8" ht="15">
      <c r="A926" s="1" t="s">
        <v>681</v>
      </c>
      <c r="B926" s="909" t="s">
        <v>4937</v>
      </c>
      <c r="C926" s="909" t="s">
        <v>1614</v>
      </c>
      <c r="D926" s="3">
        <v>1200</v>
      </c>
      <c r="E926" s="909" t="s">
        <v>533</v>
      </c>
      <c r="F926" s="3" t="s">
        <v>380</v>
      </c>
      <c r="G926" s="909">
        <v>0</v>
      </c>
      <c r="H926" s="909">
        <v>0</v>
      </c>
    </row>
    <row r="927" spans="1:8" ht="15">
      <c r="A927" s="1" t="s">
        <v>682</v>
      </c>
      <c r="B927" s="909" t="s">
        <v>4938</v>
      </c>
      <c r="C927" s="909" t="s">
        <v>1638</v>
      </c>
      <c r="D927" s="3">
        <v>2400</v>
      </c>
      <c r="E927" s="909" t="s">
        <v>533</v>
      </c>
      <c r="F927" s="3" t="s">
        <v>380</v>
      </c>
      <c r="G927" s="909">
        <v>0</v>
      </c>
      <c r="H927" s="909">
        <v>0</v>
      </c>
    </row>
    <row r="928" spans="1:8" ht="15">
      <c r="A928" s="1" t="s">
        <v>618</v>
      </c>
      <c r="B928" s="909" t="s">
        <v>4939</v>
      </c>
      <c r="C928" s="909" t="s">
        <v>1662</v>
      </c>
      <c r="D928" s="3">
        <v>4800</v>
      </c>
      <c r="E928" s="909" t="s">
        <v>533</v>
      </c>
      <c r="F928" s="3" t="s">
        <v>380</v>
      </c>
      <c r="G928" s="909">
        <v>0</v>
      </c>
      <c r="H928" s="909">
        <v>0</v>
      </c>
    </row>
    <row r="929" spans="1:8" ht="15">
      <c r="A929" s="1" t="s">
        <v>619</v>
      </c>
      <c r="B929" s="909" t="s">
        <v>4940</v>
      </c>
      <c r="C929" s="909" t="s">
        <v>1674</v>
      </c>
      <c r="D929" s="3">
        <v>7200</v>
      </c>
      <c r="E929" s="909" t="s">
        <v>533</v>
      </c>
      <c r="F929" s="3" t="s">
        <v>380</v>
      </c>
      <c r="G929" s="909">
        <v>0</v>
      </c>
      <c r="H929" s="909">
        <v>0</v>
      </c>
    </row>
    <row r="930" spans="1:8" ht="15">
      <c r="A930" s="1" t="s">
        <v>588</v>
      </c>
      <c r="B930" s="909" t="s">
        <v>4941</v>
      </c>
      <c r="C930" s="909" t="s">
        <v>1602</v>
      </c>
      <c r="D930" s="3">
        <v>1080</v>
      </c>
      <c r="E930" s="909" t="s">
        <v>533</v>
      </c>
      <c r="F930" s="3" t="s">
        <v>380</v>
      </c>
      <c r="G930" s="909">
        <v>0</v>
      </c>
      <c r="H930" s="909">
        <v>0</v>
      </c>
    </row>
    <row r="931" spans="1:8" ht="15">
      <c r="A931" s="1" t="s">
        <v>647</v>
      </c>
      <c r="B931" s="909" t="s">
        <v>4942</v>
      </c>
      <c r="C931" s="909" t="s">
        <v>1626</v>
      </c>
      <c r="D931" s="3">
        <v>1800</v>
      </c>
      <c r="E931" s="909" t="s">
        <v>533</v>
      </c>
      <c r="F931" s="3" t="s">
        <v>380</v>
      </c>
      <c r="G931" s="909">
        <v>0</v>
      </c>
      <c r="H931" s="909">
        <v>0</v>
      </c>
    </row>
    <row r="932" spans="1:8" ht="15">
      <c r="A932" s="1" t="s">
        <v>308</v>
      </c>
      <c r="B932" s="909" t="s">
        <v>4943</v>
      </c>
      <c r="C932" s="909" t="s">
        <v>1650</v>
      </c>
      <c r="D932" s="3">
        <v>3120</v>
      </c>
      <c r="E932" s="909" t="s">
        <v>533</v>
      </c>
      <c r="F932" s="3" t="s">
        <v>380</v>
      </c>
      <c r="G932" s="909">
        <v>0</v>
      </c>
      <c r="H932" s="909">
        <v>0</v>
      </c>
    </row>
    <row r="933" spans="1:8" ht="15">
      <c r="A933" s="1" t="s">
        <v>268</v>
      </c>
      <c r="B933" s="909" t="s">
        <v>4944</v>
      </c>
      <c r="C933" s="909" t="s">
        <v>1681</v>
      </c>
      <c r="D933" s="3">
        <v>12500</v>
      </c>
      <c r="E933" s="909" t="s">
        <v>533</v>
      </c>
      <c r="F933" s="3" t="s">
        <v>380</v>
      </c>
      <c r="G933" s="909">
        <v>0</v>
      </c>
      <c r="H933" s="909">
        <v>0</v>
      </c>
    </row>
    <row r="934" spans="1:8" ht="15">
      <c r="A934" s="1" t="s">
        <v>269</v>
      </c>
      <c r="B934" s="909" t="s">
        <v>4945</v>
      </c>
      <c r="C934" s="909" t="s">
        <v>1682</v>
      </c>
      <c r="D934" s="3">
        <v>21250</v>
      </c>
      <c r="E934" s="909" t="s">
        <v>533</v>
      </c>
      <c r="F934" s="3" t="s">
        <v>380</v>
      </c>
      <c r="G934" s="909">
        <v>0</v>
      </c>
      <c r="H934" s="909">
        <v>0</v>
      </c>
    </row>
    <row r="935" spans="1:8" ht="15">
      <c r="A935" s="1" t="s">
        <v>270</v>
      </c>
      <c r="B935" s="909" t="s">
        <v>4946</v>
      </c>
      <c r="C935" s="909" t="s">
        <v>1683</v>
      </c>
      <c r="D935" s="3">
        <v>30000</v>
      </c>
      <c r="E935" s="909" t="s">
        <v>533</v>
      </c>
      <c r="F935" s="3" t="s">
        <v>380</v>
      </c>
      <c r="G935" s="909">
        <v>0</v>
      </c>
      <c r="H935" s="909">
        <v>0</v>
      </c>
    </row>
    <row r="936" spans="1:8" ht="15">
      <c r="A936" s="1" t="s">
        <v>271</v>
      </c>
      <c r="B936" s="909" t="s">
        <v>4947</v>
      </c>
      <c r="C936" s="909" t="s">
        <v>1684</v>
      </c>
      <c r="D936" s="3">
        <v>4000</v>
      </c>
      <c r="E936" s="909" t="s">
        <v>533</v>
      </c>
      <c r="F936" s="3" t="s">
        <v>380</v>
      </c>
      <c r="G936" s="909">
        <v>0</v>
      </c>
      <c r="H936" s="909">
        <v>0</v>
      </c>
    </row>
    <row r="937" spans="1:8" ht="15">
      <c r="A937" s="1" t="s">
        <v>272</v>
      </c>
      <c r="B937" s="909" t="s">
        <v>4948</v>
      </c>
      <c r="C937" s="909" t="s">
        <v>1685</v>
      </c>
      <c r="D937" s="3">
        <v>6800</v>
      </c>
      <c r="E937" s="909" t="s">
        <v>533</v>
      </c>
      <c r="F937" s="3" t="s">
        <v>380</v>
      </c>
      <c r="G937" s="909">
        <v>0</v>
      </c>
      <c r="H937" s="909">
        <v>0</v>
      </c>
    </row>
    <row r="938" spans="1:8" ht="15">
      <c r="A938" s="1" t="s">
        <v>273</v>
      </c>
      <c r="B938" s="909" t="s">
        <v>4949</v>
      </c>
      <c r="C938" s="909" t="s">
        <v>1803</v>
      </c>
      <c r="D938" s="3">
        <v>9600</v>
      </c>
      <c r="E938" s="909" t="s">
        <v>533</v>
      </c>
      <c r="F938" s="3" t="s">
        <v>380</v>
      </c>
      <c r="G938" s="909">
        <v>0</v>
      </c>
      <c r="H938" s="909">
        <v>0</v>
      </c>
    </row>
    <row r="939" spans="1:8" ht="15">
      <c r="A939" s="1" t="s">
        <v>297</v>
      </c>
      <c r="B939" s="909" t="s">
        <v>4950</v>
      </c>
      <c r="C939" s="909" t="s">
        <v>1578</v>
      </c>
      <c r="D939" s="3">
        <v>600</v>
      </c>
      <c r="E939" s="909" t="s">
        <v>533</v>
      </c>
      <c r="F939" s="3" t="s">
        <v>380</v>
      </c>
      <c r="G939" s="909">
        <v>0</v>
      </c>
      <c r="H939" s="909">
        <v>0</v>
      </c>
    </row>
    <row r="940" spans="1:8" ht="15">
      <c r="A940" s="1" t="s">
        <v>622</v>
      </c>
      <c r="B940" s="909" t="s">
        <v>4951</v>
      </c>
      <c r="C940" s="909" t="s">
        <v>1591</v>
      </c>
      <c r="D940" s="3">
        <v>600</v>
      </c>
      <c r="E940" s="909" t="s">
        <v>533</v>
      </c>
      <c r="F940" s="3" t="s">
        <v>380</v>
      </c>
      <c r="G940" s="909">
        <v>0</v>
      </c>
      <c r="H940" s="909">
        <v>0</v>
      </c>
    </row>
    <row r="941" spans="1:8" ht="15">
      <c r="A941" s="1" t="s">
        <v>623</v>
      </c>
      <c r="B941" s="909" t="s">
        <v>4952</v>
      </c>
      <c r="C941" s="909" t="s">
        <v>1615</v>
      </c>
      <c r="D941" s="3">
        <v>1800</v>
      </c>
      <c r="E941" s="909" t="s">
        <v>533</v>
      </c>
      <c r="F941" s="3" t="s">
        <v>380</v>
      </c>
      <c r="G941" s="909">
        <v>0</v>
      </c>
      <c r="H941" s="909">
        <v>0</v>
      </c>
    </row>
    <row r="942" spans="1:8" ht="15">
      <c r="A942" s="1" t="s">
        <v>624</v>
      </c>
      <c r="B942" s="909" t="s">
        <v>4953</v>
      </c>
      <c r="C942" s="909" t="s">
        <v>1639</v>
      </c>
      <c r="D942" s="3">
        <v>3600</v>
      </c>
      <c r="E942" s="909" t="s">
        <v>533</v>
      </c>
      <c r="F942" s="3" t="s">
        <v>380</v>
      </c>
      <c r="G942" s="909">
        <v>0</v>
      </c>
      <c r="H942" s="909">
        <v>0</v>
      </c>
    </row>
    <row r="943" spans="1:8" ht="15">
      <c r="A943" s="1" t="s">
        <v>625</v>
      </c>
      <c r="B943" s="909" t="s">
        <v>4954</v>
      </c>
      <c r="C943" s="909" t="s">
        <v>1663</v>
      </c>
      <c r="D943" s="3">
        <v>6750</v>
      </c>
      <c r="E943" s="909" t="s">
        <v>533</v>
      </c>
      <c r="F943" s="3" t="s">
        <v>380</v>
      </c>
      <c r="G943" s="909">
        <v>0</v>
      </c>
      <c r="H943" s="909">
        <v>0</v>
      </c>
    </row>
    <row r="944" spans="1:8" ht="15">
      <c r="A944" s="1" t="s">
        <v>626</v>
      </c>
      <c r="B944" s="909" t="s">
        <v>4955</v>
      </c>
      <c r="C944" s="909" t="s">
        <v>1675</v>
      </c>
      <c r="D944" s="3">
        <v>8010</v>
      </c>
      <c r="E944" s="909" t="s">
        <v>533</v>
      </c>
      <c r="F944" s="3" t="s">
        <v>380</v>
      </c>
      <c r="G944" s="909">
        <v>0</v>
      </c>
      <c r="H944" s="909">
        <v>0</v>
      </c>
    </row>
    <row r="945" spans="1:8" ht="15">
      <c r="A945" s="1" t="s">
        <v>26</v>
      </c>
      <c r="B945" s="909" t="s">
        <v>4956</v>
      </c>
      <c r="C945" s="909" t="s">
        <v>1603</v>
      </c>
      <c r="D945" s="3">
        <v>1200</v>
      </c>
      <c r="E945" s="909" t="s">
        <v>533</v>
      </c>
      <c r="F945" s="3" t="s">
        <v>380</v>
      </c>
      <c r="G945" s="909">
        <v>0</v>
      </c>
      <c r="H945" s="909">
        <v>0</v>
      </c>
    </row>
    <row r="946" spans="1:8" ht="15">
      <c r="A946" s="1" t="s">
        <v>639</v>
      </c>
      <c r="B946" s="909" t="s">
        <v>4957</v>
      </c>
      <c r="C946" s="909" t="s">
        <v>1627</v>
      </c>
      <c r="D946" s="3">
        <v>2700</v>
      </c>
      <c r="E946" s="909" t="s">
        <v>533</v>
      </c>
      <c r="F946" s="3" t="s">
        <v>380</v>
      </c>
      <c r="G946" s="909">
        <v>0</v>
      </c>
      <c r="H946" s="909">
        <v>0</v>
      </c>
    </row>
    <row r="947" spans="1:8" ht="15">
      <c r="A947" s="1" t="s">
        <v>20</v>
      </c>
      <c r="B947" s="909" t="s">
        <v>4958</v>
      </c>
      <c r="C947" s="909" t="s">
        <v>1651</v>
      </c>
      <c r="D947" s="3">
        <v>5000</v>
      </c>
      <c r="E947" s="909" t="s">
        <v>533</v>
      </c>
      <c r="F947" s="3" t="s">
        <v>380</v>
      </c>
      <c r="G947" s="909">
        <v>0</v>
      </c>
      <c r="H947" s="909">
        <v>0</v>
      </c>
    </row>
    <row r="948" spans="1:8" ht="15">
      <c r="A948" s="1" t="s">
        <v>620</v>
      </c>
      <c r="B948" s="909" t="s">
        <v>4959</v>
      </c>
      <c r="C948" s="909" t="s">
        <v>1570</v>
      </c>
      <c r="D948" s="3">
        <v>425</v>
      </c>
      <c r="E948" s="909" t="s">
        <v>533</v>
      </c>
      <c r="F948" s="3" t="s">
        <v>380</v>
      </c>
      <c r="G948" s="909">
        <v>0</v>
      </c>
      <c r="H948" s="909">
        <v>0</v>
      </c>
    </row>
    <row r="949" spans="1:8" ht="15">
      <c r="A949" s="1" t="s">
        <v>593</v>
      </c>
      <c r="B949" s="909" t="s">
        <v>4960</v>
      </c>
      <c r="C949" s="909" t="s">
        <v>1583</v>
      </c>
      <c r="D949" s="3">
        <v>765</v>
      </c>
      <c r="E949" s="909" t="s">
        <v>533</v>
      </c>
      <c r="F949" s="3" t="s">
        <v>380</v>
      </c>
      <c r="G949" s="909">
        <v>0</v>
      </c>
      <c r="H949" s="909">
        <v>0</v>
      </c>
    </row>
    <row r="950" spans="1:8" ht="15">
      <c r="A950" s="1" t="s">
        <v>398</v>
      </c>
      <c r="B950" s="909" t="s">
        <v>4961</v>
      </c>
      <c r="C950" s="909" t="s">
        <v>1607</v>
      </c>
      <c r="D950" s="3">
        <v>2125</v>
      </c>
      <c r="E950" s="909" t="s">
        <v>533</v>
      </c>
      <c r="F950" s="3" t="s">
        <v>380</v>
      </c>
      <c r="G950" s="909">
        <v>0</v>
      </c>
      <c r="H950" s="909">
        <v>0</v>
      </c>
    </row>
    <row r="951" spans="1:8" ht="15">
      <c r="A951" s="1" t="s">
        <v>399</v>
      </c>
      <c r="B951" s="909" t="s">
        <v>4962</v>
      </c>
      <c r="C951" s="909" t="s">
        <v>1631</v>
      </c>
      <c r="D951" s="3">
        <v>5695</v>
      </c>
      <c r="E951" s="909" t="s">
        <v>533</v>
      </c>
      <c r="F951" s="3" t="s">
        <v>380</v>
      </c>
      <c r="G951" s="909">
        <v>0</v>
      </c>
      <c r="H951" s="909">
        <v>0</v>
      </c>
    </row>
    <row r="952" spans="1:8" ht="15">
      <c r="A952" s="1" t="s">
        <v>400</v>
      </c>
      <c r="B952" s="909" t="s">
        <v>4963</v>
      </c>
      <c r="C952" s="909" t="s">
        <v>1655</v>
      </c>
      <c r="D952" s="3">
        <v>9350</v>
      </c>
      <c r="E952" s="909" t="s">
        <v>533</v>
      </c>
      <c r="F952" s="3" t="s">
        <v>380</v>
      </c>
      <c r="G952" s="909">
        <v>0</v>
      </c>
      <c r="H952" s="909">
        <v>0</v>
      </c>
    </row>
    <row r="953" spans="1:8" ht="15">
      <c r="A953" s="1" t="s">
        <v>401</v>
      </c>
      <c r="B953" s="909" t="s">
        <v>4964</v>
      </c>
      <c r="C953" s="909" t="s">
        <v>1667</v>
      </c>
      <c r="D953" s="3">
        <v>12750</v>
      </c>
      <c r="E953" s="909" t="s">
        <v>533</v>
      </c>
      <c r="F953" s="3" t="s">
        <v>380</v>
      </c>
      <c r="G953" s="909">
        <v>0</v>
      </c>
      <c r="H953" s="909">
        <v>0</v>
      </c>
    </row>
    <row r="954" spans="1:8" ht="15">
      <c r="A954" s="1" t="s">
        <v>9</v>
      </c>
      <c r="B954" s="909" t="s">
        <v>4965</v>
      </c>
      <c r="C954" s="909" t="s">
        <v>1595</v>
      </c>
      <c r="D954" s="3">
        <v>1275</v>
      </c>
      <c r="E954" s="909" t="s">
        <v>533</v>
      </c>
      <c r="F954" s="3" t="s">
        <v>380</v>
      </c>
      <c r="G954" s="909">
        <v>0</v>
      </c>
      <c r="H954" s="909">
        <v>0</v>
      </c>
    </row>
    <row r="955" spans="1:8" ht="15">
      <c r="A955" s="1" t="s">
        <v>299</v>
      </c>
      <c r="B955" s="909" t="s">
        <v>4966</v>
      </c>
      <c r="C955" s="909" t="s">
        <v>1619</v>
      </c>
      <c r="D955" s="3">
        <v>3910</v>
      </c>
      <c r="E955" s="909" t="s">
        <v>533</v>
      </c>
      <c r="F955" s="3" t="s">
        <v>380</v>
      </c>
      <c r="G955" s="909">
        <v>0</v>
      </c>
      <c r="H955" s="909">
        <v>0</v>
      </c>
    </row>
    <row r="956" spans="1:8" ht="15">
      <c r="A956" s="1" t="s">
        <v>94</v>
      </c>
      <c r="B956" s="909" t="s">
        <v>4967</v>
      </c>
      <c r="C956" s="909" t="s">
        <v>1643</v>
      </c>
      <c r="D956" s="3">
        <v>7480</v>
      </c>
      <c r="E956" s="909" t="s">
        <v>533</v>
      </c>
      <c r="F956" s="3" t="s">
        <v>380</v>
      </c>
      <c r="G956" s="909">
        <v>0</v>
      </c>
      <c r="H956" s="909">
        <v>0</v>
      </c>
    </row>
    <row r="957" spans="1:8" ht="15">
      <c r="A957" s="1" t="s">
        <v>157</v>
      </c>
      <c r="B957" s="909" t="s">
        <v>4968</v>
      </c>
      <c r="C957" s="909" t="s">
        <v>684</v>
      </c>
      <c r="D957" s="3">
        <v>33</v>
      </c>
      <c r="E957" s="909" t="s">
        <v>533</v>
      </c>
      <c r="F957" s="3" t="s">
        <v>380</v>
      </c>
      <c r="G957" s="909">
        <v>0</v>
      </c>
      <c r="H957" s="909">
        <v>0</v>
      </c>
    </row>
    <row r="958" spans="1:8" ht="15">
      <c r="A958" s="1" t="s">
        <v>683</v>
      </c>
      <c r="B958" s="909" t="s">
        <v>4969</v>
      </c>
      <c r="C958" s="909" t="s">
        <v>3390</v>
      </c>
      <c r="D958" s="3">
        <v>33</v>
      </c>
      <c r="E958" s="909" t="s">
        <v>533</v>
      </c>
      <c r="F958" s="3" t="s">
        <v>380</v>
      </c>
      <c r="G958" s="909">
        <v>0</v>
      </c>
      <c r="H958" s="909">
        <v>0</v>
      </c>
    </row>
    <row r="959" spans="1:8" ht="15">
      <c r="A959" s="1" t="s">
        <v>221</v>
      </c>
      <c r="B959" s="909" t="s">
        <v>4970</v>
      </c>
      <c r="C959" s="909" t="s">
        <v>248</v>
      </c>
      <c r="D959" s="3">
        <v>1077</v>
      </c>
      <c r="E959" s="909" t="s">
        <v>533</v>
      </c>
      <c r="F959" s="3">
        <v>1077</v>
      </c>
      <c r="G959" s="909">
        <v>0</v>
      </c>
      <c r="H959" s="909">
        <v>0</v>
      </c>
    </row>
    <row r="960" spans="1:8" ht="15">
      <c r="A960" s="1" t="s">
        <v>222</v>
      </c>
      <c r="B960" s="909" t="s">
        <v>4971</v>
      </c>
      <c r="C960" s="909" t="s">
        <v>249</v>
      </c>
      <c r="D960" s="3">
        <v>4197</v>
      </c>
      <c r="E960" s="909" t="s">
        <v>533</v>
      </c>
      <c r="F960" s="3">
        <v>4197</v>
      </c>
      <c r="G960" s="909">
        <v>0</v>
      </c>
      <c r="H960" s="909">
        <v>0</v>
      </c>
    </row>
    <row r="961" spans="1:8" ht="15">
      <c r="A961" s="1" t="s">
        <v>220</v>
      </c>
      <c r="B961" s="909" t="s">
        <v>4972</v>
      </c>
      <c r="C961" s="909" t="s">
        <v>247</v>
      </c>
      <c r="D961" s="3">
        <v>10797</v>
      </c>
      <c r="E961" s="909" t="s">
        <v>533</v>
      </c>
      <c r="F961" s="3">
        <v>10797</v>
      </c>
      <c r="G961" s="909">
        <v>0</v>
      </c>
      <c r="H961" s="909">
        <v>0</v>
      </c>
    </row>
    <row r="962" spans="1:8" ht="15">
      <c r="A962" s="1" t="s">
        <v>223</v>
      </c>
      <c r="B962" s="909" t="s">
        <v>4973</v>
      </c>
      <c r="C962" s="909" t="s">
        <v>224</v>
      </c>
      <c r="D962" s="3">
        <v>357</v>
      </c>
      <c r="E962" s="909" t="s">
        <v>533</v>
      </c>
      <c r="F962" s="3">
        <v>357</v>
      </c>
      <c r="G962" s="909">
        <v>0</v>
      </c>
      <c r="H962" s="909">
        <v>0</v>
      </c>
    </row>
    <row r="963" spans="1:8" ht="15">
      <c r="A963" s="1" t="s">
        <v>25</v>
      </c>
      <c r="B963" s="909" t="s">
        <v>4974</v>
      </c>
      <c r="C963" s="909" t="s">
        <v>1405</v>
      </c>
      <c r="D963" s="3">
        <v>189</v>
      </c>
      <c r="E963" s="909" t="s">
        <v>533</v>
      </c>
      <c r="F963" s="3" t="s">
        <v>380</v>
      </c>
      <c r="G963" s="909">
        <v>0</v>
      </c>
      <c r="H963" s="909" t="s">
        <v>261</v>
      </c>
    </row>
    <row r="964" spans="1:8" ht="15">
      <c r="A964" s="1" t="s">
        <v>24</v>
      </c>
      <c r="B964" s="909" t="s">
        <v>4975</v>
      </c>
      <c r="C964" s="909" t="s">
        <v>1407</v>
      </c>
      <c r="D964" s="3">
        <v>189</v>
      </c>
      <c r="E964" s="909" t="s">
        <v>533</v>
      </c>
      <c r="F964" s="3" t="s">
        <v>380</v>
      </c>
      <c r="G964" s="909">
        <v>0</v>
      </c>
      <c r="H964" s="909" t="s">
        <v>261</v>
      </c>
    </row>
    <row r="965" spans="1:8" ht="15">
      <c r="A965" s="1" t="s">
        <v>2320</v>
      </c>
      <c r="B965" s="909" t="s">
        <v>4976</v>
      </c>
      <c r="C965" s="909" t="s">
        <v>1992</v>
      </c>
      <c r="D965" s="3">
        <v>295</v>
      </c>
      <c r="E965" s="909" t="s">
        <v>533</v>
      </c>
      <c r="F965" s="3">
        <v>251</v>
      </c>
      <c r="G965" s="909">
        <v>0</v>
      </c>
      <c r="H965" s="909">
        <v>0</v>
      </c>
    </row>
    <row r="966" spans="1:8" ht="15">
      <c r="A966" s="1" t="s">
        <v>2321</v>
      </c>
      <c r="B966" s="909" t="s">
        <v>4977</v>
      </c>
      <c r="C966" s="909" t="s">
        <v>2322</v>
      </c>
      <c r="D966" s="3">
        <v>395</v>
      </c>
      <c r="E966" s="909" t="s">
        <v>533</v>
      </c>
      <c r="F966" s="3">
        <v>336</v>
      </c>
      <c r="G966" s="909">
        <v>0</v>
      </c>
      <c r="H966" s="909">
        <v>0</v>
      </c>
    </row>
    <row r="967" spans="1:8" ht="15">
      <c r="A967" s="1" t="s">
        <v>1912</v>
      </c>
      <c r="B967" s="909" t="s">
        <v>4978</v>
      </c>
      <c r="C967" s="909" t="s">
        <v>1963</v>
      </c>
      <c r="D967" s="3">
        <v>545</v>
      </c>
      <c r="E967" s="909" t="s">
        <v>533</v>
      </c>
      <c r="F967" s="3">
        <v>463</v>
      </c>
      <c r="G967" s="909">
        <v>0</v>
      </c>
      <c r="H967" s="909" t="s">
        <v>1981</v>
      </c>
    </row>
    <row r="968" spans="1:8" ht="15">
      <c r="A968" s="1" t="s">
        <v>1913</v>
      </c>
      <c r="B968" s="909" t="s">
        <v>4979</v>
      </c>
      <c r="C968" s="909" t="s">
        <v>1964</v>
      </c>
      <c r="D968" s="3">
        <v>645</v>
      </c>
      <c r="E968" s="909" t="s">
        <v>533</v>
      </c>
      <c r="F968" s="3">
        <v>548</v>
      </c>
      <c r="G968" s="909">
        <v>0</v>
      </c>
      <c r="H968" s="909" t="s">
        <v>1979</v>
      </c>
    </row>
    <row r="969" spans="1:8" ht="15">
      <c r="A969" s="1" t="s">
        <v>362</v>
      </c>
      <c r="B969" s="909" t="s">
        <v>4980</v>
      </c>
      <c r="C969" s="909" t="s">
        <v>1777</v>
      </c>
      <c r="D969" s="3">
        <v>6995</v>
      </c>
      <c r="E969" s="909" t="s">
        <v>533</v>
      </c>
      <c r="F969" s="3" t="s">
        <v>380</v>
      </c>
      <c r="G969" s="909">
        <v>0</v>
      </c>
      <c r="H969" s="909">
        <v>0</v>
      </c>
    </row>
    <row r="970" spans="1:8" ht="15">
      <c r="A970" s="1" t="s">
        <v>363</v>
      </c>
      <c r="B970" s="909" t="s">
        <v>4981</v>
      </c>
      <c r="C970" s="909" t="s">
        <v>1781</v>
      </c>
      <c r="D970" s="3">
        <v>12995</v>
      </c>
      <c r="E970" s="909" t="s">
        <v>533</v>
      </c>
      <c r="F970" s="3" t="s">
        <v>380</v>
      </c>
      <c r="G970" s="909">
        <v>0</v>
      </c>
      <c r="H970" s="909">
        <v>0</v>
      </c>
    </row>
    <row r="971" spans="1:8" ht="15">
      <c r="A971" s="1" t="s">
        <v>364</v>
      </c>
      <c r="B971" s="909" t="s">
        <v>4982</v>
      </c>
      <c r="C971" s="909" t="s">
        <v>1778</v>
      </c>
      <c r="D971" s="3">
        <v>23995</v>
      </c>
      <c r="E971" s="909" t="s">
        <v>533</v>
      </c>
      <c r="F971" s="3" t="s">
        <v>380</v>
      </c>
      <c r="G971" s="909">
        <v>0</v>
      </c>
      <c r="H971" s="909">
        <v>0</v>
      </c>
    </row>
    <row r="972" spans="1:8" ht="15">
      <c r="A972" s="1" t="s">
        <v>365</v>
      </c>
      <c r="B972" s="909" t="s">
        <v>4983</v>
      </c>
      <c r="C972" s="909" t="s">
        <v>1801</v>
      </c>
      <c r="D972" s="3">
        <v>56</v>
      </c>
      <c r="E972" s="909" t="s">
        <v>533</v>
      </c>
      <c r="F972" s="3" t="s">
        <v>380</v>
      </c>
      <c r="G972" s="909">
        <v>0</v>
      </c>
      <c r="H972" s="909">
        <v>0</v>
      </c>
    </row>
    <row r="973" spans="1:8" ht="15">
      <c r="A973" s="1" t="s">
        <v>366</v>
      </c>
      <c r="B973" s="909" t="s">
        <v>4984</v>
      </c>
      <c r="C973" s="909" t="s">
        <v>1799</v>
      </c>
      <c r="D973" s="3">
        <v>280</v>
      </c>
      <c r="E973" s="909" t="s">
        <v>533</v>
      </c>
      <c r="F973" s="3" t="s">
        <v>380</v>
      </c>
      <c r="G973" s="909">
        <v>0</v>
      </c>
      <c r="H973" s="909">
        <v>0</v>
      </c>
    </row>
    <row r="974" spans="1:8" ht="15">
      <c r="A974" s="1" t="s">
        <v>367</v>
      </c>
      <c r="B974" s="909" t="s">
        <v>4985</v>
      </c>
      <c r="C974" s="909" t="s">
        <v>1796</v>
      </c>
      <c r="D974" s="3">
        <v>552</v>
      </c>
      <c r="E974" s="909" t="s">
        <v>533</v>
      </c>
      <c r="F974" s="3" t="s">
        <v>380</v>
      </c>
      <c r="G974" s="909">
        <v>0</v>
      </c>
      <c r="H974" s="909">
        <v>0</v>
      </c>
    </row>
    <row r="975" spans="1:8" ht="15">
      <c r="A975" s="1" t="s">
        <v>368</v>
      </c>
      <c r="B975" s="909" t="s">
        <v>4986</v>
      </c>
      <c r="C975" s="909" t="s">
        <v>1793</v>
      </c>
      <c r="D975" s="3">
        <v>1382</v>
      </c>
      <c r="E975" s="909" t="s">
        <v>533</v>
      </c>
      <c r="F975" s="3" t="s">
        <v>380</v>
      </c>
      <c r="G975" s="909">
        <v>0</v>
      </c>
      <c r="H975" s="909">
        <v>0</v>
      </c>
    </row>
    <row r="976" spans="1:8" ht="15">
      <c r="A976" s="1" t="s">
        <v>369</v>
      </c>
      <c r="B976" s="909" t="s">
        <v>4987</v>
      </c>
      <c r="C976" s="909" t="s">
        <v>1784</v>
      </c>
      <c r="D976" s="3">
        <v>11891</v>
      </c>
      <c r="E976" s="909" t="s">
        <v>533</v>
      </c>
      <c r="F976" s="3" t="s">
        <v>380</v>
      </c>
      <c r="G976" s="909">
        <v>0</v>
      </c>
      <c r="H976" s="909">
        <v>0</v>
      </c>
    </row>
    <row r="977" spans="1:8" ht="15">
      <c r="A977" s="1" t="s">
        <v>370</v>
      </c>
      <c r="B977" s="909" t="s">
        <v>4988</v>
      </c>
      <c r="C977" s="909" t="s">
        <v>1782</v>
      </c>
      <c r="D977" s="3">
        <v>22091</v>
      </c>
      <c r="E977" s="909" t="s">
        <v>533</v>
      </c>
      <c r="F977" s="3" t="s">
        <v>380</v>
      </c>
      <c r="G977" s="909">
        <v>0</v>
      </c>
      <c r="H977" s="909">
        <v>0</v>
      </c>
    </row>
    <row r="978" spans="1:8" ht="15">
      <c r="A978" s="1" t="s">
        <v>371</v>
      </c>
      <c r="B978" s="909" t="s">
        <v>4989</v>
      </c>
      <c r="C978" s="909" t="s">
        <v>1779</v>
      </c>
      <c r="D978" s="3">
        <v>40791</v>
      </c>
      <c r="E978" s="909" t="s">
        <v>533</v>
      </c>
      <c r="F978" s="3" t="s">
        <v>380</v>
      </c>
      <c r="G978" s="909">
        <v>0</v>
      </c>
      <c r="H978" s="909">
        <v>0</v>
      </c>
    </row>
    <row r="979" spans="1:8" ht="15">
      <c r="A979" s="1" t="s">
        <v>372</v>
      </c>
      <c r="B979" s="909" t="s">
        <v>4990</v>
      </c>
      <c r="C979" s="909" t="s">
        <v>1802</v>
      </c>
      <c r="D979" s="3">
        <v>79</v>
      </c>
      <c r="E979" s="909" t="s">
        <v>533</v>
      </c>
      <c r="F979" s="3" t="s">
        <v>380</v>
      </c>
      <c r="G979" s="909">
        <v>0</v>
      </c>
      <c r="H979" s="909">
        <v>0</v>
      </c>
    </row>
    <row r="980" spans="1:8" ht="15">
      <c r="A980" s="1" t="s">
        <v>552</v>
      </c>
      <c r="B980" s="909" t="s">
        <v>4991</v>
      </c>
      <c r="C980" s="909" t="s">
        <v>1800</v>
      </c>
      <c r="D980" s="3">
        <v>396</v>
      </c>
      <c r="E980" s="909" t="s">
        <v>533</v>
      </c>
      <c r="F980" s="3" t="s">
        <v>380</v>
      </c>
      <c r="G980" s="909">
        <v>0</v>
      </c>
      <c r="H980" s="909">
        <v>0</v>
      </c>
    </row>
    <row r="981" spans="1:8" ht="15">
      <c r="A981" s="1" t="s">
        <v>553</v>
      </c>
      <c r="B981" s="909" t="s">
        <v>4992</v>
      </c>
      <c r="C981" s="909" t="s">
        <v>1797</v>
      </c>
      <c r="D981" s="3">
        <v>780</v>
      </c>
      <c r="E981" s="909" t="s">
        <v>533</v>
      </c>
      <c r="F981" s="3" t="s">
        <v>380</v>
      </c>
      <c r="G981" s="909">
        <v>0</v>
      </c>
      <c r="H981" s="909">
        <v>0</v>
      </c>
    </row>
    <row r="982" spans="1:8" ht="15">
      <c r="A982" s="1" t="s">
        <v>554</v>
      </c>
      <c r="B982" s="909" t="s">
        <v>4993</v>
      </c>
      <c r="C982" s="909" t="s">
        <v>1794</v>
      </c>
      <c r="D982" s="3">
        <v>1951</v>
      </c>
      <c r="E982" s="909" t="s">
        <v>533</v>
      </c>
      <c r="F982" s="3" t="s">
        <v>380</v>
      </c>
      <c r="G982" s="909">
        <v>0</v>
      </c>
      <c r="H982" s="909">
        <v>0</v>
      </c>
    </row>
    <row r="983" spans="1:8" ht="15">
      <c r="A983" s="1" t="s">
        <v>374</v>
      </c>
      <c r="B983" s="909" t="s">
        <v>4994</v>
      </c>
      <c r="C983" s="909" t="s">
        <v>1791</v>
      </c>
      <c r="D983" s="3">
        <v>3900</v>
      </c>
      <c r="E983" s="909" t="s">
        <v>533</v>
      </c>
      <c r="F983" s="3" t="s">
        <v>380</v>
      </c>
      <c r="G983" s="909">
        <v>0</v>
      </c>
      <c r="H983" s="909">
        <v>0</v>
      </c>
    </row>
    <row r="984" spans="1:8" ht="15">
      <c r="A984" s="1" t="s">
        <v>534</v>
      </c>
      <c r="B984" s="909" t="s">
        <v>4995</v>
      </c>
      <c r="C984" s="909" t="s">
        <v>1788</v>
      </c>
      <c r="D984" s="3">
        <v>7188</v>
      </c>
      <c r="E984" s="909" t="s">
        <v>533</v>
      </c>
      <c r="F984" s="3" t="s">
        <v>380</v>
      </c>
      <c r="G984" s="909">
        <v>0</v>
      </c>
      <c r="H984" s="909">
        <v>0</v>
      </c>
    </row>
    <row r="985" spans="1:8" ht="15">
      <c r="A985" s="1" t="s">
        <v>535</v>
      </c>
      <c r="B985" s="909" t="s">
        <v>4996</v>
      </c>
      <c r="C985" s="909" t="s">
        <v>1785</v>
      </c>
      <c r="D985" s="3">
        <v>16788</v>
      </c>
      <c r="E985" s="909" t="s">
        <v>533</v>
      </c>
      <c r="F985" s="3" t="s">
        <v>380</v>
      </c>
      <c r="G985" s="909">
        <v>0</v>
      </c>
      <c r="H985" s="909">
        <v>0</v>
      </c>
    </row>
    <row r="986" spans="1:8" ht="15">
      <c r="A986" s="1" t="s">
        <v>536</v>
      </c>
      <c r="B986" s="909" t="s">
        <v>4997</v>
      </c>
      <c r="C986" s="909" t="s">
        <v>1783</v>
      </c>
      <c r="D986" s="3">
        <v>31188</v>
      </c>
      <c r="E986" s="909" t="s">
        <v>533</v>
      </c>
      <c r="F986" s="3" t="s">
        <v>380</v>
      </c>
      <c r="G986" s="909">
        <v>0</v>
      </c>
      <c r="H986" s="909">
        <v>0</v>
      </c>
    </row>
    <row r="987" spans="1:8" ht="15">
      <c r="A987" s="1" t="s">
        <v>537</v>
      </c>
      <c r="B987" s="909" t="s">
        <v>4998</v>
      </c>
      <c r="C987" s="909" t="s">
        <v>1780</v>
      </c>
      <c r="D987" s="3">
        <v>57588</v>
      </c>
      <c r="E987" s="909" t="s">
        <v>533</v>
      </c>
      <c r="F987" s="3" t="s">
        <v>380</v>
      </c>
      <c r="G987" s="909">
        <v>0</v>
      </c>
      <c r="H987" s="909">
        <v>0</v>
      </c>
    </row>
    <row r="988" spans="1:8" ht="15">
      <c r="A988" s="1" t="s">
        <v>538</v>
      </c>
      <c r="B988" s="909" t="s">
        <v>4999</v>
      </c>
      <c r="C988" s="909" t="s">
        <v>1759</v>
      </c>
      <c r="D988" s="3">
        <v>8495</v>
      </c>
      <c r="E988" s="909" t="s">
        <v>533</v>
      </c>
      <c r="F988" s="3" t="s">
        <v>380</v>
      </c>
      <c r="G988" s="909">
        <v>0</v>
      </c>
      <c r="H988" s="909">
        <v>0</v>
      </c>
    </row>
    <row r="989" spans="1:8" ht="15">
      <c r="A989" s="1" t="s">
        <v>539</v>
      </c>
      <c r="B989" s="909" t="s">
        <v>5000</v>
      </c>
      <c r="C989" s="909" t="s">
        <v>1756</v>
      </c>
      <c r="D989" s="3">
        <v>15995</v>
      </c>
      <c r="E989" s="909" t="s">
        <v>533</v>
      </c>
      <c r="F989" s="3" t="s">
        <v>380</v>
      </c>
      <c r="G989" s="909">
        <v>0</v>
      </c>
      <c r="H989" s="909">
        <v>0</v>
      </c>
    </row>
    <row r="990" spans="1:8" ht="15">
      <c r="A990" s="1" t="s">
        <v>540</v>
      </c>
      <c r="B990" s="909" t="s">
        <v>5001</v>
      </c>
      <c r="C990" s="909" t="s">
        <v>1753</v>
      </c>
      <c r="D990" s="3">
        <v>29995</v>
      </c>
      <c r="E990" s="909" t="s">
        <v>533</v>
      </c>
      <c r="F990" s="3" t="s">
        <v>380</v>
      </c>
      <c r="G990" s="909">
        <v>0</v>
      </c>
      <c r="H990" s="909">
        <v>0</v>
      </c>
    </row>
    <row r="991" spans="1:8" ht="15">
      <c r="A991" s="1" t="s">
        <v>541</v>
      </c>
      <c r="B991" s="909" t="s">
        <v>5002</v>
      </c>
      <c r="C991" s="909" t="s">
        <v>1775</v>
      </c>
      <c r="D991" s="3">
        <v>338</v>
      </c>
      <c r="E991" s="909" t="s">
        <v>533</v>
      </c>
      <c r="F991" s="3" t="s">
        <v>380</v>
      </c>
      <c r="G991" s="909">
        <v>0</v>
      </c>
      <c r="H991" s="909">
        <v>0</v>
      </c>
    </row>
    <row r="992" spans="1:8" ht="15">
      <c r="A992" s="1" t="s">
        <v>542</v>
      </c>
      <c r="B992" s="909" t="s">
        <v>5003</v>
      </c>
      <c r="C992" s="909" t="s">
        <v>1772</v>
      </c>
      <c r="D992" s="3">
        <v>675</v>
      </c>
      <c r="E992" s="909" t="s">
        <v>533</v>
      </c>
      <c r="F992" s="3" t="s">
        <v>380</v>
      </c>
      <c r="G992" s="909">
        <v>0</v>
      </c>
      <c r="H992" s="909">
        <v>0</v>
      </c>
    </row>
    <row r="993" spans="1:8" ht="15">
      <c r="A993" s="1" t="s">
        <v>543</v>
      </c>
      <c r="B993" s="909" t="s">
        <v>5004</v>
      </c>
      <c r="C993" s="909" t="s">
        <v>1769</v>
      </c>
      <c r="D993" s="3">
        <v>1665</v>
      </c>
      <c r="E993" s="909" t="s">
        <v>533</v>
      </c>
      <c r="F993" s="3" t="s">
        <v>380</v>
      </c>
      <c r="G993" s="909">
        <v>0</v>
      </c>
      <c r="H993" s="909">
        <v>0</v>
      </c>
    </row>
    <row r="994" spans="1:8" ht="15">
      <c r="A994" s="1" t="s">
        <v>544</v>
      </c>
      <c r="B994" s="909" t="s">
        <v>5005</v>
      </c>
      <c r="C994" s="909" t="s">
        <v>1760</v>
      </c>
      <c r="D994" s="3">
        <v>14441</v>
      </c>
      <c r="E994" s="909" t="s">
        <v>533</v>
      </c>
      <c r="F994" s="3" t="s">
        <v>380</v>
      </c>
      <c r="G994" s="909">
        <v>0</v>
      </c>
      <c r="H994" s="909">
        <v>0</v>
      </c>
    </row>
    <row r="995" spans="1:8" ht="15">
      <c r="A995" s="1" t="s">
        <v>545</v>
      </c>
      <c r="B995" s="909" t="s">
        <v>5006</v>
      </c>
      <c r="C995" s="909" t="s">
        <v>1757</v>
      </c>
      <c r="D995" s="3">
        <v>27191</v>
      </c>
      <c r="E995" s="909" t="s">
        <v>533</v>
      </c>
      <c r="F995" s="3" t="s">
        <v>380</v>
      </c>
      <c r="G995" s="909">
        <v>0</v>
      </c>
      <c r="H995" s="909">
        <v>0</v>
      </c>
    </row>
    <row r="996" spans="1:8" ht="15">
      <c r="A996" s="1" t="s">
        <v>546</v>
      </c>
      <c r="B996" s="909" t="s">
        <v>5007</v>
      </c>
      <c r="C996" s="909" t="s">
        <v>1754</v>
      </c>
      <c r="D996" s="3">
        <v>50991</v>
      </c>
      <c r="E996" s="909" t="s">
        <v>533</v>
      </c>
      <c r="F996" s="3" t="s">
        <v>380</v>
      </c>
      <c r="G996" s="909">
        <v>0</v>
      </c>
      <c r="H996" s="909">
        <v>0</v>
      </c>
    </row>
    <row r="997" spans="1:8" ht="15">
      <c r="A997" s="1" t="s">
        <v>547</v>
      </c>
      <c r="B997" s="909" t="s">
        <v>5008</v>
      </c>
      <c r="C997" s="909" t="s">
        <v>1776</v>
      </c>
      <c r="D997" s="3">
        <v>477</v>
      </c>
      <c r="E997" s="909" t="s">
        <v>533</v>
      </c>
      <c r="F997" s="3" t="s">
        <v>380</v>
      </c>
      <c r="G997" s="909">
        <v>0</v>
      </c>
      <c r="H997" s="909">
        <v>0</v>
      </c>
    </row>
    <row r="998" spans="1:8" ht="15">
      <c r="A998" s="1" t="s">
        <v>548</v>
      </c>
      <c r="B998" s="909" t="s">
        <v>5009</v>
      </c>
      <c r="C998" s="909" t="s">
        <v>1773</v>
      </c>
      <c r="D998" s="3">
        <v>952</v>
      </c>
      <c r="E998" s="909" t="s">
        <v>533</v>
      </c>
      <c r="F998" s="3" t="s">
        <v>380</v>
      </c>
      <c r="G998" s="909">
        <v>0</v>
      </c>
      <c r="H998" s="909">
        <v>0</v>
      </c>
    </row>
    <row r="999" spans="1:8" ht="15">
      <c r="A999" s="1" t="s">
        <v>106</v>
      </c>
      <c r="B999" s="909" t="s">
        <v>5010</v>
      </c>
      <c r="C999" s="909" t="s">
        <v>1770</v>
      </c>
      <c r="D999" s="3">
        <v>2350</v>
      </c>
      <c r="E999" s="909" t="s">
        <v>533</v>
      </c>
      <c r="F999" s="3" t="s">
        <v>380</v>
      </c>
      <c r="G999" s="909">
        <v>0</v>
      </c>
      <c r="H999" s="909">
        <v>0</v>
      </c>
    </row>
    <row r="1000" spans="1:8" ht="15">
      <c r="A1000" s="1" t="s">
        <v>107</v>
      </c>
      <c r="B1000" s="909" t="s">
        <v>5011</v>
      </c>
      <c r="C1000" s="909" t="s">
        <v>1767</v>
      </c>
      <c r="D1000" s="3">
        <v>4645</v>
      </c>
      <c r="E1000" s="909" t="s">
        <v>533</v>
      </c>
      <c r="F1000" s="3" t="s">
        <v>380</v>
      </c>
      <c r="G1000" s="909">
        <v>0</v>
      </c>
      <c r="H1000" s="909">
        <v>0</v>
      </c>
    </row>
    <row r="1001" spans="1:8" ht="15">
      <c r="A1001" s="1" t="s">
        <v>108</v>
      </c>
      <c r="B1001" s="909" t="s">
        <v>5012</v>
      </c>
      <c r="C1001" s="909" t="s">
        <v>1764</v>
      </c>
      <c r="D1001" s="3">
        <v>8875</v>
      </c>
      <c r="E1001" s="909" t="s">
        <v>533</v>
      </c>
      <c r="F1001" s="3" t="s">
        <v>380</v>
      </c>
      <c r="G1001" s="909">
        <v>0</v>
      </c>
      <c r="H1001" s="909">
        <v>0</v>
      </c>
    </row>
    <row r="1002" spans="1:8" ht="15">
      <c r="A1002" s="1" t="s">
        <v>109</v>
      </c>
      <c r="B1002" s="909" t="s">
        <v>5013</v>
      </c>
      <c r="C1002" s="909" t="s">
        <v>1761</v>
      </c>
      <c r="D1002" s="3">
        <v>20388</v>
      </c>
      <c r="E1002" s="909" t="s">
        <v>533</v>
      </c>
      <c r="F1002" s="3" t="s">
        <v>380</v>
      </c>
      <c r="G1002" s="909">
        <v>0</v>
      </c>
      <c r="H1002" s="909">
        <v>0</v>
      </c>
    </row>
    <row r="1003" spans="1:8" ht="15">
      <c r="A1003" s="1" t="s">
        <v>110</v>
      </c>
      <c r="B1003" s="909" t="s">
        <v>5014</v>
      </c>
      <c r="C1003" s="909" t="s">
        <v>1758</v>
      </c>
      <c r="D1003" s="3">
        <v>38388</v>
      </c>
      <c r="E1003" s="909" t="s">
        <v>533</v>
      </c>
      <c r="F1003" s="3" t="s">
        <v>380</v>
      </c>
      <c r="G1003" s="909">
        <v>0</v>
      </c>
      <c r="H1003" s="909">
        <v>0</v>
      </c>
    </row>
    <row r="1004" spans="1:8" ht="15">
      <c r="A1004" s="1" t="s">
        <v>111</v>
      </c>
      <c r="B1004" s="909" t="s">
        <v>5015</v>
      </c>
      <c r="C1004" s="909" t="s">
        <v>1755</v>
      </c>
      <c r="D1004" s="3">
        <v>71988</v>
      </c>
      <c r="E1004" s="909" t="s">
        <v>533</v>
      </c>
      <c r="F1004" s="3" t="s">
        <v>380</v>
      </c>
      <c r="G1004" s="909">
        <v>0</v>
      </c>
      <c r="H1004" s="909">
        <v>0</v>
      </c>
    </row>
    <row r="1005" spans="1:8" ht="15">
      <c r="A1005" s="1" t="s">
        <v>113</v>
      </c>
      <c r="B1005" s="909" t="s">
        <v>5016</v>
      </c>
      <c r="C1005" s="909" t="s">
        <v>587</v>
      </c>
      <c r="D1005" s="3">
        <v>17995</v>
      </c>
      <c r="E1005" s="909" t="s">
        <v>2056</v>
      </c>
      <c r="F1005" s="3">
        <v>17995</v>
      </c>
      <c r="G1005" s="909">
        <v>0</v>
      </c>
      <c r="H1005" s="909" t="s">
        <v>135</v>
      </c>
    </row>
    <row r="1006" spans="1:8" ht="15">
      <c r="A1006" s="1" t="s">
        <v>648</v>
      </c>
      <c r="B1006" s="909" t="s">
        <v>5017</v>
      </c>
      <c r="C1006" s="909" t="s">
        <v>1155</v>
      </c>
      <c r="D1006" s="3">
        <v>24150</v>
      </c>
      <c r="E1006" s="909" t="s">
        <v>2056</v>
      </c>
      <c r="F1006" s="3">
        <v>24150</v>
      </c>
      <c r="G1006" s="909">
        <v>0</v>
      </c>
      <c r="H1006" s="909" t="s">
        <v>1424</v>
      </c>
    </row>
    <row r="1007" spans="1:8" ht="15">
      <c r="A1007" s="1" t="s">
        <v>315</v>
      </c>
      <c r="B1007" s="909" t="s">
        <v>5018</v>
      </c>
      <c r="C1007" s="909" t="s">
        <v>1154</v>
      </c>
      <c r="D1007" s="3">
        <v>21290</v>
      </c>
      <c r="E1007" s="909" t="s">
        <v>2056</v>
      </c>
      <c r="F1007" s="3">
        <v>21290</v>
      </c>
      <c r="G1007" s="909">
        <v>0</v>
      </c>
      <c r="H1007" s="909" t="s">
        <v>1425</v>
      </c>
    </row>
    <row r="1008" spans="1:8" ht="15">
      <c r="A1008" s="1" t="s">
        <v>49</v>
      </c>
      <c r="B1008" s="909" t="s">
        <v>5019</v>
      </c>
      <c r="C1008" s="909" t="s">
        <v>331</v>
      </c>
      <c r="D1008" s="3">
        <v>12597</v>
      </c>
      <c r="E1008" s="909" t="s">
        <v>2056</v>
      </c>
      <c r="F1008" s="3">
        <v>12597</v>
      </c>
      <c r="G1008" s="909">
        <v>0</v>
      </c>
      <c r="H1008" s="909" t="s">
        <v>2057</v>
      </c>
    </row>
    <row r="1009" spans="1:8" ht="15">
      <c r="A1009" s="1" t="s">
        <v>2325</v>
      </c>
      <c r="B1009" s="909" t="s">
        <v>5020</v>
      </c>
      <c r="C1009" s="909" t="s">
        <v>3766</v>
      </c>
      <c r="D1009" s="3">
        <v>180</v>
      </c>
      <c r="E1009" s="909" t="s">
        <v>533</v>
      </c>
      <c r="F1009" s="3" t="s">
        <v>380</v>
      </c>
      <c r="G1009" s="909">
        <v>0</v>
      </c>
      <c r="H1009" s="909" t="s">
        <v>3767</v>
      </c>
    </row>
    <row r="1010" spans="1:8" ht="15">
      <c r="A1010" s="1" t="s">
        <v>795</v>
      </c>
      <c r="B1010" s="909" t="s">
        <v>5021</v>
      </c>
      <c r="C1010" s="909" t="s">
        <v>3366</v>
      </c>
      <c r="D1010" s="3">
        <v>595</v>
      </c>
      <c r="E1010" s="909" t="s">
        <v>533</v>
      </c>
      <c r="F1010" s="3" t="s">
        <v>380</v>
      </c>
      <c r="G1010" s="909">
        <v>0</v>
      </c>
      <c r="H1010" s="909" t="s">
        <v>3319</v>
      </c>
    </row>
    <row r="1011" spans="1:8" ht="15">
      <c r="A1011" s="1" t="s">
        <v>796</v>
      </c>
      <c r="B1011" s="909" t="s">
        <v>5022</v>
      </c>
      <c r="C1011" s="909" t="s">
        <v>3365</v>
      </c>
      <c r="D1011" s="3">
        <v>895</v>
      </c>
      <c r="E1011" s="909" t="s">
        <v>533</v>
      </c>
      <c r="F1011" s="3" t="s">
        <v>380</v>
      </c>
      <c r="G1011" s="909">
        <v>0</v>
      </c>
      <c r="H1011" s="909" t="s">
        <v>3369</v>
      </c>
    </row>
    <row r="1012" spans="1:8" ht="15">
      <c r="A1012" s="1" t="s">
        <v>797</v>
      </c>
      <c r="B1012" s="909" t="s">
        <v>5023</v>
      </c>
      <c r="C1012" s="909" t="s">
        <v>3364</v>
      </c>
      <c r="D1012" s="3">
        <v>495</v>
      </c>
      <c r="E1012" s="909" t="s">
        <v>533</v>
      </c>
      <c r="F1012" s="3" t="s">
        <v>380</v>
      </c>
      <c r="G1012" s="909">
        <v>0</v>
      </c>
      <c r="H1012" s="909" t="s">
        <v>3369</v>
      </c>
    </row>
    <row r="1013" spans="1:8" ht="15">
      <c r="A1013" s="1" t="s">
        <v>798</v>
      </c>
      <c r="B1013" s="909" t="s">
        <v>5024</v>
      </c>
      <c r="C1013" s="909" t="s">
        <v>799</v>
      </c>
      <c r="D1013" s="3">
        <v>495</v>
      </c>
      <c r="E1013" s="909" t="s">
        <v>533</v>
      </c>
      <c r="F1013" s="3" t="s">
        <v>380</v>
      </c>
      <c r="G1013" s="909">
        <v>0</v>
      </c>
      <c r="H1013" s="909" t="s">
        <v>2058</v>
      </c>
    </row>
    <row r="1014" spans="1:8" ht="15">
      <c r="A1014" s="1" t="s">
        <v>162</v>
      </c>
      <c r="B1014" s="909" t="s">
        <v>5025</v>
      </c>
      <c r="C1014" s="909" t="s">
        <v>2977</v>
      </c>
      <c r="D1014" s="3">
        <v>795</v>
      </c>
      <c r="E1014" s="909" t="s">
        <v>533</v>
      </c>
      <c r="F1014" s="3" t="s">
        <v>380</v>
      </c>
      <c r="G1014" s="909">
        <v>0</v>
      </c>
      <c r="H1014" s="909" t="s">
        <v>2934</v>
      </c>
    </row>
    <row r="1015" spans="1:8" ht="15">
      <c r="A1015" s="1" t="s">
        <v>586</v>
      </c>
      <c r="B1015" s="909" t="s">
        <v>5026</v>
      </c>
      <c r="C1015" s="909" t="s">
        <v>3261</v>
      </c>
      <c r="D1015" s="3">
        <v>545</v>
      </c>
      <c r="E1015" s="909" t="s">
        <v>533</v>
      </c>
      <c r="F1015" s="3" t="s">
        <v>380</v>
      </c>
      <c r="G1015" s="909">
        <v>0</v>
      </c>
      <c r="H1015" s="909" t="s">
        <v>3320</v>
      </c>
    </row>
    <row r="1016" spans="1:8" ht="15">
      <c r="A1016" s="1" t="s">
        <v>660</v>
      </c>
      <c r="B1016" s="909" t="s">
        <v>5027</v>
      </c>
      <c r="C1016" s="909" t="s">
        <v>99</v>
      </c>
      <c r="D1016" s="3">
        <v>395</v>
      </c>
      <c r="E1016" s="909" t="s">
        <v>533</v>
      </c>
      <c r="F1016" s="3" t="s">
        <v>380</v>
      </c>
      <c r="G1016" s="909">
        <v>0</v>
      </c>
      <c r="H1016" s="909" t="s">
        <v>2059</v>
      </c>
    </row>
    <row r="1017" spans="1:8" ht="15">
      <c r="A1017" s="1" t="s">
        <v>2154</v>
      </c>
      <c r="B1017" s="909" t="s">
        <v>5028</v>
      </c>
      <c r="C1017" s="909" t="s">
        <v>2155</v>
      </c>
      <c r="D1017" s="3">
        <v>450</v>
      </c>
      <c r="E1017" s="909" t="s">
        <v>533</v>
      </c>
      <c r="F1017" s="3" t="s">
        <v>380</v>
      </c>
      <c r="G1017" s="909">
        <v>0</v>
      </c>
      <c r="H1017" s="909" t="s">
        <v>2289</v>
      </c>
    </row>
    <row r="1018" spans="1:8" ht="15">
      <c r="A1018" s="1" t="s">
        <v>2156</v>
      </c>
      <c r="B1018" s="909" t="s">
        <v>5029</v>
      </c>
      <c r="C1018" s="909" t="s">
        <v>2157</v>
      </c>
      <c r="D1018" s="3">
        <v>875</v>
      </c>
      <c r="E1018" s="909" t="s">
        <v>533</v>
      </c>
      <c r="F1018" s="3" t="s">
        <v>380</v>
      </c>
      <c r="G1018" s="909">
        <v>0</v>
      </c>
      <c r="H1018" s="909" t="s">
        <v>2290</v>
      </c>
    </row>
    <row r="1019" spans="1:8" ht="15">
      <c r="A1019" s="1" t="s">
        <v>2158</v>
      </c>
      <c r="B1019" s="909" t="s">
        <v>5030</v>
      </c>
      <c r="C1019" s="909" t="s">
        <v>2159</v>
      </c>
      <c r="D1019" s="3">
        <v>2500</v>
      </c>
      <c r="E1019" s="909" t="s">
        <v>533</v>
      </c>
      <c r="F1019" s="3" t="s">
        <v>380</v>
      </c>
      <c r="G1019" s="909">
        <v>0</v>
      </c>
      <c r="H1019" s="909" t="s">
        <v>2291</v>
      </c>
    </row>
    <row r="1020" spans="1:8" ht="15">
      <c r="A1020" s="1" t="s">
        <v>2160</v>
      </c>
      <c r="B1020" s="909" t="s">
        <v>5031</v>
      </c>
      <c r="C1020" s="909" t="s">
        <v>2161</v>
      </c>
      <c r="D1020" s="3">
        <v>885</v>
      </c>
      <c r="E1020" s="909" t="s">
        <v>533</v>
      </c>
      <c r="F1020" s="3" t="s">
        <v>380</v>
      </c>
      <c r="G1020" s="909">
        <v>0</v>
      </c>
      <c r="H1020" s="909" t="s">
        <v>2161</v>
      </c>
    </row>
    <row r="1021" spans="1:8" ht="15">
      <c r="A1021" s="1" t="s">
        <v>2162</v>
      </c>
      <c r="B1021" s="909" t="s">
        <v>5032</v>
      </c>
      <c r="C1021" s="909" t="s">
        <v>2163</v>
      </c>
      <c r="D1021" s="3">
        <v>1895</v>
      </c>
      <c r="E1021" s="909" t="s">
        <v>533</v>
      </c>
      <c r="F1021" s="3" t="s">
        <v>380</v>
      </c>
      <c r="G1021" s="909">
        <v>0</v>
      </c>
      <c r="H1021" s="909" t="s">
        <v>2163</v>
      </c>
    </row>
    <row r="1022" spans="1:8" ht="15">
      <c r="A1022" s="1" t="s">
        <v>2164</v>
      </c>
      <c r="B1022" s="909" t="s">
        <v>5033</v>
      </c>
      <c r="C1022" s="909" t="s">
        <v>2165</v>
      </c>
      <c r="D1022" s="3">
        <v>529</v>
      </c>
      <c r="E1022" s="909" t="s">
        <v>533</v>
      </c>
      <c r="F1022" s="3" t="s">
        <v>380</v>
      </c>
      <c r="G1022" s="909">
        <v>0</v>
      </c>
      <c r="H1022" s="909" t="s">
        <v>2292</v>
      </c>
    </row>
    <row r="1023" spans="1:8" ht="15">
      <c r="A1023" s="1" t="s">
        <v>2166</v>
      </c>
      <c r="B1023" s="909" t="s">
        <v>5034</v>
      </c>
      <c r="C1023" s="909" t="s">
        <v>2167</v>
      </c>
      <c r="D1023" s="3">
        <v>899</v>
      </c>
      <c r="E1023" s="909" t="s">
        <v>533</v>
      </c>
      <c r="F1023" s="3" t="s">
        <v>380</v>
      </c>
      <c r="G1023" s="909">
        <v>0</v>
      </c>
      <c r="H1023" s="909" t="s">
        <v>2293</v>
      </c>
    </row>
    <row r="1024" spans="1:8" ht="15">
      <c r="A1024" s="1" t="s">
        <v>2168</v>
      </c>
      <c r="B1024" s="909" t="s">
        <v>5035</v>
      </c>
      <c r="C1024" s="909" t="s">
        <v>2169</v>
      </c>
      <c r="D1024" s="3">
        <v>1269</v>
      </c>
      <c r="E1024" s="909" t="s">
        <v>533</v>
      </c>
      <c r="F1024" s="3" t="s">
        <v>380</v>
      </c>
      <c r="G1024" s="909">
        <v>0</v>
      </c>
      <c r="H1024" s="909" t="s">
        <v>2294</v>
      </c>
    </row>
    <row r="1025" spans="1:8" ht="15">
      <c r="A1025" s="1" t="s">
        <v>2170</v>
      </c>
      <c r="B1025" s="909" t="s">
        <v>5036</v>
      </c>
      <c r="C1025" s="909" t="s">
        <v>2171</v>
      </c>
      <c r="D1025" s="3">
        <v>390</v>
      </c>
      <c r="E1025" s="909" t="s">
        <v>533</v>
      </c>
      <c r="F1025" s="3" t="s">
        <v>380</v>
      </c>
      <c r="G1025" s="909">
        <v>0</v>
      </c>
      <c r="H1025" s="909" t="s">
        <v>2295</v>
      </c>
    </row>
    <row r="1026" spans="1:8" ht="15">
      <c r="A1026" s="1" t="s">
        <v>2172</v>
      </c>
      <c r="B1026" s="909" t="s">
        <v>5037</v>
      </c>
      <c r="C1026" s="909" t="s">
        <v>2173</v>
      </c>
      <c r="D1026" s="3">
        <v>663</v>
      </c>
      <c r="E1026" s="909" t="s">
        <v>533</v>
      </c>
      <c r="F1026" s="3" t="s">
        <v>380</v>
      </c>
      <c r="G1026" s="909">
        <v>0</v>
      </c>
      <c r="H1026" s="909" t="s">
        <v>2296</v>
      </c>
    </row>
    <row r="1027" spans="1:8" ht="15">
      <c r="A1027" s="1" t="s">
        <v>2174</v>
      </c>
      <c r="B1027" s="909" t="s">
        <v>5038</v>
      </c>
      <c r="C1027" s="909" t="s">
        <v>2175</v>
      </c>
      <c r="D1027" s="3">
        <v>936</v>
      </c>
      <c r="E1027" s="909" t="s">
        <v>533</v>
      </c>
      <c r="F1027" s="3" t="s">
        <v>380</v>
      </c>
      <c r="G1027" s="909">
        <v>0</v>
      </c>
      <c r="H1027" s="909" t="s">
        <v>2297</v>
      </c>
    </row>
    <row r="1028" spans="1:8" ht="15">
      <c r="A1028" s="1" t="s">
        <v>2176</v>
      </c>
      <c r="B1028" s="909" t="s">
        <v>5039</v>
      </c>
      <c r="C1028" s="909" t="s">
        <v>2177</v>
      </c>
      <c r="D1028" s="3">
        <v>1530</v>
      </c>
      <c r="E1028" s="909" t="s">
        <v>533</v>
      </c>
      <c r="F1028" s="3" t="s">
        <v>380</v>
      </c>
      <c r="G1028" s="909">
        <v>0</v>
      </c>
      <c r="H1028" s="909" t="s">
        <v>2298</v>
      </c>
    </row>
    <row r="1029" spans="1:8" ht="15">
      <c r="A1029" s="1" t="s">
        <v>2178</v>
      </c>
      <c r="B1029" s="909" t="s">
        <v>5040</v>
      </c>
      <c r="C1029" s="909" t="s">
        <v>2179</v>
      </c>
      <c r="D1029" s="3">
        <v>2660</v>
      </c>
      <c r="E1029" s="909" t="s">
        <v>533</v>
      </c>
      <c r="F1029" s="3" t="s">
        <v>380</v>
      </c>
      <c r="G1029" s="909">
        <v>0</v>
      </c>
      <c r="H1029" s="909" t="s">
        <v>2299</v>
      </c>
    </row>
    <row r="1030" spans="1:8" ht="15">
      <c r="A1030" s="1" t="s">
        <v>2180</v>
      </c>
      <c r="B1030" s="909" t="s">
        <v>5041</v>
      </c>
      <c r="C1030" s="909" t="s">
        <v>2181</v>
      </c>
      <c r="D1030" s="3">
        <v>3591</v>
      </c>
      <c r="E1030" s="909" t="s">
        <v>533</v>
      </c>
      <c r="F1030" s="3" t="s">
        <v>380</v>
      </c>
      <c r="G1030" s="909">
        <v>0</v>
      </c>
      <c r="H1030" s="909" t="s">
        <v>2300</v>
      </c>
    </row>
    <row r="1031" spans="1:8" ht="15">
      <c r="A1031" s="1" t="s">
        <v>2182</v>
      </c>
      <c r="B1031" s="909" t="s">
        <v>5042</v>
      </c>
      <c r="C1031" s="909" t="s">
        <v>2183</v>
      </c>
      <c r="D1031" s="3">
        <v>1131</v>
      </c>
      <c r="E1031" s="909" t="s">
        <v>533</v>
      </c>
      <c r="F1031" s="3" t="s">
        <v>380</v>
      </c>
      <c r="G1031" s="909">
        <v>0</v>
      </c>
      <c r="H1031" s="909" t="s">
        <v>2301</v>
      </c>
    </row>
    <row r="1032" spans="1:8" ht="15">
      <c r="A1032" s="1" t="s">
        <v>2184</v>
      </c>
      <c r="B1032" s="909" t="s">
        <v>5043</v>
      </c>
      <c r="C1032" s="909" t="s">
        <v>2185</v>
      </c>
      <c r="D1032" s="3">
        <v>1995</v>
      </c>
      <c r="E1032" s="909" t="s">
        <v>533</v>
      </c>
      <c r="F1032" s="3" t="s">
        <v>380</v>
      </c>
      <c r="G1032" s="909">
        <v>0</v>
      </c>
      <c r="H1032" s="909" t="s">
        <v>2302</v>
      </c>
    </row>
    <row r="1033" spans="1:8" ht="15">
      <c r="A1033" s="1" t="s">
        <v>2186</v>
      </c>
      <c r="B1033" s="909" t="s">
        <v>5044</v>
      </c>
      <c r="C1033" s="909" t="s">
        <v>2187</v>
      </c>
      <c r="D1033" s="3">
        <v>2594</v>
      </c>
      <c r="E1033" s="909" t="s">
        <v>533</v>
      </c>
      <c r="F1033" s="3" t="s">
        <v>380</v>
      </c>
      <c r="G1033" s="909">
        <v>0</v>
      </c>
      <c r="H1033" s="909" t="s">
        <v>2303</v>
      </c>
    </row>
    <row r="1034" spans="1:8" ht="15">
      <c r="A1034" s="1" t="s">
        <v>2188</v>
      </c>
      <c r="B1034" s="909" t="s">
        <v>5045</v>
      </c>
      <c r="C1034" s="909" t="s">
        <v>2189</v>
      </c>
      <c r="D1034" s="3">
        <v>800</v>
      </c>
      <c r="E1034" s="909" t="s">
        <v>533</v>
      </c>
      <c r="F1034" s="3" t="s">
        <v>380</v>
      </c>
      <c r="G1034" s="909">
        <v>0</v>
      </c>
      <c r="H1034" s="909" t="s">
        <v>2189</v>
      </c>
    </row>
    <row r="1035" spans="1:8" ht="15">
      <c r="A1035" s="1" t="s">
        <v>2190</v>
      </c>
      <c r="B1035" s="909" t="s">
        <v>5046</v>
      </c>
      <c r="C1035" s="909" t="s">
        <v>2191</v>
      </c>
      <c r="D1035" s="3">
        <v>1392</v>
      </c>
      <c r="E1035" s="909" t="s">
        <v>533</v>
      </c>
      <c r="F1035" s="3" t="s">
        <v>380</v>
      </c>
      <c r="G1035" s="909">
        <v>0</v>
      </c>
      <c r="H1035" s="909" t="s">
        <v>2191</v>
      </c>
    </row>
    <row r="1036" spans="1:8" ht="15">
      <c r="A1036" s="1" t="s">
        <v>2192</v>
      </c>
      <c r="B1036" s="909" t="s">
        <v>5047</v>
      </c>
      <c r="C1036" s="909" t="s">
        <v>2193</v>
      </c>
      <c r="D1036" s="3">
        <v>1752</v>
      </c>
      <c r="E1036" s="909" t="s">
        <v>533</v>
      </c>
      <c r="F1036" s="3" t="s">
        <v>380</v>
      </c>
      <c r="G1036" s="909">
        <v>0</v>
      </c>
      <c r="H1036" s="909" t="s">
        <v>2193</v>
      </c>
    </row>
    <row r="1037" spans="1:8" ht="15">
      <c r="A1037" s="1" t="s">
        <v>2196</v>
      </c>
      <c r="B1037" s="909" t="s">
        <v>5048</v>
      </c>
      <c r="C1037" s="909" t="s">
        <v>2197</v>
      </c>
      <c r="D1037" s="3">
        <v>215</v>
      </c>
      <c r="E1037" s="909" t="s">
        <v>533</v>
      </c>
      <c r="F1037" s="3" t="s">
        <v>380</v>
      </c>
      <c r="G1037" s="909">
        <v>0</v>
      </c>
      <c r="H1037" s="909" t="s">
        <v>2197</v>
      </c>
    </row>
    <row r="1038" spans="1:8" ht="15">
      <c r="A1038" s="1" t="s">
        <v>2198</v>
      </c>
      <c r="B1038" s="909" t="s">
        <v>5049</v>
      </c>
      <c r="C1038" s="909" t="s">
        <v>2199</v>
      </c>
      <c r="D1038" s="3">
        <v>345</v>
      </c>
      <c r="E1038" s="909" t="s">
        <v>533</v>
      </c>
      <c r="F1038" s="3" t="s">
        <v>380</v>
      </c>
      <c r="G1038" s="909">
        <v>0</v>
      </c>
      <c r="H1038" s="909" t="s">
        <v>2199</v>
      </c>
    </row>
    <row r="1039" spans="1:8" ht="15">
      <c r="A1039" s="1" t="s">
        <v>2200</v>
      </c>
      <c r="B1039" s="909" t="s">
        <v>5050</v>
      </c>
      <c r="C1039" s="909" t="s">
        <v>2201</v>
      </c>
      <c r="D1039" s="3">
        <v>240</v>
      </c>
      <c r="E1039" s="909" t="s">
        <v>533</v>
      </c>
      <c r="F1039" s="3" t="s">
        <v>380</v>
      </c>
      <c r="G1039" s="909">
        <v>0</v>
      </c>
      <c r="H1039" s="909" t="s">
        <v>2201</v>
      </c>
    </row>
    <row r="1040" spans="1:8" ht="15">
      <c r="A1040" s="1" t="s">
        <v>2202</v>
      </c>
      <c r="B1040" s="909" t="s">
        <v>5051</v>
      </c>
      <c r="C1040" s="909" t="s">
        <v>2203</v>
      </c>
      <c r="D1040" s="3">
        <v>256</v>
      </c>
      <c r="E1040" s="909" t="s">
        <v>533</v>
      </c>
      <c r="F1040" s="3" t="s">
        <v>380</v>
      </c>
      <c r="G1040" s="909">
        <v>0</v>
      </c>
      <c r="H1040" s="909" t="s">
        <v>2307</v>
      </c>
    </row>
    <row r="1041" spans="1:8" ht="15">
      <c r="A1041" s="1" t="s">
        <v>2204</v>
      </c>
      <c r="B1041" s="909" t="s">
        <v>5052</v>
      </c>
      <c r="C1041" s="909" t="s">
        <v>2205</v>
      </c>
      <c r="D1041" s="3">
        <v>435</v>
      </c>
      <c r="E1041" s="909" t="s">
        <v>533</v>
      </c>
      <c r="F1041" s="3" t="s">
        <v>380</v>
      </c>
      <c r="G1041" s="909">
        <v>0</v>
      </c>
      <c r="H1041" s="909" t="s">
        <v>2308</v>
      </c>
    </row>
    <row r="1042" spans="1:8" ht="15">
      <c r="A1042" s="1" t="s">
        <v>2206</v>
      </c>
      <c r="B1042" s="909" t="s">
        <v>5053</v>
      </c>
      <c r="C1042" s="909" t="s">
        <v>2207</v>
      </c>
      <c r="D1042" s="3">
        <v>658</v>
      </c>
      <c r="E1042" s="909" t="s">
        <v>533</v>
      </c>
      <c r="F1042" s="3" t="s">
        <v>380</v>
      </c>
      <c r="G1042" s="909">
        <v>0</v>
      </c>
      <c r="H1042" s="909" t="s">
        <v>2309</v>
      </c>
    </row>
    <row r="1043" spans="1:8" ht="15">
      <c r="A1043" s="1" t="s">
        <v>2208</v>
      </c>
      <c r="B1043" s="909" t="s">
        <v>5054</v>
      </c>
      <c r="C1043" s="909" t="s">
        <v>2209</v>
      </c>
      <c r="D1043" s="3">
        <v>190</v>
      </c>
      <c r="E1043" s="909" t="s">
        <v>533</v>
      </c>
      <c r="F1043" s="3" t="s">
        <v>380</v>
      </c>
      <c r="G1043" s="909">
        <v>0</v>
      </c>
      <c r="H1043" s="909" t="s">
        <v>2310</v>
      </c>
    </row>
    <row r="1044" spans="1:8" ht="15">
      <c r="A1044" s="1" t="s">
        <v>2210</v>
      </c>
      <c r="B1044" s="909" t="s">
        <v>5055</v>
      </c>
      <c r="C1044" s="909" t="s">
        <v>2211</v>
      </c>
      <c r="D1044" s="3">
        <v>323</v>
      </c>
      <c r="E1044" s="909" t="s">
        <v>533</v>
      </c>
      <c r="F1044" s="3" t="s">
        <v>380</v>
      </c>
      <c r="G1044" s="909">
        <v>0</v>
      </c>
      <c r="H1044" s="909" t="s">
        <v>2311</v>
      </c>
    </row>
    <row r="1045" spans="1:8" ht="15">
      <c r="A1045" s="1" t="s">
        <v>2212</v>
      </c>
      <c r="B1045" s="909" t="s">
        <v>5056</v>
      </c>
      <c r="C1045" s="909" t="s">
        <v>2213</v>
      </c>
      <c r="D1045" s="3">
        <v>457</v>
      </c>
      <c r="E1045" s="909" t="s">
        <v>533</v>
      </c>
      <c r="F1045" s="3" t="s">
        <v>380</v>
      </c>
      <c r="G1045" s="909">
        <v>0</v>
      </c>
      <c r="H1045" s="909" t="s">
        <v>2312</v>
      </c>
    </row>
    <row r="1046" spans="1:8" ht="15">
      <c r="A1046" s="1" t="s">
        <v>2214</v>
      </c>
      <c r="B1046" s="909" t="s">
        <v>5057</v>
      </c>
      <c r="C1046" s="909" t="s">
        <v>2215</v>
      </c>
      <c r="D1046" s="3">
        <v>388</v>
      </c>
      <c r="E1046" s="909" t="s">
        <v>533</v>
      </c>
      <c r="F1046" s="3" t="s">
        <v>380</v>
      </c>
      <c r="G1046" s="909">
        <v>0</v>
      </c>
      <c r="H1046" s="909" t="s">
        <v>2313</v>
      </c>
    </row>
    <row r="1047" spans="1:8" ht="15">
      <c r="A1047" s="1" t="s">
        <v>2216</v>
      </c>
      <c r="B1047" s="909" t="s">
        <v>5058</v>
      </c>
      <c r="C1047" s="909" t="s">
        <v>2217</v>
      </c>
      <c r="D1047" s="3">
        <v>659</v>
      </c>
      <c r="E1047" s="909" t="s">
        <v>533</v>
      </c>
      <c r="F1047" s="3" t="s">
        <v>380</v>
      </c>
      <c r="G1047" s="909">
        <v>0</v>
      </c>
      <c r="H1047" s="909" t="s">
        <v>2314</v>
      </c>
    </row>
    <row r="1048" spans="1:8" ht="15">
      <c r="A1048" s="1" t="s">
        <v>2218</v>
      </c>
      <c r="B1048" s="909" t="s">
        <v>5059</v>
      </c>
      <c r="C1048" s="909" t="s">
        <v>2219</v>
      </c>
      <c r="D1048" s="3">
        <v>930</v>
      </c>
      <c r="E1048" s="909" t="s">
        <v>533</v>
      </c>
      <c r="F1048" s="3" t="s">
        <v>380</v>
      </c>
      <c r="G1048" s="909">
        <v>0</v>
      </c>
      <c r="H1048" s="909" t="s">
        <v>2315</v>
      </c>
    </row>
    <row r="1049" spans="1:8" ht="15">
      <c r="A1049" s="1" t="s">
        <v>2220</v>
      </c>
      <c r="B1049" s="909" t="s">
        <v>5060</v>
      </c>
      <c r="C1049" s="909" t="s">
        <v>2221</v>
      </c>
      <c r="D1049" s="3">
        <v>286</v>
      </c>
      <c r="E1049" s="909" t="s">
        <v>533</v>
      </c>
      <c r="F1049" s="3" t="s">
        <v>380</v>
      </c>
      <c r="G1049" s="909">
        <v>0</v>
      </c>
      <c r="H1049" s="909" t="s">
        <v>2316</v>
      </c>
    </row>
    <row r="1050" spans="1:8" ht="15">
      <c r="A1050" s="1" t="s">
        <v>2222</v>
      </c>
      <c r="B1050" s="909" t="s">
        <v>5061</v>
      </c>
      <c r="C1050" s="909" t="s">
        <v>2223</v>
      </c>
      <c r="D1050" s="3">
        <v>487</v>
      </c>
      <c r="E1050" s="909" t="s">
        <v>533</v>
      </c>
      <c r="F1050" s="3" t="s">
        <v>380</v>
      </c>
      <c r="G1050" s="909">
        <v>0</v>
      </c>
      <c r="H1050" s="909" t="s">
        <v>2317</v>
      </c>
    </row>
    <row r="1051" spans="1:8" ht="15">
      <c r="A1051" s="1" t="s">
        <v>2224</v>
      </c>
      <c r="B1051" s="909" t="s">
        <v>5062</v>
      </c>
      <c r="C1051" s="909" t="s">
        <v>2225</v>
      </c>
      <c r="D1051" s="3">
        <v>687</v>
      </c>
      <c r="E1051" s="909" t="s">
        <v>533</v>
      </c>
      <c r="F1051" s="3" t="s">
        <v>380</v>
      </c>
      <c r="G1051" s="909">
        <v>0</v>
      </c>
      <c r="H1051" s="909" t="s">
        <v>2318</v>
      </c>
    </row>
    <row r="1052" spans="1:8" ht="15">
      <c r="A1052" s="1" t="s">
        <v>2226</v>
      </c>
      <c r="B1052" s="909" t="s">
        <v>5063</v>
      </c>
      <c r="C1052" s="909" t="s">
        <v>2227</v>
      </c>
      <c r="D1052" s="3">
        <v>835</v>
      </c>
      <c r="E1052" s="909" t="s">
        <v>533</v>
      </c>
      <c r="F1052" s="3" t="s">
        <v>380</v>
      </c>
      <c r="G1052" s="909">
        <v>0</v>
      </c>
      <c r="H1052" s="909" t="s">
        <v>2227</v>
      </c>
    </row>
    <row r="1053" spans="1:8" ht="15">
      <c r="A1053" s="1" t="s">
        <v>2228</v>
      </c>
      <c r="B1053" s="909" t="s">
        <v>5064</v>
      </c>
      <c r="C1053" s="909" t="s">
        <v>2229</v>
      </c>
      <c r="D1053" s="3">
        <v>1051</v>
      </c>
      <c r="E1053" s="909" t="s">
        <v>533</v>
      </c>
      <c r="F1053" s="3" t="s">
        <v>380</v>
      </c>
      <c r="G1053" s="909">
        <v>0</v>
      </c>
      <c r="H1053" s="909" t="s">
        <v>2229</v>
      </c>
    </row>
    <row r="1054" spans="1:8" ht="15">
      <c r="A1054" s="1" t="s">
        <v>2230</v>
      </c>
      <c r="B1054" s="909" t="s">
        <v>5065</v>
      </c>
      <c r="C1054" s="909" t="s">
        <v>2231</v>
      </c>
      <c r="D1054" s="3">
        <v>1360</v>
      </c>
      <c r="E1054" s="909" t="s">
        <v>533</v>
      </c>
      <c r="F1054" s="3" t="s">
        <v>380</v>
      </c>
      <c r="G1054" s="909">
        <v>0</v>
      </c>
      <c r="H1054" s="909" t="s">
        <v>2231</v>
      </c>
    </row>
    <row r="1055" spans="1:8" ht="15">
      <c r="A1055" s="1" t="s">
        <v>2565</v>
      </c>
      <c r="B1055" s="909" t="s">
        <v>5066</v>
      </c>
      <c r="C1055" s="909" t="s">
        <v>2566</v>
      </c>
      <c r="D1055" s="3">
        <v>2925</v>
      </c>
      <c r="E1055" s="909" t="s">
        <v>533</v>
      </c>
      <c r="F1055" s="3">
        <v>2925</v>
      </c>
      <c r="G1055" s="909">
        <v>0</v>
      </c>
      <c r="H1055" s="909">
        <v>0</v>
      </c>
    </row>
    <row r="1056" spans="1:8" ht="15">
      <c r="A1056" s="1" t="s">
        <v>2567</v>
      </c>
      <c r="B1056" s="909" t="s">
        <v>5067</v>
      </c>
      <c r="C1056" s="909" t="s">
        <v>2568</v>
      </c>
      <c r="D1056" s="3">
        <v>3295</v>
      </c>
      <c r="E1056" s="909" t="s">
        <v>533</v>
      </c>
      <c r="F1056" s="3">
        <v>3295</v>
      </c>
      <c r="G1056" s="909">
        <v>0</v>
      </c>
      <c r="H1056" s="909">
        <v>0</v>
      </c>
    </row>
    <row r="1057" spans="1:8" ht="15">
      <c r="A1057" s="1" t="s">
        <v>2569</v>
      </c>
      <c r="B1057" s="909" t="s">
        <v>5068</v>
      </c>
      <c r="C1057" s="909" t="s">
        <v>2570</v>
      </c>
      <c r="D1057" s="3">
        <v>1400</v>
      </c>
      <c r="E1057" s="909" t="s">
        <v>533</v>
      </c>
      <c r="F1057" s="3">
        <v>1400</v>
      </c>
      <c r="G1057" s="909">
        <v>0</v>
      </c>
      <c r="H1057" s="909">
        <v>0</v>
      </c>
    </row>
    <row r="1058" spans="1:8" ht="15">
      <c r="A1058" s="1" t="s">
        <v>2571</v>
      </c>
      <c r="B1058" s="909" t="s">
        <v>5069</v>
      </c>
      <c r="C1058" s="909" t="s">
        <v>2572</v>
      </c>
      <c r="D1058" s="3">
        <v>1600</v>
      </c>
      <c r="E1058" s="909" t="s">
        <v>533</v>
      </c>
      <c r="F1058" s="3">
        <v>1600</v>
      </c>
      <c r="G1058" s="909">
        <v>0</v>
      </c>
      <c r="H1058" s="909">
        <v>0</v>
      </c>
    </row>
    <row r="1059" spans="1:8" ht="15">
      <c r="A1059" s="1" t="s">
        <v>2959</v>
      </c>
      <c r="B1059" s="909" t="s">
        <v>5070</v>
      </c>
      <c r="C1059" s="909" t="s">
        <v>2960</v>
      </c>
      <c r="D1059" s="3">
        <v>50</v>
      </c>
      <c r="E1059" s="909" t="s">
        <v>533</v>
      </c>
      <c r="F1059" s="3" t="s">
        <v>380</v>
      </c>
      <c r="G1059" s="909">
        <v>0</v>
      </c>
      <c r="H1059" s="909" t="s">
        <v>2971</v>
      </c>
    </row>
    <row r="1060" spans="1:8" ht="15">
      <c r="A1060" s="1" t="s">
        <v>2961</v>
      </c>
      <c r="B1060" s="909" t="s">
        <v>5071</v>
      </c>
      <c r="C1060" s="909" t="s">
        <v>2962</v>
      </c>
      <c r="D1060" s="3">
        <v>215</v>
      </c>
      <c r="E1060" s="909" t="s">
        <v>533</v>
      </c>
      <c r="F1060" s="3" t="s">
        <v>380</v>
      </c>
      <c r="G1060" s="909">
        <v>0</v>
      </c>
      <c r="H1060" s="909" t="s">
        <v>2971</v>
      </c>
    </row>
    <row r="1061" spans="1:8" ht="15">
      <c r="A1061" s="1" t="s">
        <v>2963</v>
      </c>
      <c r="B1061" s="909" t="s">
        <v>5072</v>
      </c>
      <c r="C1061" s="909" t="s">
        <v>2964</v>
      </c>
      <c r="D1061" s="3">
        <v>345</v>
      </c>
      <c r="E1061" s="909" t="s">
        <v>533</v>
      </c>
      <c r="F1061" s="3" t="s">
        <v>380</v>
      </c>
      <c r="G1061" s="909">
        <v>0</v>
      </c>
      <c r="H1061" s="909" t="s">
        <v>2971</v>
      </c>
    </row>
    <row r="1062" spans="1:8" ht="15">
      <c r="A1062" s="1" t="s">
        <v>2965</v>
      </c>
      <c r="B1062" s="909" t="s">
        <v>5073</v>
      </c>
      <c r="C1062" s="909" t="s">
        <v>2966</v>
      </c>
      <c r="D1062" s="3">
        <v>850</v>
      </c>
      <c r="E1062" s="909" t="s">
        <v>533</v>
      </c>
      <c r="F1062" s="3" t="s">
        <v>380</v>
      </c>
      <c r="G1062" s="909">
        <v>0</v>
      </c>
      <c r="H1062" s="909" t="s">
        <v>2971</v>
      </c>
    </row>
    <row r="1063" spans="1:8" ht="15">
      <c r="A1063" s="1" t="s">
        <v>2967</v>
      </c>
      <c r="B1063" s="909" t="s">
        <v>5074</v>
      </c>
      <c r="C1063" s="909" t="s">
        <v>2968</v>
      </c>
      <c r="D1063" s="3">
        <v>1650</v>
      </c>
      <c r="E1063" s="909" t="s">
        <v>533</v>
      </c>
      <c r="F1063" s="3" t="s">
        <v>380</v>
      </c>
      <c r="G1063" s="909">
        <v>0</v>
      </c>
      <c r="H1063" s="909" t="s">
        <v>2971</v>
      </c>
    </row>
    <row r="1064" spans="1:8" ht="15">
      <c r="A1064" s="1" t="s">
        <v>2969</v>
      </c>
      <c r="B1064" s="909" t="s">
        <v>5075</v>
      </c>
      <c r="C1064" s="909" t="s">
        <v>2970</v>
      </c>
      <c r="D1064" s="3">
        <v>3250</v>
      </c>
      <c r="E1064" s="909" t="s">
        <v>533</v>
      </c>
      <c r="F1064" s="3" t="s">
        <v>380</v>
      </c>
      <c r="G1064" s="909">
        <v>0</v>
      </c>
      <c r="H1064" s="909" t="s">
        <v>2971</v>
      </c>
    </row>
    <row r="1065" spans="1:8" ht="15">
      <c r="A1065" s="1" t="s">
        <v>2583</v>
      </c>
      <c r="B1065" s="909" t="s">
        <v>5076</v>
      </c>
      <c r="C1065" s="909" t="s">
        <v>2584</v>
      </c>
      <c r="D1065" s="3">
        <v>80</v>
      </c>
      <c r="E1065" s="909" t="s">
        <v>2589</v>
      </c>
      <c r="F1065" s="3" t="s">
        <v>380</v>
      </c>
      <c r="G1065" s="909">
        <v>0</v>
      </c>
      <c r="H1065" s="909">
        <v>0</v>
      </c>
    </row>
    <row r="1066" spans="1:8" ht="15">
      <c r="A1066" s="1" t="s">
        <v>301</v>
      </c>
      <c r="B1066" s="909" t="s">
        <v>5077</v>
      </c>
      <c r="C1066" s="909" t="s">
        <v>1406</v>
      </c>
      <c r="D1066" s="3">
        <v>254</v>
      </c>
      <c r="E1066" s="909" t="s">
        <v>533</v>
      </c>
      <c r="F1066" s="3" t="s">
        <v>380</v>
      </c>
      <c r="G1066" s="909">
        <v>0</v>
      </c>
      <c r="H1066" s="909" t="s">
        <v>1310</v>
      </c>
    </row>
    <row r="1067" spans="1:8" ht="15">
      <c r="A1067" s="1" t="s">
        <v>3</v>
      </c>
      <c r="B1067" s="909" t="s">
        <v>5078</v>
      </c>
      <c r="C1067" s="909" t="s">
        <v>1311</v>
      </c>
      <c r="D1067" s="3">
        <v>1359</v>
      </c>
      <c r="E1067" s="909" t="s">
        <v>533</v>
      </c>
      <c r="F1067" s="3" t="s">
        <v>380</v>
      </c>
      <c r="G1067" s="909">
        <v>0</v>
      </c>
      <c r="H1067" s="909" t="s">
        <v>1493</v>
      </c>
    </row>
    <row r="1068" spans="1:8" ht="15">
      <c r="A1068" s="1" t="s">
        <v>2</v>
      </c>
      <c r="B1068" s="909" t="s">
        <v>5079</v>
      </c>
      <c r="C1068" s="909" t="s">
        <v>1312</v>
      </c>
      <c r="D1068" s="3">
        <v>1839</v>
      </c>
      <c r="E1068" s="909" t="s">
        <v>533</v>
      </c>
      <c r="F1068" s="3" t="s">
        <v>380</v>
      </c>
      <c r="G1068" s="909">
        <v>0</v>
      </c>
      <c r="H1068" s="909" t="s">
        <v>1494</v>
      </c>
    </row>
    <row r="1069" spans="1:8" ht="15">
      <c r="A1069" s="1" t="s">
        <v>629</v>
      </c>
      <c r="B1069" s="909" t="s">
        <v>5080</v>
      </c>
      <c r="C1069" s="909" t="s">
        <v>1317</v>
      </c>
      <c r="D1069" s="3">
        <v>849</v>
      </c>
      <c r="E1069" s="909" t="s">
        <v>533</v>
      </c>
      <c r="F1069" s="3" t="s">
        <v>380</v>
      </c>
      <c r="G1069" s="909">
        <v>0</v>
      </c>
      <c r="H1069" s="909" t="s">
        <v>1493</v>
      </c>
    </row>
    <row r="1070" spans="1:8" ht="15">
      <c r="A1070" s="1" t="s">
        <v>628</v>
      </c>
      <c r="B1070" s="909" t="s">
        <v>5081</v>
      </c>
      <c r="C1070" s="909" t="s">
        <v>1318</v>
      </c>
      <c r="D1070" s="3">
        <v>1455</v>
      </c>
      <c r="E1070" s="909" t="s">
        <v>533</v>
      </c>
      <c r="F1070" s="3" t="s">
        <v>380</v>
      </c>
      <c r="G1070" s="909">
        <v>0</v>
      </c>
      <c r="H1070" s="909">
        <v>0</v>
      </c>
    </row>
    <row r="1071" spans="1:8" ht="15">
      <c r="A1071" s="1" t="s">
        <v>627</v>
      </c>
      <c r="B1071" s="909" t="s">
        <v>5082</v>
      </c>
      <c r="C1071" s="909" t="s">
        <v>1319</v>
      </c>
      <c r="D1071" s="3">
        <v>1149</v>
      </c>
      <c r="E1071" s="909" t="s">
        <v>533</v>
      </c>
      <c r="F1071" s="3" t="s">
        <v>380</v>
      </c>
      <c r="G1071" s="909">
        <v>0</v>
      </c>
      <c r="H1071" s="909" t="s">
        <v>1494</v>
      </c>
    </row>
    <row r="1072" spans="1:8" ht="15">
      <c r="A1072" s="1" t="s">
        <v>41</v>
      </c>
      <c r="B1072" s="909" t="s">
        <v>5083</v>
      </c>
      <c r="C1072" s="909" t="s">
        <v>1320</v>
      </c>
      <c r="D1072" s="3">
        <v>1955</v>
      </c>
      <c r="E1072" s="909" t="s">
        <v>533</v>
      </c>
      <c r="F1072" s="3" t="s">
        <v>380</v>
      </c>
      <c r="G1072" s="909">
        <v>0</v>
      </c>
      <c r="H1072" s="909">
        <v>0</v>
      </c>
    </row>
    <row r="1073" spans="1:8" ht="15">
      <c r="A1073" s="1" t="s">
        <v>392</v>
      </c>
      <c r="B1073" s="909" t="s">
        <v>5084</v>
      </c>
      <c r="C1073" s="909" t="s">
        <v>1324</v>
      </c>
      <c r="D1073" s="3">
        <v>575</v>
      </c>
      <c r="E1073" s="909" t="s">
        <v>533</v>
      </c>
      <c r="F1073" s="3" t="s">
        <v>380</v>
      </c>
      <c r="G1073" s="909">
        <v>0</v>
      </c>
      <c r="H1073" s="909" t="s">
        <v>1493</v>
      </c>
    </row>
    <row r="1074" spans="1:8" ht="15">
      <c r="A1074" s="1" t="s">
        <v>391</v>
      </c>
      <c r="B1074" s="909" t="s">
        <v>5085</v>
      </c>
      <c r="C1074" s="909" t="s">
        <v>1325</v>
      </c>
      <c r="D1074" s="3">
        <v>975</v>
      </c>
      <c r="E1074" s="909" t="s">
        <v>533</v>
      </c>
      <c r="F1074" s="3" t="s">
        <v>380</v>
      </c>
      <c r="G1074" s="909">
        <v>0</v>
      </c>
      <c r="H1074" s="909">
        <v>0</v>
      </c>
    </row>
    <row r="1075" spans="1:8" ht="15">
      <c r="A1075" s="1" t="s">
        <v>390</v>
      </c>
      <c r="B1075" s="909" t="s">
        <v>5086</v>
      </c>
      <c r="C1075" s="909" t="s">
        <v>1326</v>
      </c>
      <c r="D1075" s="3">
        <v>775</v>
      </c>
      <c r="E1075" s="909" t="s">
        <v>533</v>
      </c>
      <c r="F1075" s="3" t="s">
        <v>380</v>
      </c>
      <c r="G1075" s="909">
        <v>0</v>
      </c>
      <c r="H1075" s="909" t="s">
        <v>1494</v>
      </c>
    </row>
    <row r="1076" spans="1:8" ht="15">
      <c r="A1076" s="1" t="s">
        <v>591</v>
      </c>
      <c r="B1076" s="909" t="s">
        <v>5087</v>
      </c>
      <c r="C1076" s="909" t="s">
        <v>1327</v>
      </c>
      <c r="D1076" s="3">
        <v>1325</v>
      </c>
      <c r="E1076" s="909" t="s">
        <v>533</v>
      </c>
      <c r="F1076" s="3" t="s">
        <v>380</v>
      </c>
      <c r="G1076" s="909">
        <v>0</v>
      </c>
      <c r="H1076" s="909">
        <v>0</v>
      </c>
    </row>
    <row r="1077" spans="1:8" ht="15">
      <c r="A1077" s="1" t="s">
        <v>306</v>
      </c>
      <c r="B1077" s="909" t="s">
        <v>5088</v>
      </c>
      <c r="C1077" s="909" t="s">
        <v>1331</v>
      </c>
      <c r="D1077" s="3">
        <v>335</v>
      </c>
      <c r="E1077" s="909" t="s">
        <v>533</v>
      </c>
      <c r="F1077" s="3" t="s">
        <v>380</v>
      </c>
      <c r="G1077" s="909">
        <v>0</v>
      </c>
      <c r="H1077" s="909">
        <v>0</v>
      </c>
    </row>
    <row r="1078" spans="1:8" ht="15">
      <c r="A1078" s="1" t="s">
        <v>307</v>
      </c>
      <c r="B1078" s="909" t="s">
        <v>5089</v>
      </c>
      <c r="C1078" s="909" t="s">
        <v>2034</v>
      </c>
      <c r="D1078" s="3">
        <v>565</v>
      </c>
      <c r="E1078" s="909" t="s">
        <v>533</v>
      </c>
      <c r="F1078" s="3" t="s">
        <v>380</v>
      </c>
      <c r="G1078" s="909">
        <v>0</v>
      </c>
      <c r="H1078" s="909">
        <v>0</v>
      </c>
    </row>
    <row r="1079" spans="1:8" ht="15">
      <c r="A1079" s="1" t="s">
        <v>523</v>
      </c>
      <c r="B1079" s="909" t="s">
        <v>5090</v>
      </c>
      <c r="C1079" s="909" t="s">
        <v>2035</v>
      </c>
      <c r="D1079" s="3">
        <v>805</v>
      </c>
      <c r="E1079" s="909" t="s">
        <v>533</v>
      </c>
      <c r="F1079" s="3" t="s">
        <v>380</v>
      </c>
      <c r="G1079" s="909">
        <v>0</v>
      </c>
      <c r="H1079" s="909">
        <v>0</v>
      </c>
    </row>
    <row r="1080" spans="1:8" ht="15">
      <c r="A1080" s="1" t="s">
        <v>524</v>
      </c>
      <c r="B1080" s="909" t="s">
        <v>5091</v>
      </c>
      <c r="C1080" s="909" t="s">
        <v>1332</v>
      </c>
      <c r="D1080" s="3">
        <v>455</v>
      </c>
      <c r="E1080" s="909" t="s">
        <v>533</v>
      </c>
      <c r="F1080" s="3" t="s">
        <v>380</v>
      </c>
      <c r="G1080" s="909">
        <v>0</v>
      </c>
      <c r="H1080" s="909">
        <v>0</v>
      </c>
    </row>
    <row r="1081" spans="1:8" ht="15">
      <c r="A1081" s="1" t="s">
        <v>525</v>
      </c>
      <c r="B1081" s="909" t="s">
        <v>5092</v>
      </c>
      <c r="C1081" s="909" t="s">
        <v>2036</v>
      </c>
      <c r="D1081" s="3">
        <v>775</v>
      </c>
      <c r="E1081" s="909" t="s">
        <v>533</v>
      </c>
      <c r="F1081" s="3" t="s">
        <v>380</v>
      </c>
      <c r="G1081" s="909">
        <v>0</v>
      </c>
      <c r="H1081" s="909">
        <v>0</v>
      </c>
    </row>
    <row r="1082" spans="1:8" ht="15">
      <c r="A1082" s="1" t="s">
        <v>526</v>
      </c>
      <c r="B1082" s="909" t="s">
        <v>5093</v>
      </c>
      <c r="C1082" s="909" t="s">
        <v>2037</v>
      </c>
      <c r="D1082" s="3">
        <v>1095</v>
      </c>
      <c r="E1082" s="909" t="s">
        <v>533</v>
      </c>
      <c r="F1082" s="3" t="s">
        <v>380</v>
      </c>
      <c r="G1082" s="909">
        <v>0</v>
      </c>
      <c r="H1082" s="909">
        <v>0</v>
      </c>
    </row>
    <row r="1083" spans="1:8" ht="15">
      <c r="A1083" s="1" t="s">
        <v>114</v>
      </c>
      <c r="B1083" s="909" t="s">
        <v>5094</v>
      </c>
      <c r="C1083" s="909" t="s">
        <v>1299</v>
      </c>
      <c r="D1083" s="3">
        <v>3023</v>
      </c>
      <c r="E1083" s="909" t="s">
        <v>2056</v>
      </c>
      <c r="F1083" s="3" t="s">
        <v>380</v>
      </c>
      <c r="G1083" s="909">
        <v>0</v>
      </c>
      <c r="H1083" s="909" t="s">
        <v>1497</v>
      </c>
    </row>
    <row r="1084" spans="1:8" ht="15">
      <c r="A1084" s="1" t="s">
        <v>115</v>
      </c>
      <c r="B1084" s="909" t="s">
        <v>5095</v>
      </c>
      <c r="C1084" s="909" t="s">
        <v>1300</v>
      </c>
      <c r="D1084" s="3">
        <v>5135</v>
      </c>
      <c r="E1084" s="909" t="s">
        <v>2056</v>
      </c>
      <c r="F1084" s="3" t="s">
        <v>380</v>
      </c>
      <c r="G1084" s="909">
        <v>0</v>
      </c>
      <c r="H1084" s="909">
        <v>0</v>
      </c>
    </row>
    <row r="1085" spans="1:8" ht="15">
      <c r="A1085" s="1" t="s">
        <v>116</v>
      </c>
      <c r="B1085" s="909" t="s">
        <v>5096</v>
      </c>
      <c r="C1085" s="909" t="s">
        <v>1301</v>
      </c>
      <c r="D1085" s="3">
        <v>7252</v>
      </c>
      <c r="E1085" s="909" t="s">
        <v>2056</v>
      </c>
      <c r="F1085" s="3" t="s">
        <v>380</v>
      </c>
      <c r="G1085" s="909">
        <v>0</v>
      </c>
      <c r="H1085" s="909">
        <v>0</v>
      </c>
    </row>
    <row r="1086" spans="1:8" ht="15">
      <c r="A1086" s="1" t="s">
        <v>123</v>
      </c>
      <c r="B1086" s="909" t="s">
        <v>5097</v>
      </c>
      <c r="C1086" s="909" t="s">
        <v>1305</v>
      </c>
      <c r="D1086" s="3">
        <v>1800</v>
      </c>
      <c r="E1086" s="909" t="s">
        <v>2056</v>
      </c>
      <c r="F1086" s="3" t="s">
        <v>380</v>
      </c>
      <c r="G1086" s="909">
        <v>0</v>
      </c>
      <c r="H1086" s="909" t="s">
        <v>1497</v>
      </c>
    </row>
    <row r="1087" spans="1:8" ht="15">
      <c r="A1087" s="1" t="s">
        <v>124</v>
      </c>
      <c r="B1087" s="909" t="s">
        <v>5098</v>
      </c>
      <c r="C1087" s="909" t="s">
        <v>1306</v>
      </c>
      <c r="D1087" s="3">
        <v>3060</v>
      </c>
      <c r="E1087" s="909" t="s">
        <v>2056</v>
      </c>
      <c r="F1087" s="3" t="s">
        <v>380</v>
      </c>
      <c r="G1087" s="909">
        <v>0</v>
      </c>
      <c r="H1087" s="909">
        <v>0</v>
      </c>
    </row>
    <row r="1088" spans="1:8" ht="15">
      <c r="A1088" s="1" t="s">
        <v>3116</v>
      </c>
      <c r="B1088" s="909" t="s">
        <v>5099</v>
      </c>
      <c r="C1088" s="909" t="s">
        <v>3117</v>
      </c>
      <c r="D1088" s="3">
        <v>4320</v>
      </c>
      <c r="E1088" s="909" t="s">
        <v>2056</v>
      </c>
      <c r="F1088" s="3" t="s">
        <v>380</v>
      </c>
      <c r="G1088" s="909">
        <v>0</v>
      </c>
      <c r="H1088" s="909">
        <v>0</v>
      </c>
    </row>
    <row r="1089" spans="1:8" ht="15">
      <c r="A1089" s="1" t="s">
        <v>153</v>
      </c>
      <c r="B1089" s="909" t="s">
        <v>5100</v>
      </c>
      <c r="C1089" s="909" t="s">
        <v>1473</v>
      </c>
      <c r="D1089" s="3">
        <v>115</v>
      </c>
      <c r="E1089" s="909" t="s">
        <v>533</v>
      </c>
      <c r="F1089" s="3" t="s">
        <v>380</v>
      </c>
      <c r="G1089" s="909">
        <v>0</v>
      </c>
      <c r="H1089" s="909" t="s">
        <v>1493</v>
      </c>
    </row>
    <row r="1090" spans="1:8" ht="15">
      <c r="A1090" s="1" t="s">
        <v>154</v>
      </c>
      <c r="B1090" s="909" t="s">
        <v>5101</v>
      </c>
      <c r="C1090" s="909" t="s">
        <v>1345</v>
      </c>
      <c r="D1090" s="3">
        <v>195</v>
      </c>
      <c r="E1090" s="909" t="s">
        <v>533</v>
      </c>
      <c r="F1090" s="3" t="s">
        <v>380</v>
      </c>
      <c r="G1090" s="909">
        <v>0</v>
      </c>
      <c r="H1090" s="909">
        <v>0</v>
      </c>
    </row>
    <row r="1091" spans="1:8" ht="15">
      <c r="A1091" s="1" t="s">
        <v>142</v>
      </c>
      <c r="B1091" s="909" t="s">
        <v>5102</v>
      </c>
      <c r="C1091" s="909" t="s">
        <v>1474</v>
      </c>
      <c r="D1091" s="3">
        <v>70</v>
      </c>
      <c r="E1091" s="909" t="s">
        <v>533</v>
      </c>
      <c r="F1091" s="3" t="s">
        <v>380</v>
      </c>
      <c r="G1091" s="909">
        <v>0</v>
      </c>
      <c r="H1091" s="909" t="s">
        <v>1493</v>
      </c>
    </row>
    <row r="1092" spans="1:8" ht="15">
      <c r="A1092" s="1" t="s">
        <v>143</v>
      </c>
      <c r="B1092" s="909" t="s">
        <v>5103</v>
      </c>
      <c r="C1092" s="909" t="s">
        <v>1350</v>
      </c>
      <c r="D1092" s="3">
        <v>120</v>
      </c>
      <c r="E1092" s="909" t="s">
        <v>533</v>
      </c>
      <c r="F1092" s="3" t="s">
        <v>380</v>
      </c>
      <c r="G1092" s="909">
        <v>0</v>
      </c>
      <c r="H1092" s="909">
        <v>0</v>
      </c>
    </row>
    <row r="1093" spans="1:8" ht="15">
      <c r="A1093" s="1" t="s">
        <v>155</v>
      </c>
      <c r="B1093" s="909" t="s">
        <v>5104</v>
      </c>
      <c r="C1093" s="909" t="s">
        <v>1343</v>
      </c>
      <c r="D1093" s="3">
        <v>135</v>
      </c>
      <c r="E1093" s="909" t="s">
        <v>533</v>
      </c>
      <c r="F1093" s="3" t="s">
        <v>380</v>
      </c>
      <c r="G1093" s="909">
        <v>0</v>
      </c>
      <c r="H1093" s="909" t="s">
        <v>1494</v>
      </c>
    </row>
    <row r="1094" spans="1:8" ht="15">
      <c r="A1094" s="1" t="s">
        <v>156</v>
      </c>
      <c r="B1094" s="909" t="s">
        <v>5105</v>
      </c>
      <c r="C1094" s="909" t="s">
        <v>1344</v>
      </c>
      <c r="D1094" s="3">
        <v>235</v>
      </c>
      <c r="E1094" s="909" t="s">
        <v>533</v>
      </c>
      <c r="F1094" s="3" t="s">
        <v>380</v>
      </c>
      <c r="G1094" s="909">
        <v>0</v>
      </c>
      <c r="H1094" s="909">
        <v>0</v>
      </c>
    </row>
    <row r="1095" spans="1:8" ht="15">
      <c r="A1095" s="1" t="s">
        <v>144</v>
      </c>
      <c r="B1095" s="909" t="s">
        <v>5106</v>
      </c>
      <c r="C1095" s="909" t="s">
        <v>1348</v>
      </c>
      <c r="D1095" s="3">
        <v>90</v>
      </c>
      <c r="E1095" s="909" t="s">
        <v>533</v>
      </c>
      <c r="F1095" s="3" t="s">
        <v>380</v>
      </c>
      <c r="G1095" s="909">
        <v>0</v>
      </c>
      <c r="H1095" s="909" t="s">
        <v>1494</v>
      </c>
    </row>
    <row r="1096" spans="1:8" ht="15">
      <c r="A1096" s="1" t="s">
        <v>145</v>
      </c>
      <c r="B1096" s="909" t="s">
        <v>5107</v>
      </c>
      <c r="C1096" s="909" t="s">
        <v>1349</v>
      </c>
      <c r="D1096" s="3">
        <v>155</v>
      </c>
      <c r="E1096" s="909" t="s">
        <v>533</v>
      </c>
      <c r="F1096" s="3" t="s">
        <v>380</v>
      </c>
      <c r="G1096" s="909">
        <v>0</v>
      </c>
      <c r="H1096" s="909">
        <v>0</v>
      </c>
    </row>
    <row r="1097" spans="1:8" ht="15">
      <c r="A1097" s="1" t="s">
        <v>329</v>
      </c>
      <c r="B1097" s="909" t="s">
        <v>5108</v>
      </c>
      <c r="C1097" s="909" t="s">
        <v>1153</v>
      </c>
      <c r="D1097" s="3">
        <v>6595</v>
      </c>
      <c r="E1097" s="909" t="s">
        <v>2056</v>
      </c>
      <c r="F1097" s="3" t="s">
        <v>380</v>
      </c>
      <c r="G1097" s="909">
        <v>0</v>
      </c>
      <c r="H1097" s="909" t="s">
        <v>1288</v>
      </c>
    </row>
    <row r="1098" spans="1:8" ht="15">
      <c r="A1098" s="1" t="s">
        <v>120</v>
      </c>
      <c r="B1098" s="909" t="s">
        <v>5109</v>
      </c>
      <c r="C1098" s="909" t="s">
        <v>1156</v>
      </c>
      <c r="D1098" s="3">
        <v>3625</v>
      </c>
      <c r="E1098" s="909" t="s">
        <v>2056</v>
      </c>
      <c r="F1098" s="3" t="s">
        <v>380</v>
      </c>
      <c r="G1098" s="909">
        <v>0</v>
      </c>
      <c r="H1098" s="909" t="s">
        <v>1288</v>
      </c>
    </row>
    <row r="1099" spans="1:8" ht="15">
      <c r="A1099" s="1" t="s">
        <v>128</v>
      </c>
      <c r="B1099" s="909" t="s">
        <v>5110</v>
      </c>
      <c r="C1099" s="909" t="s">
        <v>1157</v>
      </c>
      <c r="D1099" s="3">
        <v>2395</v>
      </c>
      <c r="E1099" s="909" t="s">
        <v>2056</v>
      </c>
      <c r="F1099" s="3" t="s">
        <v>380</v>
      </c>
      <c r="G1099" s="909">
        <v>0</v>
      </c>
      <c r="H1099" s="909" t="s">
        <v>1288</v>
      </c>
    </row>
    <row r="1100" spans="1:8" ht="15">
      <c r="A1100" s="1" t="s">
        <v>566</v>
      </c>
      <c r="B1100" s="909" t="s">
        <v>5111</v>
      </c>
      <c r="C1100" s="909" t="s">
        <v>1160</v>
      </c>
      <c r="D1100" s="3">
        <v>1360</v>
      </c>
      <c r="E1100" s="909" t="s">
        <v>533</v>
      </c>
      <c r="F1100" s="3" t="s">
        <v>380</v>
      </c>
      <c r="G1100" s="909">
        <v>0</v>
      </c>
      <c r="H1100" s="909" t="s">
        <v>1288</v>
      </c>
    </row>
    <row r="1101" spans="1:8" ht="15">
      <c r="A1101" s="1" t="s">
        <v>519</v>
      </c>
      <c r="B1101" s="909" t="s">
        <v>5112</v>
      </c>
      <c r="C1101" s="909" t="s">
        <v>1161</v>
      </c>
      <c r="D1101" s="3">
        <v>1150</v>
      </c>
      <c r="E1101" s="909" t="s">
        <v>533</v>
      </c>
      <c r="F1101" s="3" t="s">
        <v>380</v>
      </c>
      <c r="G1101" s="909">
        <v>0</v>
      </c>
      <c r="H1101" s="909" t="s">
        <v>1288</v>
      </c>
    </row>
    <row r="1102" spans="1:8" ht="15">
      <c r="A1102" s="1" t="s">
        <v>53</v>
      </c>
      <c r="B1102" s="909" t="s">
        <v>5113</v>
      </c>
      <c r="C1102" s="909" t="s">
        <v>1328</v>
      </c>
      <c r="D1102" s="3">
        <v>940</v>
      </c>
      <c r="E1102" s="909" t="s">
        <v>533</v>
      </c>
      <c r="F1102" s="3" t="s">
        <v>380</v>
      </c>
      <c r="G1102" s="909">
        <v>0</v>
      </c>
      <c r="H1102" s="909" t="s">
        <v>1288</v>
      </c>
    </row>
    <row r="1103" spans="1:8" ht="15">
      <c r="A1103" s="1" t="s">
        <v>578</v>
      </c>
      <c r="B1103" s="909" t="s">
        <v>5114</v>
      </c>
      <c r="C1103" s="909" t="s">
        <v>1163</v>
      </c>
      <c r="D1103" s="3">
        <v>300</v>
      </c>
      <c r="E1103" s="909" t="s">
        <v>533</v>
      </c>
      <c r="F1103" s="3" t="s">
        <v>380</v>
      </c>
      <c r="G1103" s="909">
        <v>0</v>
      </c>
      <c r="H1103" s="909" t="s">
        <v>1288</v>
      </c>
    </row>
    <row r="1104" spans="1:8" ht="15">
      <c r="A1104" s="1" t="s">
        <v>23</v>
      </c>
      <c r="B1104" s="909" t="s">
        <v>5115</v>
      </c>
      <c r="C1104" s="909" t="s">
        <v>1139</v>
      </c>
      <c r="D1104" s="3">
        <v>11215</v>
      </c>
      <c r="E1104" s="909" t="s">
        <v>2056</v>
      </c>
      <c r="F1104" s="3" t="s">
        <v>380</v>
      </c>
      <c r="G1104" s="909">
        <v>0</v>
      </c>
      <c r="H1104" s="909">
        <v>0</v>
      </c>
    </row>
    <row r="1105" spans="1:8" ht="15">
      <c r="A1105" s="1" t="s">
        <v>121</v>
      </c>
      <c r="B1105" s="909" t="s">
        <v>5116</v>
      </c>
      <c r="C1105" s="909" t="s">
        <v>1140</v>
      </c>
      <c r="D1105" s="3">
        <v>6265</v>
      </c>
      <c r="E1105" s="909" t="s">
        <v>2056</v>
      </c>
      <c r="F1105" s="3" t="s">
        <v>380</v>
      </c>
      <c r="G1105" s="909">
        <v>0</v>
      </c>
      <c r="H1105" s="909">
        <v>0</v>
      </c>
    </row>
    <row r="1106" spans="1:8" ht="15">
      <c r="A1106" s="1" t="s">
        <v>129</v>
      </c>
      <c r="B1106" s="909" t="s">
        <v>5117</v>
      </c>
      <c r="C1106" s="909" t="s">
        <v>1141</v>
      </c>
      <c r="D1106" s="3">
        <v>3995</v>
      </c>
      <c r="E1106" s="909" t="s">
        <v>2056</v>
      </c>
      <c r="F1106" s="3" t="s">
        <v>380</v>
      </c>
      <c r="G1106" s="909">
        <v>0</v>
      </c>
      <c r="H1106" s="909">
        <v>0</v>
      </c>
    </row>
    <row r="1107" spans="1:8" ht="15">
      <c r="A1107" s="1" t="s">
        <v>631</v>
      </c>
      <c r="B1107" s="909" t="s">
        <v>5118</v>
      </c>
      <c r="C1107" s="909" t="s">
        <v>1143</v>
      </c>
      <c r="D1107" s="3">
        <v>2305</v>
      </c>
      <c r="E1107" s="909" t="s">
        <v>533</v>
      </c>
      <c r="F1107" s="3" t="s">
        <v>380</v>
      </c>
      <c r="G1107" s="909">
        <v>0</v>
      </c>
      <c r="H1107" s="909">
        <v>0</v>
      </c>
    </row>
    <row r="1108" spans="1:8" ht="15">
      <c r="A1108" s="1" t="s">
        <v>635</v>
      </c>
      <c r="B1108" s="909" t="s">
        <v>5119</v>
      </c>
      <c r="C1108" s="909" t="s">
        <v>1144</v>
      </c>
      <c r="D1108" s="3">
        <v>1990</v>
      </c>
      <c r="E1108" s="909" t="s">
        <v>533</v>
      </c>
      <c r="F1108" s="3" t="s">
        <v>380</v>
      </c>
      <c r="G1108" s="909">
        <v>0</v>
      </c>
      <c r="H1108" s="909">
        <v>0</v>
      </c>
    </row>
    <row r="1109" spans="1:8" ht="15">
      <c r="A1109" s="1" t="s">
        <v>394</v>
      </c>
      <c r="B1109" s="909" t="s">
        <v>5120</v>
      </c>
      <c r="C1109" s="909" t="s">
        <v>1329</v>
      </c>
      <c r="D1109" s="3">
        <v>1570</v>
      </c>
      <c r="E1109" s="909" t="s">
        <v>533</v>
      </c>
      <c r="F1109" s="3" t="s">
        <v>380</v>
      </c>
      <c r="G1109" s="909">
        <v>0</v>
      </c>
      <c r="H1109" s="909">
        <v>0</v>
      </c>
    </row>
    <row r="1110" spans="1:8" ht="15">
      <c r="A1110" s="1" t="s">
        <v>579</v>
      </c>
      <c r="B1110" s="909" t="s">
        <v>5121</v>
      </c>
      <c r="C1110" s="909" t="s">
        <v>1146</v>
      </c>
      <c r="D1110" s="3">
        <v>510</v>
      </c>
      <c r="E1110" s="909" t="s">
        <v>533</v>
      </c>
      <c r="F1110" s="3" t="s">
        <v>380</v>
      </c>
      <c r="G1110" s="909">
        <v>0</v>
      </c>
      <c r="H1110" s="909">
        <v>0</v>
      </c>
    </row>
    <row r="1111" spans="1:8" ht="15">
      <c r="A1111" s="1" t="s">
        <v>339</v>
      </c>
      <c r="B1111" s="909" t="s">
        <v>5122</v>
      </c>
      <c r="C1111" s="909" t="s">
        <v>1127</v>
      </c>
      <c r="D1111" s="3">
        <v>15835</v>
      </c>
      <c r="E1111" s="909" t="s">
        <v>2056</v>
      </c>
      <c r="F1111" s="3" t="s">
        <v>380</v>
      </c>
      <c r="G1111" s="909">
        <v>0</v>
      </c>
      <c r="H1111" s="909">
        <v>0</v>
      </c>
    </row>
    <row r="1112" spans="1:8" ht="15">
      <c r="A1112" s="1" t="s">
        <v>122</v>
      </c>
      <c r="B1112" s="909" t="s">
        <v>5123</v>
      </c>
      <c r="C1112" s="909" t="s">
        <v>1128</v>
      </c>
      <c r="D1112" s="3">
        <v>8795</v>
      </c>
      <c r="E1112" s="909" t="s">
        <v>2056</v>
      </c>
      <c r="F1112" s="3" t="s">
        <v>380</v>
      </c>
      <c r="G1112" s="909">
        <v>0</v>
      </c>
      <c r="H1112" s="909">
        <v>0</v>
      </c>
    </row>
    <row r="1113" spans="1:8" ht="15">
      <c r="A1113" s="1" t="s">
        <v>130</v>
      </c>
      <c r="B1113" s="909" t="s">
        <v>5124</v>
      </c>
      <c r="C1113" s="909" t="s">
        <v>1129</v>
      </c>
      <c r="D1113" s="3">
        <v>5795</v>
      </c>
      <c r="E1113" s="909" t="s">
        <v>2056</v>
      </c>
      <c r="F1113" s="3" t="s">
        <v>380</v>
      </c>
      <c r="G1113" s="909">
        <v>0</v>
      </c>
      <c r="H1113" s="909">
        <v>0</v>
      </c>
    </row>
    <row r="1114" spans="1:8" ht="15">
      <c r="A1114" s="1" t="s">
        <v>630</v>
      </c>
      <c r="B1114" s="909" t="s">
        <v>5125</v>
      </c>
      <c r="C1114" s="909" t="s">
        <v>1131</v>
      </c>
      <c r="D1114" s="3">
        <v>3250</v>
      </c>
      <c r="E1114" s="909" t="s">
        <v>533</v>
      </c>
      <c r="F1114" s="3" t="s">
        <v>380</v>
      </c>
      <c r="G1114" s="909">
        <v>0</v>
      </c>
      <c r="H1114" s="909">
        <v>0</v>
      </c>
    </row>
    <row r="1115" spans="1:8" ht="15">
      <c r="A1115" s="1" t="s">
        <v>393</v>
      </c>
      <c r="B1115" s="909" t="s">
        <v>5126</v>
      </c>
      <c r="C1115" s="909" t="s">
        <v>1132</v>
      </c>
      <c r="D1115" s="3">
        <v>2725</v>
      </c>
      <c r="E1115" s="909" t="s">
        <v>533</v>
      </c>
      <c r="F1115" s="3" t="s">
        <v>380</v>
      </c>
      <c r="G1115" s="909">
        <v>0</v>
      </c>
      <c r="H1115" s="909">
        <v>0</v>
      </c>
    </row>
    <row r="1116" spans="1:8" ht="15">
      <c r="A1116" s="1" t="s">
        <v>305</v>
      </c>
      <c r="B1116" s="909" t="s">
        <v>5127</v>
      </c>
      <c r="C1116" s="909" t="s">
        <v>1330</v>
      </c>
      <c r="D1116" s="3">
        <v>2265</v>
      </c>
      <c r="E1116" s="909" t="s">
        <v>533</v>
      </c>
      <c r="F1116" s="3" t="s">
        <v>380</v>
      </c>
      <c r="G1116" s="909">
        <v>0</v>
      </c>
      <c r="H1116" s="909">
        <v>0</v>
      </c>
    </row>
    <row r="1117" spans="1:8" ht="15">
      <c r="A1117" s="1" t="s">
        <v>580</v>
      </c>
      <c r="B1117" s="909" t="s">
        <v>5128</v>
      </c>
      <c r="C1117" s="909" t="s">
        <v>1134</v>
      </c>
      <c r="D1117" s="3">
        <v>720</v>
      </c>
      <c r="E1117" s="909" t="s">
        <v>533</v>
      </c>
      <c r="F1117" s="3" t="s">
        <v>380</v>
      </c>
      <c r="G1117" s="909">
        <v>0</v>
      </c>
      <c r="H1117" s="909">
        <v>0</v>
      </c>
    </row>
    <row r="1118" spans="1:8" ht="15">
      <c r="A1118" s="1" t="s">
        <v>43</v>
      </c>
      <c r="B1118" s="909" t="s">
        <v>5129</v>
      </c>
      <c r="C1118" s="909" t="s">
        <v>1159</v>
      </c>
      <c r="D1118" s="3">
        <v>1885</v>
      </c>
      <c r="E1118" s="909" t="s">
        <v>533</v>
      </c>
      <c r="F1118" s="3" t="s">
        <v>380</v>
      </c>
      <c r="G1118" s="909">
        <v>0</v>
      </c>
      <c r="H1118" s="909" t="s">
        <v>1310</v>
      </c>
    </row>
    <row r="1119" spans="1:8" ht="15">
      <c r="A1119" s="1" t="s">
        <v>389</v>
      </c>
      <c r="B1119" s="909" t="s">
        <v>5130</v>
      </c>
      <c r="C1119" s="909" t="s">
        <v>1142</v>
      </c>
      <c r="D1119" s="3">
        <v>3250</v>
      </c>
      <c r="E1119" s="909" t="s">
        <v>533</v>
      </c>
      <c r="F1119" s="3" t="s">
        <v>380</v>
      </c>
      <c r="G1119" s="909">
        <v>0</v>
      </c>
      <c r="H1119" s="909">
        <v>0</v>
      </c>
    </row>
    <row r="1120" spans="1:8" ht="15">
      <c r="A1120" s="1" t="s">
        <v>388</v>
      </c>
      <c r="B1120" s="909" t="s">
        <v>5131</v>
      </c>
      <c r="C1120" s="909" t="s">
        <v>1130</v>
      </c>
      <c r="D1120" s="3">
        <v>4510</v>
      </c>
      <c r="E1120" s="909" t="s">
        <v>533</v>
      </c>
      <c r="F1120" s="3" t="s">
        <v>380</v>
      </c>
      <c r="G1120" s="909">
        <v>0</v>
      </c>
      <c r="H1120" s="909">
        <v>0</v>
      </c>
    </row>
    <row r="1121" spans="1:8" ht="15">
      <c r="A1121" s="1" t="s">
        <v>284</v>
      </c>
      <c r="B1121" s="909" t="s">
        <v>5132</v>
      </c>
      <c r="C1121" s="909" t="s">
        <v>1165</v>
      </c>
      <c r="D1121" s="3">
        <v>275</v>
      </c>
      <c r="E1121" s="909" t="s">
        <v>533</v>
      </c>
      <c r="F1121" s="3" t="s">
        <v>380</v>
      </c>
      <c r="G1121" s="909">
        <v>0</v>
      </c>
      <c r="H1121" s="909" t="s">
        <v>1338</v>
      </c>
    </row>
    <row r="1122" spans="1:8" ht="15">
      <c r="A1122" s="1" t="s">
        <v>285</v>
      </c>
      <c r="B1122" s="909" t="s">
        <v>5133</v>
      </c>
      <c r="C1122" s="909" t="s">
        <v>1148</v>
      </c>
      <c r="D1122" s="3">
        <v>470</v>
      </c>
      <c r="E1122" s="909" t="s">
        <v>533</v>
      </c>
      <c r="F1122" s="3" t="s">
        <v>380</v>
      </c>
      <c r="G1122" s="909">
        <v>0</v>
      </c>
      <c r="H1122" s="909">
        <v>0</v>
      </c>
    </row>
    <row r="1123" spans="1:8" ht="15">
      <c r="A1123" s="1" t="s">
        <v>286</v>
      </c>
      <c r="B1123" s="909" t="s">
        <v>5134</v>
      </c>
      <c r="C1123" s="909" t="s">
        <v>1136</v>
      </c>
      <c r="D1123" s="3">
        <v>690</v>
      </c>
      <c r="E1123" s="909" t="s">
        <v>533</v>
      </c>
      <c r="F1123" s="3" t="s">
        <v>380</v>
      </c>
      <c r="G1123" s="909">
        <v>0</v>
      </c>
      <c r="H1123" s="909">
        <v>0</v>
      </c>
    </row>
    <row r="1124" spans="1:8" ht="15">
      <c r="A1124" s="1" t="s">
        <v>58</v>
      </c>
      <c r="B1124" s="909" t="s">
        <v>5135</v>
      </c>
      <c r="C1124" s="909" t="s">
        <v>37</v>
      </c>
      <c r="D1124" s="3">
        <v>995</v>
      </c>
      <c r="E1124" s="909" t="s">
        <v>533</v>
      </c>
      <c r="F1124" s="3">
        <v>846</v>
      </c>
      <c r="G1124" s="909">
        <v>0</v>
      </c>
      <c r="H1124" s="909">
        <v>0</v>
      </c>
    </row>
    <row r="1125" spans="1:8" ht="15">
      <c r="A1125" s="1" t="s">
        <v>340</v>
      </c>
      <c r="B1125" s="909" t="s">
        <v>5136</v>
      </c>
      <c r="C1125" s="909" t="s">
        <v>38</v>
      </c>
      <c r="D1125" s="3">
        <v>1185</v>
      </c>
      <c r="E1125" s="909" t="s">
        <v>533</v>
      </c>
      <c r="F1125" s="3">
        <v>1007</v>
      </c>
      <c r="G1125" s="909">
        <v>0</v>
      </c>
      <c r="H1125" s="909">
        <v>0</v>
      </c>
    </row>
    <row r="1126" spans="1:8" ht="15">
      <c r="A1126" s="1" t="s">
        <v>341</v>
      </c>
      <c r="B1126" s="909" t="s">
        <v>5137</v>
      </c>
      <c r="C1126" s="909" t="s">
        <v>39</v>
      </c>
      <c r="D1126" s="3">
        <v>2135</v>
      </c>
      <c r="E1126" s="909" t="s">
        <v>533</v>
      </c>
      <c r="F1126" s="3">
        <v>1815</v>
      </c>
      <c r="G1126" s="909">
        <v>0</v>
      </c>
      <c r="H1126" s="909">
        <v>0</v>
      </c>
    </row>
    <row r="1127" spans="1:8" ht="15">
      <c r="A1127" s="1" t="s">
        <v>342</v>
      </c>
      <c r="B1127" s="909" t="s">
        <v>5138</v>
      </c>
      <c r="C1127" s="909" t="s">
        <v>40</v>
      </c>
      <c r="D1127" s="3">
        <v>4985</v>
      </c>
      <c r="E1127" s="909" t="s">
        <v>533</v>
      </c>
      <c r="F1127" s="3">
        <v>4237</v>
      </c>
      <c r="G1127" s="909">
        <v>0</v>
      </c>
      <c r="H1127" s="909" t="s">
        <v>1808</v>
      </c>
    </row>
    <row r="1128" spans="1:8" ht="15">
      <c r="A1128" s="1" t="s">
        <v>274</v>
      </c>
      <c r="B1128" s="909" t="s">
        <v>5139</v>
      </c>
      <c r="C1128" s="909" t="s">
        <v>253</v>
      </c>
      <c r="D1128" s="3">
        <v>1475</v>
      </c>
      <c r="E1128" s="909" t="s">
        <v>533</v>
      </c>
      <c r="F1128" s="3">
        <v>1254</v>
      </c>
      <c r="G1128" s="909">
        <v>0</v>
      </c>
      <c r="H1128" s="909">
        <v>0</v>
      </c>
    </row>
    <row r="1129" spans="1:8" ht="15">
      <c r="A1129" s="1" t="s">
        <v>3197</v>
      </c>
      <c r="B1129" s="909" t="s">
        <v>5140</v>
      </c>
      <c r="C1129" s="909" t="s">
        <v>3198</v>
      </c>
      <c r="D1129" s="3">
        <v>3265</v>
      </c>
      <c r="E1129" s="909" t="s">
        <v>533</v>
      </c>
      <c r="F1129" s="3" t="s">
        <v>380</v>
      </c>
      <c r="G1129" s="909">
        <v>0</v>
      </c>
      <c r="H1129" s="909">
        <v>0</v>
      </c>
    </row>
    <row r="1130" spans="1:8" ht="15">
      <c r="A1130" s="1" t="s">
        <v>3199</v>
      </c>
      <c r="B1130" s="909" t="s">
        <v>5141</v>
      </c>
      <c r="C1130" s="909" t="s">
        <v>3200</v>
      </c>
      <c r="D1130" s="3">
        <v>6100</v>
      </c>
      <c r="E1130" s="909" t="s">
        <v>533</v>
      </c>
      <c r="F1130" s="3" t="s">
        <v>380</v>
      </c>
      <c r="G1130" s="909">
        <v>0</v>
      </c>
      <c r="H1130" s="909">
        <v>0</v>
      </c>
    </row>
    <row r="1131" spans="1:8" ht="15">
      <c r="A1131" s="1" t="s">
        <v>343</v>
      </c>
      <c r="B1131" s="909" t="s">
        <v>5142</v>
      </c>
      <c r="C1131" s="909" t="s">
        <v>1173</v>
      </c>
      <c r="D1131" s="3">
        <v>800</v>
      </c>
      <c r="E1131" s="909" t="s">
        <v>533</v>
      </c>
      <c r="F1131" s="3" t="s">
        <v>380</v>
      </c>
      <c r="G1131" s="909">
        <v>0</v>
      </c>
      <c r="H1131" s="909">
        <v>0</v>
      </c>
    </row>
    <row r="1132" spans="1:8" ht="15">
      <c r="A1132" s="1" t="s">
        <v>344</v>
      </c>
      <c r="B1132" s="909" t="s">
        <v>5143</v>
      </c>
      <c r="C1132" s="909" t="s">
        <v>1172</v>
      </c>
      <c r="D1132" s="3">
        <v>1000</v>
      </c>
      <c r="E1132" s="909" t="s">
        <v>533</v>
      </c>
      <c r="F1132" s="3" t="s">
        <v>380</v>
      </c>
      <c r="G1132" s="909">
        <v>0</v>
      </c>
      <c r="H1132" s="909">
        <v>0</v>
      </c>
    </row>
    <row r="1133" spans="1:8" ht="15">
      <c r="A1133" s="1" t="s">
        <v>345</v>
      </c>
      <c r="B1133" s="909" t="s">
        <v>5144</v>
      </c>
      <c r="C1133" s="909" t="s">
        <v>1170</v>
      </c>
      <c r="D1133" s="3">
        <v>2000</v>
      </c>
      <c r="E1133" s="909" t="s">
        <v>533</v>
      </c>
      <c r="F1133" s="3" t="s">
        <v>380</v>
      </c>
      <c r="G1133" s="909">
        <v>0</v>
      </c>
      <c r="H1133" s="909">
        <v>0</v>
      </c>
    </row>
    <row r="1134" spans="1:8" ht="15">
      <c r="A1134" s="1" t="s">
        <v>346</v>
      </c>
      <c r="B1134" s="909" t="s">
        <v>5145</v>
      </c>
      <c r="C1134" s="909" t="s">
        <v>1169</v>
      </c>
      <c r="D1134" s="3">
        <v>4995</v>
      </c>
      <c r="E1134" s="909" t="s">
        <v>533</v>
      </c>
      <c r="F1134" s="3" t="s">
        <v>380</v>
      </c>
      <c r="G1134" s="909">
        <v>0</v>
      </c>
      <c r="H1134" s="909">
        <v>0</v>
      </c>
    </row>
    <row r="1135" spans="1:8" ht="15">
      <c r="A1135" s="1" t="s">
        <v>3201</v>
      </c>
      <c r="B1135" s="909" t="s">
        <v>5146</v>
      </c>
      <c r="C1135" s="909" t="s">
        <v>3202</v>
      </c>
      <c r="D1135" s="3">
        <v>8125</v>
      </c>
      <c r="E1135" s="909" t="s">
        <v>533</v>
      </c>
      <c r="F1135" s="3" t="s">
        <v>380</v>
      </c>
      <c r="G1135" s="909">
        <v>0</v>
      </c>
      <c r="H1135" s="909">
        <v>0</v>
      </c>
    </row>
    <row r="1136" spans="1:8" ht="15">
      <c r="A1136" s="1" t="s">
        <v>3203</v>
      </c>
      <c r="B1136" s="909" t="s">
        <v>5147</v>
      </c>
      <c r="C1136" s="909" t="s">
        <v>3204</v>
      </c>
      <c r="D1136" s="3">
        <v>10125</v>
      </c>
      <c r="E1136" s="909" t="s">
        <v>533</v>
      </c>
      <c r="F1136" s="3" t="s">
        <v>380</v>
      </c>
      <c r="G1136" s="909">
        <v>0</v>
      </c>
      <c r="H1136" s="909">
        <v>0</v>
      </c>
    </row>
    <row r="1137" spans="1:8" ht="15">
      <c r="A1137" s="1" t="s">
        <v>3205</v>
      </c>
      <c r="B1137" s="909" t="s">
        <v>5148</v>
      </c>
      <c r="C1137" s="909" t="s">
        <v>3206</v>
      </c>
      <c r="D1137" s="3">
        <v>13935</v>
      </c>
      <c r="E1137" s="909" t="s">
        <v>533</v>
      </c>
      <c r="F1137" s="3" t="s">
        <v>380</v>
      </c>
      <c r="G1137" s="909">
        <v>0</v>
      </c>
      <c r="H1137" s="909" t="s">
        <v>1811</v>
      </c>
    </row>
    <row r="1138" spans="1:8" ht="15">
      <c r="A1138" s="1" t="s">
        <v>275</v>
      </c>
      <c r="B1138" s="909" t="s">
        <v>5149</v>
      </c>
      <c r="C1138" s="909" t="s">
        <v>1171</v>
      </c>
      <c r="D1138" s="3">
        <v>1300</v>
      </c>
      <c r="E1138" s="909" t="s">
        <v>533</v>
      </c>
      <c r="F1138" s="3" t="s">
        <v>380</v>
      </c>
      <c r="G1138" s="909">
        <v>0</v>
      </c>
      <c r="H1138" s="909">
        <v>0</v>
      </c>
    </row>
    <row r="1139" spans="1:8" ht="15">
      <c r="A1139" s="1" t="s">
        <v>3207</v>
      </c>
      <c r="B1139" s="909" t="s">
        <v>5150</v>
      </c>
      <c r="C1139" s="909" t="s">
        <v>3208</v>
      </c>
      <c r="D1139" s="3">
        <v>5555</v>
      </c>
      <c r="E1139" s="909" t="s">
        <v>533</v>
      </c>
      <c r="F1139" s="3" t="s">
        <v>380</v>
      </c>
      <c r="G1139" s="909">
        <v>0</v>
      </c>
      <c r="H1139" s="909">
        <v>0</v>
      </c>
    </row>
    <row r="1140" spans="1:8" ht="15">
      <c r="A1140" s="1" t="s">
        <v>3209</v>
      </c>
      <c r="B1140" s="909" t="s">
        <v>5151</v>
      </c>
      <c r="C1140" s="909" t="s">
        <v>3210</v>
      </c>
      <c r="D1140" s="3">
        <v>10375</v>
      </c>
      <c r="E1140" s="909" t="s">
        <v>533</v>
      </c>
      <c r="F1140" s="3" t="s">
        <v>380</v>
      </c>
      <c r="G1140" s="909">
        <v>0</v>
      </c>
      <c r="H1140" s="909">
        <v>0</v>
      </c>
    </row>
    <row r="1141" spans="1:8" ht="15">
      <c r="A1141" s="1" t="s">
        <v>661</v>
      </c>
      <c r="B1141" s="909" t="s">
        <v>5152</v>
      </c>
      <c r="C1141" s="909" t="s">
        <v>1095</v>
      </c>
      <c r="D1141" s="3">
        <v>1360</v>
      </c>
      <c r="E1141" s="909" t="s">
        <v>533</v>
      </c>
      <c r="F1141" s="3" t="s">
        <v>380</v>
      </c>
      <c r="G1141" s="909">
        <v>0</v>
      </c>
      <c r="H1141" s="909">
        <v>0</v>
      </c>
    </row>
    <row r="1142" spans="1:8" ht="15">
      <c r="A1142" s="1" t="s">
        <v>662</v>
      </c>
      <c r="B1142" s="909" t="s">
        <v>5153</v>
      </c>
      <c r="C1142" s="909" t="s">
        <v>1096</v>
      </c>
      <c r="D1142" s="3">
        <v>1700</v>
      </c>
      <c r="E1142" s="909" t="s">
        <v>533</v>
      </c>
      <c r="F1142" s="3" t="s">
        <v>380</v>
      </c>
      <c r="G1142" s="909">
        <v>0</v>
      </c>
      <c r="H1142" s="909">
        <v>0</v>
      </c>
    </row>
    <row r="1143" spans="1:8" ht="15">
      <c r="A1143" s="1" t="s">
        <v>663</v>
      </c>
      <c r="B1143" s="909" t="s">
        <v>5154</v>
      </c>
      <c r="C1143" s="909" t="s">
        <v>1097</v>
      </c>
      <c r="D1143" s="3">
        <v>3400</v>
      </c>
      <c r="E1143" s="909" t="s">
        <v>533</v>
      </c>
      <c r="F1143" s="3" t="s">
        <v>380</v>
      </c>
      <c r="G1143" s="909">
        <v>0</v>
      </c>
      <c r="H1143" s="909">
        <v>0</v>
      </c>
    </row>
    <row r="1144" spans="1:8" ht="15">
      <c r="A1144" s="1" t="s">
        <v>664</v>
      </c>
      <c r="B1144" s="909" t="s">
        <v>5155</v>
      </c>
      <c r="C1144" s="909" t="s">
        <v>1098</v>
      </c>
      <c r="D1144" s="3">
        <v>8492</v>
      </c>
      <c r="E1144" s="909" t="s">
        <v>533</v>
      </c>
      <c r="F1144" s="3" t="s">
        <v>380</v>
      </c>
      <c r="G1144" s="909">
        <v>0</v>
      </c>
      <c r="H1144" s="909">
        <v>0</v>
      </c>
    </row>
    <row r="1145" spans="1:8" ht="15">
      <c r="A1145" s="1" t="s">
        <v>3211</v>
      </c>
      <c r="B1145" s="909" t="s">
        <v>5156</v>
      </c>
      <c r="C1145" s="909" t="s">
        <v>3212</v>
      </c>
      <c r="D1145" s="3">
        <v>13815</v>
      </c>
      <c r="E1145" s="909" t="s">
        <v>533</v>
      </c>
      <c r="F1145" s="3" t="s">
        <v>380</v>
      </c>
      <c r="G1145" s="909">
        <v>0</v>
      </c>
      <c r="H1145" s="909">
        <v>0</v>
      </c>
    </row>
    <row r="1146" spans="1:8" ht="15">
      <c r="A1146" s="1" t="s">
        <v>3213</v>
      </c>
      <c r="B1146" s="909" t="s">
        <v>5157</v>
      </c>
      <c r="C1146" s="909" t="s">
        <v>3214</v>
      </c>
      <c r="D1146" s="3">
        <v>17215</v>
      </c>
      <c r="E1146" s="909" t="s">
        <v>533</v>
      </c>
      <c r="F1146" s="3" t="s">
        <v>380</v>
      </c>
      <c r="G1146" s="909">
        <v>0</v>
      </c>
      <c r="H1146" s="909">
        <v>0</v>
      </c>
    </row>
    <row r="1147" spans="1:8" ht="15">
      <c r="A1147" s="1" t="s">
        <v>3215</v>
      </c>
      <c r="B1147" s="909" t="s">
        <v>5158</v>
      </c>
      <c r="C1147" s="909" t="s">
        <v>3216</v>
      </c>
      <c r="D1147" s="3">
        <v>23685</v>
      </c>
      <c r="E1147" s="909" t="s">
        <v>533</v>
      </c>
      <c r="F1147" s="3" t="s">
        <v>380</v>
      </c>
      <c r="G1147" s="909">
        <v>0</v>
      </c>
      <c r="H1147" s="909">
        <v>0</v>
      </c>
    </row>
    <row r="1148" spans="1:8" ht="15">
      <c r="A1148" s="1" t="s">
        <v>276</v>
      </c>
      <c r="B1148" s="909" t="s">
        <v>5159</v>
      </c>
      <c r="C1148" s="909" t="s">
        <v>1099</v>
      </c>
      <c r="D1148" s="3">
        <v>2210</v>
      </c>
      <c r="E1148" s="909" t="s">
        <v>533</v>
      </c>
      <c r="F1148" s="3" t="s">
        <v>380</v>
      </c>
      <c r="G1148" s="909">
        <v>0</v>
      </c>
      <c r="H1148" s="909">
        <v>0</v>
      </c>
    </row>
    <row r="1149" spans="1:8" ht="15">
      <c r="A1149" s="1" t="s">
        <v>3217</v>
      </c>
      <c r="B1149" s="909" t="s">
        <v>5160</v>
      </c>
      <c r="C1149" s="909" t="s">
        <v>3218</v>
      </c>
      <c r="D1149" s="3">
        <v>7840</v>
      </c>
      <c r="E1149" s="909" t="s">
        <v>533</v>
      </c>
      <c r="F1149" s="3" t="s">
        <v>380</v>
      </c>
      <c r="G1149" s="909">
        <v>0</v>
      </c>
      <c r="H1149" s="909">
        <v>0</v>
      </c>
    </row>
    <row r="1150" spans="1:8" ht="15">
      <c r="A1150" s="1" t="s">
        <v>3219</v>
      </c>
      <c r="B1150" s="909" t="s">
        <v>5161</v>
      </c>
      <c r="C1150" s="909" t="s">
        <v>3220</v>
      </c>
      <c r="D1150" s="3">
        <v>14645</v>
      </c>
      <c r="E1150" s="909" t="s">
        <v>533</v>
      </c>
      <c r="F1150" s="3" t="s">
        <v>380</v>
      </c>
      <c r="G1150" s="909">
        <v>0</v>
      </c>
      <c r="H1150" s="909">
        <v>0</v>
      </c>
    </row>
    <row r="1151" spans="1:8" ht="15">
      <c r="A1151" s="1" t="s">
        <v>665</v>
      </c>
      <c r="B1151" s="909" t="s">
        <v>5162</v>
      </c>
      <c r="C1151" s="909" t="s">
        <v>1109</v>
      </c>
      <c r="D1151" s="3">
        <v>1920</v>
      </c>
      <c r="E1151" s="909" t="s">
        <v>533</v>
      </c>
      <c r="F1151" s="3" t="s">
        <v>380</v>
      </c>
      <c r="G1151" s="909">
        <v>0</v>
      </c>
      <c r="H1151" s="909">
        <v>0</v>
      </c>
    </row>
    <row r="1152" spans="1:8" ht="15">
      <c r="A1152" s="1" t="s">
        <v>666</v>
      </c>
      <c r="B1152" s="909" t="s">
        <v>5163</v>
      </c>
      <c r="C1152" s="909" t="s">
        <v>1110</v>
      </c>
      <c r="D1152" s="3">
        <v>2400</v>
      </c>
      <c r="E1152" s="909" t="s">
        <v>533</v>
      </c>
      <c r="F1152" s="3" t="s">
        <v>380</v>
      </c>
      <c r="G1152" s="909">
        <v>0</v>
      </c>
      <c r="H1152" s="909">
        <v>0</v>
      </c>
    </row>
    <row r="1153" spans="1:8" ht="15">
      <c r="A1153" s="1" t="s">
        <v>667</v>
      </c>
      <c r="B1153" s="909" t="s">
        <v>5164</v>
      </c>
      <c r="C1153" s="909" t="s">
        <v>1111</v>
      </c>
      <c r="D1153" s="3">
        <v>4800</v>
      </c>
      <c r="E1153" s="909" t="s">
        <v>533</v>
      </c>
      <c r="F1153" s="3" t="s">
        <v>380</v>
      </c>
      <c r="G1153" s="909">
        <v>0</v>
      </c>
      <c r="H1153" s="909">
        <v>0</v>
      </c>
    </row>
    <row r="1154" spans="1:8" ht="15">
      <c r="A1154" s="1" t="s">
        <v>668</v>
      </c>
      <c r="B1154" s="909" t="s">
        <v>5165</v>
      </c>
      <c r="C1154" s="909" t="s">
        <v>1112</v>
      </c>
      <c r="D1154" s="3">
        <v>11990</v>
      </c>
      <c r="E1154" s="909" t="s">
        <v>533</v>
      </c>
      <c r="F1154" s="3" t="s">
        <v>380</v>
      </c>
      <c r="G1154" s="909">
        <v>0</v>
      </c>
      <c r="H1154" s="909">
        <v>0</v>
      </c>
    </row>
    <row r="1155" spans="1:8" ht="15">
      <c r="A1155" s="1" t="s">
        <v>3221</v>
      </c>
      <c r="B1155" s="909" t="s">
        <v>5166</v>
      </c>
      <c r="C1155" s="909" t="s">
        <v>3222</v>
      </c>
      <c r="D1155" s="3">
        <v>19505</v>
      </c>
      <c r="E1155" s="909" t="s">
        <v>533</v>
      </c>
      <c r="F1155" s="3" t="s">
        <v>380</v>
      </c>
      <c r="G1155" s="909">
        <v>0</v>
      </c>
      <c r="H1155" s="909">
        <v>0</v>
      </c>
    </row>
    <row r="1156" spans="1:8" ht="15">
      <c r="A1156" s="1" t="s">
        <v>3223</v>
      </c>
      <c r="B1156" s="909" t="s">
        <v>5167</v>
      </c>
      <c r="C1156" s="909" t="s">
        <v>3224</v>
      </c>
      <c r="D1156" s="3">
        <v>24300</v>
      </c>
      <c r="E1156" s="909" t="s">
        <v>533</v>
      </c>
      <c r="F1156" s="3" t="s">
        <v>380</v>
      </c>
      <c r="G1156" s="909">
        <v>0</v>
      </c>
      <c r="H1156" s="909">
        <v>0</v>
      </c>
    </row>
    <row r="1157" spans="1:8" ht="15">
      <c r="A1157" s="1" t="s">
        <v>3225</v>
      </c>
      <c r="B1157" s="909" t="s">
        <v>5168</v>
      </c>
      <c r="C1157" s="909" t="s">
        <v>3226</v>
      </c>
      <c r="D1157" s="3">
        <v>33435</v>
      </c>
      <c r="E1157" s="909" t="s">
        <v>533</v>
      </c>
      <c r="F1157" s="3" t="s">
        <v>380</v>
      </c>
      <c r="G1157" s="909">
        <v>0</v>
      </c>
      <c r="H1157" s="909">
        <v>0</v>
      </c>
    </row>
    <row r="1158" spans="1:8" ht="15">
      <c r="A1158" s="1" t="s">
        <v>277</v>
      </c>
      <c r="B1158" s="909" t="s">
        <v>5169</v>
      </c>
      <c r="C1158" s="909" t="s">
        <v>1113</v>
      </c>
      <c r="D1158" s="3">
        <v>3120</v>
      </c>
      <c r="E1158" s="909" t="s">
        <v>533</v>
      </c>
      <c r="F1158" s="3" t="s">
        <v>380</v>
      </c>
      <c r="G1158" s="909">
        <v>0</v>
      </c>
      <c r="H1158" s="909">
        <v>0</v>
      </c>
    </row>
    <row r="1159" spans="1:8" ht="15">
      <c r="A1159" s="1" t="s">
        <v>3400</v>
      </c>
      <c r="B1159" s="909" t="s">
        <v>5170</v>
      </c>
      <c r="C1159" s="909" t="s">
        <v>3401</v>
      </c>
      <c r="D1159" s="3">
        <v>350</v>
      </c>
      <c r="E1159" s="909" t="s">
        <v>533</v>
      </c>
      <c r="F1159" s="3" t="s">
        <v>380</v>
      </c>
      <c r="G1159" s="909">
        <v>0</v>
      </c>
      <c r="H1159" s="909">
        <v>0</v>
      </c>
    </row>
    <row r="1160" spans="1:8" ht="15">
      <c r="A1160" s="1" t="s">
        <v>3402</v>
      </c>
      <c r="B1160" s="909" t="s">
        <v>5171</v>
      </c>
      <c r="C1160" s="909" t="s">
        <v>3403</v>
      </c>
      <c r="D1160" s="3">
        <v>595</v>
      </c>
      <c r="E1160" s="909" t="s">
        <v>533</v>
      </c>
      <c r="F1160" s="3" t="s">
        <v>380</v>
      </c>
      <c r="G1160" s="909">
        <v>0</v>
      </c>
      <c r="H1160" s="909">
        <v>0</v>
      </c>
    </row>
    <row r="1161" spans="1:8" ht="15">
      <c r="A1161" s="1" t="s">
        <v>3404</v>
      </c>
      <c r="B1161" s="909" t="s">
        <v>5172</v>
      </c>
      <c r="C1161" s="909" t="s">
        <v>3405</v>
      </c>
      <c r="D1161" s="3">
        <v>840</v>
      </c>
      <c r="E1161" s="909" t="s">
        <v>533</v>
      </c>
      <c r="F1161" s="3" t="s">
        <v>380</v>
      </c>
      <c r="G1161" s="909">
        <v>0</v>
      </c>
      <c r="H1161" s="909">
        <v>0</v>
      </c>
    </row>
    <row r="1162" spans="1:8" ht="15">
      <c r="A1162" s="1" t="s">
        <v>455</v>
      </c>
      <c r="B1162" s="909" t="s">
        <v>5173</v>
      </c>
      <c r="C1162" s="909" t="s">
        <v>456</v>
      </c>
      <c r="D1162" s="3">
        <v>2425</v>
      </c>
      <c r="E1162" s="909" t="s">
        <v>533</v>
      </c>
      <c r="F1162" s="3">
        <v>2061</v>
      </c>
      <c r="G1162" s="909">
        <v>0</v>
      </c>
      <c r="H1162" s="909">
        <v>0</v>
      </c>
    </row>
    <row r="1163" spans="1:8" ht="15">
      <c r="A1163" s="1" t="s">
        <v>453</v>
      </c>
      <c r="B1163" s="909" t="s">
        <v>5174</v>
      </c>
      <c r="C1163" s="909" t="s">
        <v>454</v>
      </c>
      <c r="D1163" s="3">
        <v>2665</v>
      </c>
      <c r="E1163" s="909" t="s">
        <v>533</v>
      </c>
      <c r="F1163" s="3">
        <v>2265</v>
      </c>
      <c r="G1163" s="909">
        <v>0</v>
      </c>
      <c r="H1163" s="909">
        <v>0</v>
      </c>
    </row>
    <row r="1164" spans="1:8" ht="15">
      <c r="A1164" s="1" t="s">
        <v>451</v>
      </c>
      <c r="B1164" s="909" t="s">
        <v>5175</v>
      </c>
      <c r="C1164" s="909" t="s">
        <v>452</v>
      </c>
      <c r="D1164" s="3">
        <v>3325</v>
      </c>
      <c r="E1164" s="909" t="s">
        <v>533</v>
      </c>
      <c r="F1164" s="3">
        <v>2826</v>
      </c>
      <c r="G1164" s="909">
        <v>0</v>
      </c>
      <c r="H1164" s="909" t="s">
        <v>1807</v>
      </c>
    </row>
    <row r="1165" spans="1:8" ht="15">
      <c r="A1165" s="1" t="s">
        <v>449</v>
      </c>
      <c r="B1165" s="909" t="s">
        <v>5176</v>
      </c>
      <c r="C1165" s="909" t="s">
        <v>450</v>
      </c>
      <c r="D1165" s="3">
        <v>6125</v>
      </c>
      <c r="E1165" s="909" t="s">
        <v>533</v>
      </c>
      <c r="F1165" s="3">
        <v>5206</v>
      </c>
      <c r="G1165" s="909">
        <v>0</v>
      </c>
      <c r="H1165" s="909">
        <v>0</v>
      </c>
    </row>
    <row r="1166" spans="1:8" ht="15">
      <c r="A1166" s="1" t="s">
        <v>3406</v>
      </c>
      <c r="B1166" s="909" t="s">
        <v>5177</v>
      </c>
      <c r="C1166" s="909" t="s">
        <v>3407</v>
      </c>
      <c r="D1166" s="3">
        <v>680</v>
      </c>
      <c r="E1166" s="909" t="s">
        <v>533</v>
      </c>
      <c r="F1166" s="3" t="s">
        <v>380</v>
      </c>
      <c r="G1166" s="909">
        <v>0</v>
      </c>
      <c r="H1166" s="909">
        <v>0</v>
      </c>
    </row>
    <row r="1167" spans="1:8" ht="15">
      <c r="A1167" s="1" t="s">
        <v>3408</v>
      </c>
      <c r="B1167" s="909" t="s">
        <v>5178</v>
      </c>
      <c r="C1167" s="909" t="s">
        <v>3409</v>
      </c>
      <c r="D1167" s="3">
        <v>1155</v>
      </c>
      <c r="E1167" s="909" t="s">
        <v>533</v>
      </c>
      <c r="F1167" s="3" t="s">
        <v>380</v>
      </c>
      <c r="G1167" s="909">
        <v>0</v>
      </c>
      <c r="H1167" s="909">
        <v>0</v>
      </c>
    </row>
    <row r="1168" spans="1:8" ht="15">
      <c r="A1168" s="1" t="s">
        <v>3410</v>
      </c>
      <c r="B1168" s="909" t="s">
        <v>5179</v>
      </c>
      <c r="C1168" s="909" t="s">
        <v>3411</v>
      </c>
      <c r="D1168" s="3">
        <v>1631</v>
      </c>
      <c r="E1168" s="909" t="s">
        <v>533</v>
      </c>
      <c r="F1168" s="3" t="s">
        <v>380</v>
      </c>
      <c r="G1168" s="909">
        <v>0</v>
      </c>
      <c r="H1168" s="909">
        <v>0</v>
      </c>
    </row>
    <row r="1169" spans="1:8" ht="15">
      <c r="A1169" s="1" t="s">
        <v>3412</v>
      </c>
      <c r="B1169" s="909" t="s">
        <v>5180</v>
      </c>
      <c r="C1169" s="909" t="s">
        <v>3413</v>
      </c>
      <c r="D1169" s="3">
        <v>1319</v>
      </c>
      <c r="E1169" s="909" t="s">
        <v>533</v>
      </c>
      <c r="F1169" s="3" t="s">
        <v>380</v>
      </c>
      <c r="G1169" s="909">
        <v>0</v>
      </c>
      <c r="H1169" s="909">
        <v>0</v>
      </c>
    </row>
    <row r="1170" spans="1:8" ht="15">
      <c r="A1170" s="1" t="s">
        <v>3414</v>
      </c>
      <c r="B1170" s="909" t="s">
        <v>5181</v>
      </c>
      <c r="C1170" s="909" t="s">
        <v>3415</v>
      </c>
      <c r="D1170" s="3">
        <v>2242</v>
      </c>
      <c r="E1170" s="909" t="s">
        <v>533</v>
      </c>
      <c r="F1170" s="3" t="s">
        <v>380</v>
      </c>
      <c r="G1170" s="909">
        <v>0</v>
      </c>
      <c r="H1170" s="909">
        <v>0</v>
      </c>
    </row>
    <row r="1171" spans="1:8" ht="15">
      <c r="A1171" s="1" t="s">
        <v>3416</v>
      </c>
      <c r="B1171" s="909" t="s">
        <v>5182</v>
      </c>
      <c r="C1171" s="909" t="s">
        <v>3417</v>
      </c>
      <c r="D1171" s="3">
        <v>3165</v>
      </c>
      <c r="E1171" s="909" t="s">
        <v>533</v>
      </c>
      <c r="F1171" s="3" t="s">
        <v>380</v>
      </c>
      <c r="G1171" s="909">
        <v>0</v>
      </c>
      <c r="H1171" s="909">
        <v>0</v>
      </c>
    </row>
    <row r="1172" spans="1:8" ht="15">
      <c r="A1172" s="1" t="s">
        <v>3418</v>
      </c>
      <c r="B1172" s="909" t="s">
        <v>5183</v>
      </c>
      <c r="C1172" s="909" t="s">
        <v>3419</v>
      </c>
      <c r="D1172" s="3">
        <v>2959</v>
      </c>
      <c r="E1172" s="909" t="s">
        <v>533</v>
      </c>
      <c r="F1172" s="3" t="s">
        <v>380</v>
      </c>
      <c r="G1172" s="909">
        <v>0</v>
      </c>
      <c r="H1172" s="909">
        <v>0</v>
      </c>
    </row>
    <row r="1173" spans="1:8" ht="15">
      <c r="A1173" s="1" t="s">
        <v>3420</v>
      </c>
      <c r="B1173" s="909" t="s">
        <v>5184</v>
      </c>
      <c r="C1173" s="909" t="s">
        <v>3421</v>
      </c>
      <c r="D1173" s="3">
        <v>5030</v>
      </c>
      <c r="E1173" s="909" t="s">
        <v>533</v>
      </c>
      <c r="F1173" s="3" t="s">
        <v>380</v>
      </c>
      <c r="G1173" s="909">
        <v>0</v>
      </c>
      <c r="H1173" s="909">
        <v>0</v>
      </c>
    </row>
    <row r="1174" spans="1:8" ht="15">
      <c r="A1174" s="1" t="s">
        <v>3422</v>
      </c>
      <c r="B1174" s="909" t="s">
        <v>5185</v>
      </c>
      <c r="C1174" s="909" t="s">
        <v>3423</v>
      </c>
      <c r="D1174" s="3">
        <v>7102</v>
      </c>
      <c r="E1174" s="909" t="s">
        <v>533</v>
      </c>
      <c r="F1174" s="3" t="s">
        <v>380</v>
      </c>
      <c r="G1174" s="909">
        <v>0</v>
      </c>
      <c r="H1174" s="909">
        <v>0</v>
      </c>
    </row>
    <row r="1175" spans="1:8" ht="15">
      <c r="A1175" s="1" t="s">
        <v>530</v>
      </c>
      <c r="B1175" s="909" t="s">
        <v>5186</v>
      </c>
      <c r="C1175" s="909" t="s">
        <v>1183</v>
      </c>
      <c r="D1175" s="3">
        <v>145</v>
      </c>
      <c r="E1175" s="909" t="s">
        <v>533</v>
      </c>
      <c r="F1175" s="3" t="s">
        <v>380</v>
      </c>
      <c r="G1175" s="909">
        <v>0</v>
      </c>
      <c r="H1175" s="909" t="s">
        <v>642</v>
      </c>
    </row>
    <row r="1176" spans="1:8" ht="15">
      <c r="A1176" s="1" t="s">
        <v>568</v>
      </c>
      <c r="B1176" s="909" t="s">
        <v>5187</v>
      </c>
      <c r="C1176" s="909" t="s">
        <v>1184</v>
      </c>
      <c r="D1176" s="3">
        <v>250</v>
      </c>
      <c r="E1176" s="909" t="s">
        <v>533</v>
      </c>
      <c r="F1176" s="3" t="s">
        <v>380</v>
      </c>
      <c r="G1176" s="909">
        <v>0</v>
      </c>
      <c r="H1176" s="909">
        <v>0</v>
      </c>
    </row>
    <row r="1177" spans="1:8" ht="15">
      <c r="A1177" s="1" t="s">
        <v>445</v>
      </c>
      <c r="B1177" s="909" t="s">
        <v>5188</v>
      </c>
      <c r="C1177" s="909" t="s">
        <v>1158</v>
      </c>
      <c r="D1177" s="3">
        <v>525</v>
      </c>
      <c r="E1177" s="909" t="s">
        <v>533</v>
      </c>
      <c r="F1177" s="3" t="s">
        <v>380</v>
      </c>
      <c r="G1177" s="909">
        <v>0</v>
      </c>
      <c r="H1177" s="909">
        <v>0</v>
      </c>
    </row>
    <row r="1178" spans="1:8" ht="15">
      <c r="A1178" s="1" t="s">
        <v>531</v>
      </c>
      <c r="B1178" s="909" t="s">
        <v>5189</v>
      </c>
      <c r="C1178" s="909" t="s">
        <v>1100</v>
      </c>
      <c r="D1178" s="3">
        <v>260</v>
      </c>
      <c r="E1178" s="909" t="s">
        <v>533</v>
      </c>
      <c r="F1178" s="3" t="s">
        <v>380</v>
      </c>
      <c r="G1178" s="909">
        <v>0</v>
      </c>
      <c r="H1178" s="909">
        <v>0</v>
      </c>
    </row>
    <row r="1179" spans="1:8" ht="15">
      <c r="A1179" s="1" t="s">
        <v>569</v>
      </c>
      <c r="B1179" s="909" t="s">
        <v>5190</v>
      </c>
      <c r="C1179" s="909" t="s">
        <v>1101</v>
      </c>
      <c r="D1179" s="3">
        <v>440</v>
      </c>
      <c r="E1179" s="909" t="s">
        <v>533</v>
      </c>
      <c r="F1179" s="3" t="s">
        <v>380</v>
      </c>
      <c r="G1179" s="909">
        <v>0</v>
      </c>
      <c r="H1179" s="909">
        <v>0</v>
      </c>
    </row>
    <row r="1180" spans="1:8" ht="15">
      <c r="A1180" s="1" t="s">
        <v>446</v>
      </c>
      <c r="B1180" s="909" t="s">
        <v>5191</v>
      </c>
      <c r="C1180" s="909" t="s">
        <v>1102</v>
      </c>
      <c r="D1180" s="3">
        <v>900</v>
      </c>
      <c r="E1180" s="909" t="s">
        <v>533</v>
      </c>
      <c r="F1180" s="3" t="s">
        <v>380</v>
      </c>
      <c r="G1180" s="909">
        <v>0</v>
      </c>
      <c r="H1180" s="909">
        <v>0</v>
      </c>
    </row>
    <row r="1181" spans="1:8" ht="15">
      <c r="A1181" s="1" t="s">
        <v>532</v>
      </c>
      <c r="B1181" s="909" t="s">
        <v>5192</v>
      </c>
      <c r="C1181" s="909" t="s">
        <v>1114</v>
      </c>
      <c r="D1181" s="3">
        <v>345</v>
      </c>
      <c r="E1181" s="909" t="s">
        <v>533</v>
      </c>
      <c r="F1181" s="3" t="s">
        <v>380</v>
      </c>
      <c r="G1181" s="909">
        <v>0</v>
      </c>
      <c r="H1181" s="909">
        <v>0</v>
      </c>
    </row>
    <row r="1182" spans="1:8" ht="15">
      <c r="A1182" s="1" t="s">
        <v>570</v>
      </c>
      <c r="B1182" s="909" t="s">
        <v>5193</v>
      </c>
      <c r="C1182" s="909" t="s">
        <v>1115</v>
      </c>
      <c r="D1182" s="3">
        <v>570</v>
      </c>
      <c r="E1182" s="909" t="s">
        <v>533</v>
      </c>
      <c r="F1182" s="3" t="s">
        <v>380</v>
      </c>
      <c r="G1182" s="909">
        <v>0</v>
      </c>
      <c r="H1182" s="909">
        <v>0</v>
      </c>
    </row>
    <row r="1183" spans="1:8" ht="15">
      <c r="A1183" s="1" t="s">
        <v>379</v>
      </c>
      <c r="B1183" s="909" t="s">
        <v>5194</v>
      </c>
      <c r="C1183" s="909" t="s">
        <v>1116</v>
      </c>
      <c r="D1183" s="3">
        <v>1125</v>
      </c>
      <c r="E1183" s="909" t="s">
        <v>533</v>
      </c>
      <c r="F1183" s="3" t="s">
        <v>380</v>
      </c>
      <c r="G1183" s="909">
        <v>0</v>
      </c>
      <c r="H1183" s="909">
        <v>0</v>
      </c>
    </row>
    <row r="1184" spans="1:8" ht="15">
      <c r="A1184" s="1" t="s">
        <v>3424</v>
      </c>
      <c r="B1184" s="909" t="s">
        <v>5195</v>
      </c>
      <c r="C1184" s="909" t="s">
        <v>3425</v>
      </c>
      <c r="D1184" s="3">
        <v>5511</v>
      </c>
      <c r="E1184" s="909" t="s">
        <v>533</v>
      </c>
      <c r="F1184" s="3" t="s">
        <v>380</v>
      </c>
      <c r="G1184" s="909">
        <v>0</v>
      </c>
      <c r="H1184" s="909">
        <v>0</v>
      </c>
    </row>
    <row r="1185" spans="1:8" ht="15">
      <c r="A1185" s="1" t="s">
        <v>3426</v>
      </c>
      <c r="B1185" s="909" t="s">
        <v>5196</v>
      </c>
      <c r="C1185" s="909" t="s">
        <v>3427</v>
      </c>
      <c r="D1185" s="3">
        <v>9369</v>
      </c>
      <c r="E1185" s="909" t="s">
        <v>533</v>
      </c>
      <c r="F1185" s="3" t="s">
        <v>380</v>
      </c>
      <c r="G1185" s="909">
        <v>0</v>
      </c>
      <c r="H1185" s="909">
        <v>0</v>
      </c>
    </row>
    <row r="1186" spans="1:8" ht="15">
      <c r="A1186" s="1" t="s">
        <v>3428</v>
      </c>
      <c r="B1186" s="909" t="s">
        <v>5197</v>
      </c>
      <c r="C1186" s="909" t="s">
        <v>3429</v>
      </c>
      <c r="D1186" s="3">
        <v>13226</v>
      </c>
      <c r="E1186" s="909" t="s">
        <v>533</v>
      </c>
      <c r="F1186" s="3" t="s">
        <v>380</v>
      </c>
      <c r="G1186" s="909">
        <v>0</v>
      </c>
      <c r="H1186" s="909">
        <v>0</v>
      </c>
    </row>
    <row r="1187" spans="1:8" ht="15">
      <c r="A1187" s="1" t="s">
        <v>3436</v>
      </c>
      <c r="B1187" s="909" t="s">
        <v>5198</v>
      </c>
      <c r="C1187" s="909" t="s">
        <v>3437</v>
      </c>
      <c r="D1187" s="3">
        <v>9851</v>
      </c>
      <c r="E1187" s="909" t="s">
        <v>533</v>
      </c>
      <c r="F1187" s="3" t="s">
        <v>380</v>
      </c>
      <c r="G1187" s="909">
        <v>0</v>
      </c>
      <c r="H1187" s="909">
        <v>0</v>
      </c>
    </row>
    <row r="1188" spans="1:8" ht="15">
      <c r="A1188" s="1" t="s">
        <v>3438</v>
      </c>
      <c r="B1188" s="909" t="s">
        <v>5199</v>
      </c>
      <c r="C1188" s="909" t="s">
        <v>3439</v>
      </c>
      <c r="D1188" s="3">
        <v>16747</v>
      </c>
      <c r="E1188" s="909" t="s">
        <v>533</v>
      </c>
      <c r="F1188" s="3" t="s">
        <v>380</v>
      </c>
      <c r="G1188" s="909">
        <v>0</v>
      </c>
      <c r="H1188" s="909">
        <v>0</v>
      </c>
    </row>
    <row r="1189" spans="1:8" ht="15">
      <c r="A1189" s="1" t="s">
        <v>3440</v>
      </c>
      <c r="B1189" s="909" t="s">
        <v>5200</v>
      </c>
      <c r="C1189" s="909" t="s">
        <v>3441</v>
      </c>
      <c r="D1189" s="3">
        <v>23642</v>
      </c>
      <c r="E1189" s="909" t="s">
        <v>533</v>
      </c>
      <c r="F1189" s="3" t="s">
        <v>380</v>
      </c>
      <c r="G1189" s="909">
        <v>0</v>
      </c>
      <c r="H1189" s="909">
        <v>0</v>
      </c>
    </row>
    <row r="1190" spans="1:8" ht="15">
      <c r="A1190" s="1" t="s">
        <v>3442</v>
      </c>
      <c r="B1190" s="909" t="s">
        <v>5201</v>
      </c>
      <c r="C1190" s="909" t="s">
        <v>3443</v>
      </c>
      <c r="D1190" s="3">
        <v>19193</v>
      </c>
      <c r="E1190" s="909" t="s">
        <v>533</v>
      </c>
      <c r="F1190" s="3" t="s">
        <v>380</v>
      </c>
      <c r="G1190" s="909">
        <v>0</v>
      </c>
      <c r="H1190" s="909">
        <v>0</v>
      </c>
    </row>
    <row r="1191" spans="1:8" ht="15">
      <c r="A1191" s="1" t="s">
        <v>3444</v>
      </c>
      <c r="B1191" s="909" t="s">
        <v>5202</v>
      </c>
      <c r="C1191" s="909" t="s">
        <v>3445</v>
      </c>
      <c r="D1191" s="3">
        <v>32628</v>
      </c>
      <c r="E1191" s="909" t="s">
        <v>533</v>
      </c>
      <c r="F1191" s="3" t="s">
        <v>380</v>
      </c>
      <c r="G1191" s="909">
        <v>0</v>
      </c>
      <c r="H1191" s="909">
        <v>0</v>
      </c>
    </row>
    <row r="1192" spans="1:8" ht="15">
      <c r="A1192" s="1" t="s">
        <v>3446</v>
      </c>
      <c r="B1192" s="909" t="s">
        <v>5203</v>
      </c>
      <c r="C1192" s="909" t="s">
        <v>3447</v>
      </c>
      <c r="D1192" s="3">
        <v>46063</v>
      </c>
      <c r="E1192" s="909" t="s">
        <v>533</v>
      </c>
      <c r="F1192" s="3" t="s">
        <v>380</v>
      </c>
      <c r="G1192" s="909">
        <v>0</v>
      </c>
      <c r="H1192" s="909">
        <v>0</v>
      </c>
    </row>
    <row r="1193" spans="1:8" ht="15">
      <c r="A1193" s="1" t="s">
        <v>402</v>
      </c>
      <c r="B1193" s="909" t="s">
        <v>5204</v>
      </c>
      <c r="C1193" s="909" t="s">
        <v>1571</v>
      </c>
      <c r="D1193" s="3">
        <v>600</v>
      </c>
      <c r="E1193" s="909" t="s">
        <v>533</v>
      </c>
      <c r="F1193" s="3" t="s">
        <v>380</v>
      </c>
      <c r="G1193" s="909">
        <v>0</v>
      </c>
      <c r="H1193" s="909">
        <v>0</v>
      </c>
    </row>
    <row r="1194" spans="1:8" ht="15">
      <c r="A1194" s="1" t="s">
        <v>403</v>
      </c>
      <c r="B1194" s="909" t="s">
        <v>5205</v>
      </c>
      <c r="C1194" s="909" t="s">
        <v>1584</v>
      </c>
      <c r="D1194" s="3">
        <v>1080</v>
      </c>
      <c r="E1194" s="909" t="s">
        <v>533</v>
      </c>
      <c r="F1194" s="3" t="s">
        <v>380</v>
      </c>
      <c r="G1194" s="909">
        <v>0</v>
      </c>
      <c r="H1194" s="909">
        <v>0</v>
      </c>
    </row>
    <row r="1195" spans="1:8" ht="15">
      <c r="A1195" s="1" t="s">
        <v>404</v>
      </c>
      <c r="B1195" s="909" t="s">
        <v>5206</v>
      </c>
      <c r="C1195" s="909" t="s">
        <v>1608</v>
      </c>
      <c r="D1195" s="3">
        <v>3000</v>
      </c>
      <c r="E1195" s="909" t="s">
        <v>533</v>
      </c>
      <c r="F1195" s="3" t="s">
        <v>380</v>
      </c>
      <c r="G1195" s="909">
        <v>0</v>
      </c>
      <c r="H1195" s="909">
        <v>0</v>
      </c>
    </row>
    <row r="1196" spans="1:8" ht="15">
      <c r="A1196" s="1" t="s">
        <v>405</v>
      </c>
      <c r="B1196" s="909" t="s">
        <v>5207</v>
      </c>
      <c r="C1196" s="909" t="s">
        <v>1632</v>
      </c>
      <c r="D1196" s="3">
        <v>8040</v>
      </c>
      <c r="E1196" s="909" t="s">
        <v>533</v>
      </c>
      <c r="F1196" s="3" t="s">
        <v>380</v>
      </c>
      <c r="G1196" s="909">
        <v>0</v>
      </c>
      <c r="H1196" s="909">
        <v>0</v>
      </c>
    </row>
    <row r="1197" spans="1:8" ht="15">
      <c r="A1197" s="1" t="s">
        <v>406</v>
      </c>
      <c r="B1197" s="909" t="s">
        <v>5208</v>
      </c>
      <c r="C1197" s="909" t="s">
        <v>1656</v>
      </c>
      <c r="D1197" s="3">
        <v>13200</v>
      </c>
      <c r="E1197" s="909" t="s">
        <v>533</v>
      </c>
      <c r="F1197" s="3" t="s">
        <v>380</v>
      </c>
      <c r="G1197" s="909">
        <v>0</v>
      </c>
      <c r="H1197" s="909">
        <v>0</v>
      </c>
    </row>
    <row r="1198" spans="1:8" ht="15">
      <c r="A1198" s="1" t="s">
        <v>407</v>
      </c>
      <c r="B1198" s="909" t="s">
        <v>5209</v>
      </c>
      <c r="C1198" s="909" t="s">
        <v>1668</v>
      </c>
      <c r="D1198" s="3">
        <v>18000</v>
      </c>
      <c r="E1198" s="909" t="s">
        <v>533</v>
      </c>
      <c r="F1198" s="3" t="s">
        <v>380</v>
      </c>
      <c r="G1198" s="909">
        <v>0</v>
      </c>
      <c r="H1198" s="909">
        <v>0</v>
      </c>
    </row>
    <row r="1199" spans="1:8" ht="15">
      <c r="A1199" s="1" t="s">
        <v>166</v>
      </c>
      <c r="B1199" s="909" t="s">
        <v>5210</v>
      </c>
      <c r="C1199" s="909" t="s">
        <v>1596</v>
      </c>
      <c r="D1199" s="3">
        <v>1800</v>
      </c>
      <c r="E1199" s="909" t="s">
        <v>533</v>
      </c>
      <c r="F1199" s="3" t="s">
        <v>380</v>
      </c>
      <c r="G1199" s="909">
        <v>0</v>
      </c>
      <c r="H1199" s="909">
        <v>0</v>
      </c>
    </row>
    <row r="1200" spans="1:8" ht="15">
      <c r="A1200" s="1" t="s">
        <v>589</v>
      </c>
      <c r="B1200" s="909" t="s">
        <v>5211</v>
      </c>
      <c r="C1200" s="909" t="s">
        <v>1620</v>
      </c>
      <c r="D1200" s="3">
        <v>5520</v>
      </c>
      <c r="E1200" s="909" t="s">
        <v>533</v>
      </c>
      <c r="F1200" s="3" t="s">
        <v>380</v>
      </c>
      <c r="G1200" s="909">
        <v>0</v>
      </c>
      <c r="H1200" s="909">
        <v>0</v>
      </c>
    </row>
    <row r="1201" spans="1:8" ht="15">
      <c r="A1201" s="1" t="s">
        <v>95</v>
      </c>
      <c r="B1201" s="909" t="s">
        <v>5212</v>
      </c>
      <c r="C1201" s="909" t="s">
        <v>1644</v>
      </c>
      <c r="D1201" s="3">
        <v>10560</v>
      </c>
      <c r="E1201" s="909" t="s">
        <v>533</v>
      </c>
      <c r="F1201" s="3" t="s">
        <v>380</v>
      </c>
      <c r="G1201" s="909">
        <v>0</v>
      </c>
      <c r="H1201" s="909">
        <v>0</v>
      </c>
    </row>
    <row r="1202" spans="1:8" ht="15">
      <c r="A1202" s="1" t="s">
        <v>408</v>
      </c>
      <c r="B1202" s="909" t="s">
        <v>5213</v>
      </c>
      <c r="C1202" s="909" t="s">
        <v>1573</v>
      </c>
      <c r="D1202" s="3">
        <v>765</v>
      </c>
      <c r="E1202" s="909" t="s">
        <v>533</v>
      </c>
      <c r="F1202" s="3" t="s">
        <v>380</v>
      </c>
      <c r="G1202" s="909">
        <v>0</v>
      </c>
      <c r="H1202" s="909">
        <v>0</v>
      </c>
    </row>
    <row r="1203" spans="1:8" ht="15">
      <c r="A1203" s="1" t="s">
        <v>409</v>
      </c>
      <c r="B1203" s="909" t="s">
        <v>5214</v>
      </c>
      <c r="C1203" s="909" t="s">
        <v>1586</v>
      </c>
      <c r="D1203" s="3">
        <v>1020</v>
      </c>
      <c r="E1203" s="909" t="s">
        <v>533</v>
      </c>
      <c r="F1203" s="3" t="s">
        <v>380</v>
      </c>
      <c r="G1203" s="909">
        <v>0</v>
      </c>
      <c r="H1203" s="909">
        <v>0</v>
      </c>
    </row>
    <row r="1204" spans="1:8" ht="15">
      <c r="A1204" s="1" t="s">
        <v>410</v>
      </c>
      <c r="B1204" s="909" t="s">
        <v>5215</v>
      </c>
      <c r="C1204" s="909" t="s">
        <v>1610</v>
      </c>
      <c r="D1204" s="3">
        <v>2465</v>
      </c>
      <c r="E1204" s="909" t="s">
        <v>533</v>
      </c>
      <c r="F1204" s="3" t="s">
        <v>380</v>
      </c>
      <c r="G1204" s="909">
        <v>0</v>
      </c>
      <c r="H1204" s="909">
        <v>0</v>
      </c>
    </row>
    <row r="1205" spans="1:8" ht="15">
      <c r="A1205" s="1" t="s">
        <v>411</v>
      </c>
      <c r="B1205" s="909" t="s">
        <v>5216</v>
      </c>
      <c r="C1205" s="909" t="s">
        <v>1634</v>
      </c>
      <c r="D1205" s="3">
        <v>6375</v>
      </c>
      <c r="E1205" s="909" t="s">
        <v>533</v>
      </c>
      <c r="F1205" s="3" t="s">
        <v>380</v>
      </c>
      <c r="G1205" s="909">
        <v>0</v>
      </c>
      <c r="H1205" s="909">
        <v>0</v>
      </c>
    </row>
    <row r="1206" spans="1:8" ht="15">
      <c r="A1206" s="1" t="s">
        <v>412</v>
      </c>
      <c r="B1206" s="909" t="s">
        <v>5217</v>
      </c>
      <c r="C1206" s="909" t="s">
        <v>1658</v>
      </c>
      <c r="D1206" s="3">
        <v>10710</v>
      </c>
      <c r="E1206" s="909" t="s">
        <v>533</v>
      </c>
      <c r="F1206" s="3" t="s">
        <v>380</v>
      </c>
      <c r="G1206" s="909">
        <v>0</v>
      </c>
      <c r="H1206" s="909">
        <v>0</v>
      </c>
    </row>
    <row r="1207" spans="1:8" ht="15">
      <c r="A1207" s="1" t="s">
        <v>413</v>
      </c>
      <c r="B1207" s="909" t="s">
        <v>5218</v>
      </c>
      <c r="C1207" s="909" t="s">
        <v>1670</v>
      </c>
      <c r="D1207" s="3">
        <v>15300</v>
      </c>
      <c r="E1207" s="909" t="s">
        <v>533</v>
      </c>
      <c r="F1207" s="3" t="s">
        <v>380</v>
      </c>
      <c r="G1207" s="909">
        <v>0</v>
      </c>
      <c r="H1207" s="909">
        <v>0</v>
      </c>
    </row>
    <row r="1208" spans="1:8" ht="15">
      <c r="A1208" s="1" t="s">
        <v>169</v>
      </c>
      <c r="B1208" s="909" t="s">
        <v>5219</v>
      </c>
      <c r="C1208" s="909" t="s">
        <v>1598</v>
      </c>
      <c r="D1208" s="3">
        <v>1530</v>
      </c>
      <c r="E1208" s="909" t="s">
        <v>533</v>
      </c>
      <c r="F1208" s="3" t="s">
        <v>380</v>
      </c>
      <c r="G1208" s="909">
        <v>0</v>
      </c>
      <c r="H1208" s="909">
        <v>0</v>
      </c>
    </row>
    <row r="1209" spans="1:8" ht="15">
      <c r="A1209" s="1" t="s">
        <v>643</v>
      </c>
      <c r="B1209" s="909" t="s">
        <v>5220</v>
      </c>
      <c r="C1209" s="909" t="s">
        <v>1622</v>
      </c>
      <c r="D1209" s="3">
        <v>4420</v>
      </c>
      <c r="E1209" s="909" t="s">
        <v>533</v>
      </c>
      <c r="F1209" s="3" t="s">
        <v>380</v>
      </c>
      <c r="G1209" s="909">
        <v>0</v>
      </c>
      <c r="H1209" s="909">
        <v>0</v>
      </c>
    </row>
    <row r="1210" spans="1:8" ht="15">
      <c r="A1210" s="1" t="s">
        <v>97</v>
      </c>
      <c r="B1210" s="909" t="s">
        <v>5221</v>
      </c>
      <c r="C1210" s="909" t="s">
        <v>1646</v>
      </c>
      <c r="D1210" s="3">
        <v>8500</v>
      </c>
      <c r="E1210" s="909" t="s">
        <v>533</v>
      </c>
      <c r="F1210" s="3" t="s">
        <v>380</v>
      </c>
      <c r="G1210" s="909">
        <v>0</v>
      </c>
      <c r="H1210" s="909">
        <v>0</v>
      </c>
    </row>
    <row r="1211" spans="1:8" ht="15">
      <c r="A1211" s="1" t="s">
        <v>435</v>
      </c>
      <c r="B1211" s="909" t="s">
        <v>5222</v>
      </c>
      <c r="C1211" s="909" t="s">
        <v>1574</v>
      </c>
      <c r="D1211" s="3">
        <v>1080</v>
      </c>
      <c r="E1211" s="909" t="s">
        <v>533</v>
      </c>
      <c r="F1211" s="3" t="s">
        <v>380</v>
      </c>
      <c r="G1211" s="909">
        <v>0</v>
      </c>
      <c r="H1211" s="909">
        <v>0</v>
      </c>
    </row>
    <row r="1212" spans="1:8" ht="15">
      <c r="A1212" s="1" t="s">
        <v>436</v>
      </c>
      <c r="B1212" s="909" t="s">
        <v>5223</v>
      </c>
      <c r="C1212" s="909" t="s">
        <v>1587</v>
      </c>
      <c r="D1212" s="3">
        <v>1440</v>
      </c>
      <c r="E1212" s="909" t="s">
        <v>533</v>
      </c>
      <c r="F1212" s="3" t="s">
        <v>380</v>
      </c>
      <c r="G1212" s="909">
        <v>0</v>
      </c>
      <c r="H1212" s="909">
        <v>0</v>
      </c>
    </row>
    <row r="1213" spans="1:8" ht="15">
      <c r="A1213" s="1" t="s">
        <v>437</v>
      </c>
      <c r="B1213" s="909" t="s">
        <v>5224</v>
      </c>
      <c r="C1213" s="909" t="s">
        <v>1611</v>
      </c>
      <c r="D1213" s="3">
        <v>3480</v>
      </c>
      <c r="E1213" s="909" t="s">
        <v>533</v>
      </c>
      <c r="F1213" s="3" t="s">
        <v>380</v>
      </c>
      <c r="G1213" s="909">
        <v>0</v>
      </c>
      <c r="H1213" s="909">
        <v>0</v>
      </c>
    </row>
    <row r="1214" spans="1:8" ht="15">
      <c r="A1214" s="1" t="s">
        <v>438</v>
      </c>
      <c r="B1214" s="909" t="s">
        <v>5225</v>
      </c>
      <c r="C1214" s="909" t="s">
        <v>1635</v>
      </c>
      <c r="D1214" s="3">
        <v>9000</v>
      </c>
      <c r="E1214" s="909" t="s">
        <v>533</v>
      </c>
      <c r="F1214" s="3" t="s">
        <v>380</v>
      </c>
      <c r="G1214" s="909">
        <v>0</v>
      </c>
      <c r="H1214" s="909">
        <v>0</v>
      </c>
    </row>
    <row r="1215" spans="1:8" ht="15">
      <c r="A1215" s="1" t="s">
        <v>439</v>
      </c>
      <c r="B1215" s="909" t="s">
        <v>5226</v>
      </c>
      <c r="C1215" s="909" t="s">
        <v>1659</v>
      </c>
      <c r="D1215" s="3">
        <v>15120</v>
      </c>
      <c r="E1215" s="909" t="s">
        <v>533</v>
      </c>
      <c r="F1215" s="3" t="s">
        <v>380</v>
      </c>
      <c r="G1215" s="909">
        <v>0</v>
      </c>
      <c r="H1215" s="909">
        <v>0</v>
      </c>
    </row>
    <row r="1216" spans="1:8" ht="15">
      <c r="A1216" s="1" t="s">
        <v>440</v>
      </c>
      <c r="B1216" s="909" t="s">
        <v>5227</v>
      </c>
      <c r="C1216" s="909" t="s">
        <v>1671</v>
      </c>
      <c r="D1216" s="3">
        <v>21600</v>
      </c>
      <c r="E1216" s="909" t="s">
        <v>533</v>
      </c>
      <c r="F1216" s="3" t="s">
        <v>380</v>
      </c>
      <c r="G1216" s="909">
        <v>0</v>
      </c>
      <c r="H1216" s="909">
        <v>0</v>
      </c>
    </row>
    <row r="1217" spans="1:8" ht="15">
      <c r="A1217" s="1" t="s">
        <v>170</v>
      </c>
      <c r="B1217" s="909" t="s">
        <v>5228</v>
      </c>
      <c r="C1217" s="909" t="s">
        <v>1599</v>
      </c>
      <c r="D1217" s="3">
        <v>2160</v>
      </c>
      <c r="E1217" s="909" t="s">
        <v>533</v>
      </c>
      <c r="F1217" s="3" t="s">
        <v>380</v>
      </c>
      <c r="G1217" s="909">
        <v>0</v>
      </c>
      <c r="H1217" s="909">
        <v>0</v>
      </c>
    </row>
    <row r="1218" spans="1:8" ht="15">
      <c r="A1218" s="1" t="s">
        <v>644</v>
      </c>
      <c r="B1218" s="909" t="s">
        <v>5229</v>
      </c>
      <c r="C1218" s="909" t="s">
        <v>1623</v>
      </c>
      <c r="D1218" s="3">
        <v>6240</v>
      </c>
      <c r="E1218" s="909" t="s">
        <v>533</v>
      </c>
      <c r="F1218" s="3" t="s">
        <v>380</v>
      </c>
      <c r="G1218" s="909">
        <v>0</v>
      </c>
      <c r="H1218" s="909">
        <v>0</v>
      </c>
    </row>
    <row r="1219" spans="1:8" ht="15">
      <c r="A1219" s="1" t="s">
        <v>378</v>
      </c>
      <c r="B1219" s="909" t="s">
        <v>5230</v>
      </c>
      <c r="C1219" s="909" t="s">
        <v>1647</v>
      </c>
      <c r="D1219" s="3">
        <v>12000</v>
      </c>
      <c r="E1219" s="909" t="s">
        <v>533</v>
      </c>
      <c r="F1219" s="3" t="s">
        <v>380</v>
      </c>
      <c r="G1219" s="909">
        <v>0</v>
      </c>
      <c r="H1219" s="909">
        <v>0</v>
      </c>
    </row>
    <row r="1220" spans="1:8" ht="15">
      <c r="A1220" s="1" t="s">
        <v>381</v>
      </c>
      <c r="B1220" s="909" t="s">
        <v>5231</v>
      </c>
      <c r="C1220" s="909" t="s">
        <v>1579</v>
      </c>
      <c r="D1220" s="3">
        <v>1020</v>
      </c>
      <c r="E1220" s="909" t="s">
        <v>533</v>
      </c>
      <c r="F1220" s="3" t="s">
        <v>380</v>
      </c>
      <c r="G1220" s="909">
        <v>0</v>
      </c>
      <c r="H1220" s="909">
        <v>0</v>
      </c>
    </row>
    <row r="1221" spans="1:8" ht="15">
      <c r="A1221" s="1" t="s">
        <v>382</v>
      </c>
      <c r="B1221" s="909" t="s">
        <v>5232</v>
      </c>
      <c r="C1221" s="909" t="s">
        <v>1592</v>
      </c>
      <c r="D1221" s="3">
        <v>1020</v>
      </c>
      <c r="E1221" s="909" t="s">
        <v>533</v>
      </c>
      <c r="F1221" s="3" t="s">
        <v>380</v>
      </c>
      <c r="G1221" s="909">
        <v>0</v>
      </c>
      <c r="H1221" s="909">
        <v>0</v>
      </c>
    </row>
    <row r="1222" spans="1:8" ht="15">
      <c r="A1222" s="1" t="s">
        <v>383</v>
      </c>
      <c r="B1222" s="909" t="s">
        <v>5233</v>
      </c>
      <c r="C1222" s="909" t="s">
        <v>1616</v>
      </c>
      <c r="D1222" s="3">
        <v>3060</v>
      </c>
      <c r="E1222" s="909" t="s">
        <v>533</v>
      </c>
      <c r="F1222" s="3" t="s">
        <v>380</v>
      </c>
      <c r="G1222" s="909">
        <v>0</v>
      </c>
      <c r="H1222" s="909">
        <v>0</v>
      </c>
    </row>
    <row r="1223" spans="1:8" ht="15">
      <c r="A1223" s="1" t="s">
        <v>384</v>
      </c>
      <c r="B1223" s="909" t="s">
        <v>5234</v>
      </c>
      <c r="C1223" s="909" t="s">
        <v>1640</v>
      </c>
      <c r="D1223" s="3">
        <v>6120</v>
      </c>
      <c r="E1223" s="909" t="s">
        <v>533</v>
      </c>
      <c r="F1223" s="3" t="s">
        <v>380</v>
      </c>
      <c r="G1223" s="909">
        <v>0</v>
      </c>
      <c r="H1223" s="909">
        <v>0</v>
      </c>
    </row>
    <row r="1224" spans="1:8" ht="15">
      <c r="A1224" s="1" t="s">
        <v>385</v>
      </c>
      <c r="B1224" s="909" t="s">
        <v>5235</v>
      </c>
      <c r="C1224" s="909" t="s">
        <v>1664</v>
      </c>
      <c r="D1224" s="3">
        <v>11475</v>
      </c>
      <c r="E1224" s="909" t="s">
        <v>533</v>
      </c>
      <c r="F1224" s="3" t="s">
        <v>380</v>
      </c>
      <c r="G1224" s="909">
        <v>0</v>
      </c>
      <c r="H1224" s="909">
        <v>0</v>
      </c>
    </row>
    <row r="1225" spans="1:8" ht="15">
      <c r="A1225" s="1" t="s">
        <v>386</v>
      </c>
      <c r="B1225" s="909" t="s">
        <v>5236</v>
      </c>
      <c r="C1225" s="909" t="s">
        <v>1676</v>
      </c>
      <c r="D1225" s="3">
        <v>13600</v>
      </c>
      <c r="E1225" s="909" t="s">
        <v>533</v>
      </c>
      <c r="F1225" s="3" t="s">
        <v>380</v>
      </c>
      <c r="G1225" s="909">
        <v>0</v>
      </c>
      <c r="H1225" s="909">
        <v>0</v>
      </c>
    </row>
    <row r="1226" spans="1:8" ht="15">
      <c r="A1226" s="1" t="s">
        <v>27</v>
      </c>
      <c r="B1226" s="909" t="s">
        <v>5237</v>
      </c>
      <c r="C1226" s="909" t="s">
        <v>1604</v>
      </c>
      <c r="D1226" s="3">
        <v>2040</v>
      </c>
      <c r="E1226" s="909" t="s">
        <v>533</v>
      </c>
      <c r="F1226" s="3" t="s">
        <v>380</v>
      </c>
      <c r="G1226" s="909">
        <v>0</v>
      </c>
      <c r="H1226" s="909">
        <v>0</v>
      </c>
    </row>
    <row r="1227" spans="1:8" ht="15">
      <c r="A1227" s="1" t="s">
        <v>303</v>
      </c>
      <c r="B1227" s="909" t="s">
        <v>5238</v>
      </c>
      <c r="C1227" s="909" t="s">
        <v>1628</v>
      </c>
      <c r="D1227" s="3">
        <v>4590</v>
      </c>
      <c r="E1227" s="909" t="s">
        <v>533</v>
      </c>
      <c r="F1227" s="3" t="s">
        <v>380</v>
      </c>
      <c r="G1227" s="909">
        <v>0</v>
      </c>
      <c r="H1227" s="909">
        <v>0</v>
      </c>
    </row>
    <row r="1228" spans="1:8" ht="15">
      <c r="A1228" s="1" t="s">
        <v>21</v>
      </c>
      <c r="B1228" s="909" t="s">
        <v>5239</v>
      </c>
      <c r="C1228" s="909" t="s">
        <v>1652</v>
      </c>
      <c r="D1228" s="3">
        <v>8500</v>
      </c>
      <c r="E1228" s="909" t="s">
        <v>533</v>
      </c>
      <c r="F1228" s="3" t="s">
        <v>380</v>
      </c>
      <c r="G1228" s="909">
        <v>0</v>
      </c>
      <c r="H1228" s="909">
        <v>0</v>
      </c>
    </row>
    <row r="1229" spans="1:8" ht="15">
      <c r="A1229" s="1" t="s">
        <v>387</v>
      </c>
      <c r="B1229" s="909" t="s">
        <v>5240</v>
      </c>
      <c r="C1229" s="909" t="s">
        <v>1580</v>
      </c>
      <c r="D1229" s="3">
        <v>1440</v>
      </c>
      <c r="E1229" s="909" t="s">
        <v>533</v>
      </c>
      <c r="F1229" s="3" t="s">
        <v>380</v>
      </c>
      <c r="G1229" s="909">
        <v>0</v>
      </c>
      <c r="H1229" s="909">
        <v>0</v>
      </c>
    </row>
    <row r="1230" spans="1:8" ht="15">
      <c r="A1230" s="1" t="s">
        <v>441</v>
      </c>
      <c r="B1230" s="909" t="s">
        <v>5241</v>
      </c>
      <c r="C1230" s="909" t="s">
        <v>1593</v>
      </c>
      <c r="D1230" s="3">
        <v>1440</v>
      </c>
      <c r="E1230" s="909" t="s">
        <v>533</v>
      </c>
      <c r="F1230" s="3" t="s">
        <v>380</v>
      </c>
      <c r="G1230" s="909">
        <v>0</v>
      </c>
      <c r="H1230" s="909">
        <v>0</v>
      </c>
    </row>
    <row r="1231" spans="1:8" ht="15">
      <c r="A1231" s="1" t="s">
        <v>442</v>
      </c>
      <c r="B1231" s="909" t="s">
        <v>5242</v>
      </c>
      <c r="C1231" s="909" t="s">
        <v>1617</v>
      </c>
      <c r="D1231" s="3">
        <v>4320</v>
      </c>
      <c r="E1231" s="909" t="s">
        <v>533</v>
      </c>
      <c r="F1231" s="3" t="s">
        <v>380</v>
      </c>
      <c r="G1231" s="909">
        <v>0</v>
      </c>
      <c r="H1231" s="909">
        <v>0</v>
      </c>
    </row>
    <row r="1232" spans="1:8" ht="15">
      <c r="A1232" s="1" t="s">
        <v>443</v>
      </c>
      <c r="B1232" s="909" t="s">
        <v>5243</v>
      </c>
      <c r="C1232" s="909" t="s">
        <v>1641</v>
      </c>
      <c r="D1232" s="3">
        <v>8640</v>
      </c>
      <c r="E1232" s="909" t="s">
        <v>533</v>
      </c>
      <c r="F1232" s="3" t="s">
        <v>380</v>
      </c>
      <c r="G1232" s="909">
        <v>0</v>
      </c>
      <c r="H1232" s="909">
        <v>0</v>
      </c>
    </row>
    <row r="1233" spans="1:8" ht="15">
      <c r="A1233" s="1" t="s">
        <v>444</v>
      </c>
      <c r="B1233" s="909" t="s">
        <v>5244</v>
      </c>
      <c r="C1233" s="909" t="s">
        <v>1665</v>
      </c>
      <c r="D1233" s="3">
        <v>16200</v>
      </c>
      <c r="E1233" s="909" t="s">
        <v>533</v>
      </c>
      <c r="F1233" s="3" t="s">
        <v>380</v>
      </c>
      <c r="G1233" s="909">
        <v>0</v>
      </c>
      <c r="H1233" s="909">
        <v>0</v>
      </c>
    </row>
    <row r="1234" spans="1:8" ht="15">
      <c r="A1234" s="1" t="s">
        <v>351</v>
      </c>
      <c r="B1234" s="909" t="s">
        <v>5245</v>
      </c>
      <c r="C1234" s="909" t="s">
        <v>1677</v>
      </c>
      <c r="D1234" s="3">
        <v>19175</v>
      </c>
      <c r="E1234" s="909" t="s">
        <v>533</v>
      </c>
      <c r="F1234" s="3" t="s">
        <v>380</v>
      </c>
      <c r="G1234" s="909">
        <v>0</v>
      </c>
      <c r="H1234" s="909">
        <v>0</v>
      </c>
    </row>
    <row r="1235" spans="1:8" ht="15">
      <c r="A1235" s="1" t="s">
        <v>28</v>
      </c>
      <c r="B1235" s="909" t="s">
        <v>5246</v>
      </c>
      <c r="C1235" s="909" t="s">
        <v>1605</v>
      </c>
      <c r="D1235" s="3">
        <v>2880</v>
      </c>
      <c r="E1235" s="909" t="s">
        <v>533</v>
      </c>
      <c r="F1235" s="3" t="s">
        <v>380</v>
      </c>
      <c r="G1235" s="909">
        <v>0</v>
      </c>
      <c r="H1235" s="909">
        <v>0</v>
      </c>
    </row>
    <row r="1236" spans="1:8" ht="15">
      <c r="A1236" s="1" t="s">
        <v>304</v>
      </c>
      <c r="B1236" s="909" t="s">
        <v>5247</v>
      </c>
      <c r="C1236" s="909" t="s">
        <v>1629</v>
      </c>
      <c r="D1236" s="3">
        <v>6480</v>
      </c>
      <c r="E1236" s="909" t="s">
        <v>533</v>
      </c>
      <c r="F1236" s="3" t="s">
        <v>380</v>
      </c>
      <c r="G1236" s="909">
        <v>0</v>
      </c>
      <c r="H1236" s="909">
        <v>0</v>
      </c>
    </row>
    <row r="1237" spans="1:8" ht="15">
      <c r="A1237" s="1" t="s">
        <v>22</v>
      </c>
      <c r="B1237" s="909" t="s">
        <v>5248</v>
      </c>
      <c r="C1237" s="909" t="s">
        <v>1653</v>
      </c>
      <c r="D1237" s="3">
        <v>12000</v>
      </c>
      <c r="E1237" s="909" t="s">
        <v>533</v>
      </c>
      <c r="F1237" s="3" t="s">
        <v>380</v>
      </c>
      <c r="G1237" s="909">
        <v>0</v>
      </c>
      <c r="H1237" s="909">
        <v>0</v>
      </c>
    </row>
    <row r="1238" spans="1:8" ht="15">
      <c r="A1238" s="1" t="s">
        <v>3448</v>
      </c>
      <c r="B1238" s="909" t="s">
        <v>5249</v>
      </c>
      <c r="C1238" s="909" t="s">
        <v>3449</v>
      </c>
      <c r="D1238" s="3">
        <v>47218</v>
      </c>
      <c r="E1238" s="909" t="s">
        <v>533</v>
      </c>
      <c r="F1238" s="3" t="s">
        <v>380</v>
      </c>
      <c r="G1238" s="909">
        <v>0</v>
      </c>
      <c r="H1238" s="909">
        <v>0</v>
      </c>
    </row>
    <row r="1239" spans="1:8" ht="15">
      <c r="A1239" s="1" t="s">
        <v>3450</v>
      </c>
      <c r="B1239" s="909" t="s">
        <v>5250</v>
      </c>
      <c r="C1239" s="909" t="s">
        <v>3451</v>
      </c>
      <c r="D1239" s="3">
        <v>80271</v>
      </c>
      <c r="E1239" s="909" t="s">
        <v>533</v>
      </c>
      <c r="F1239" s="3" t="s">
        <v>380</v>
      </c>
      <c r="G1239" s="909">
        <v>0</v>
      </c>
      <c r="H1239" s="909">
        <v>0</v>
      </c>
    </row>
    <row r="1240" spans="1:8" ht="15">
      <c r="A1240" s="1" t="s">
        <v>3452</v>
      </c>
      <c r="B1240" s="909" t="s">
        <v>5251</v>
      </c>
      <c r="C1240" s="909" t="s">
        <v>3453</v>
      </c>
      <c r="D1240" s="3">
        <v>113324</v>
      </c>
      <c r="E1240" s="909" t="s">
        <v>533</v>
      </c>
      <c r="F1240" s="3" t="s">
        <v>380</v>
      </c>
      <c r="G1240" s="909">
        <v>0</v>
      </c>
      <c r="H1240" s="909">
        <v>0</v>
      </c>
    </row>
    <row r="1241" spans="1:8" ht="15">
      <c r="A1241" s="1" t="s">
        <v>201</v>
      </c>
      <c r="B1241" s="909" t="s">
        <v>5252</v>
      </c>
      <c r="C1241" s="909" t="s">
        <v>1117</v>
      </c>
      <c r="D1241" s="3">
        <v>432</v>
      </c>
      <c r="E1241" s="909" t="s">
        <v>533</v>
      </c>
      <c r="F1241" s="3" t="s">
        <v>380</v>
      </c>
      <c r="G1241" s="909">
        <v>0</v>
      </c>
      <c r="H1241" s="909">
        <v>0</v>
      </c>
    </row>
    <row r="1242" spans="1:8" ht="15">
      <c r="A1242" s="1" t="s">
        <v>204</v>
      </c>
      <c r="B1242" s="909" t="s">
        <v>5253</v>
      </c>
      <c r="C1242" s="909" t="s">
        <v>1118</v>
      </c>
      <c r="D1242" s="3">
        <v>1680</v>
      </c>
      <c r="E1242" s="909" t="s">
        <v>533</v>
      </c>
      <c r="F1242" s="3" t="s">
        <v>380</v>
      </c>
      <c r="G1242" s="909">
        <v>0</v>
      </c>
      <c r="H1242" s="909">
        <v>0</v>
      </c>
    </row>
    <row r="1243" spans="1:8" ht="15">
      <c r="A1243" s="1" t="s">
        <v>654</v>
      </c>
      <c r="B1243" s="909" t="s">
        <v>5254</v>
      </c>
      <c r="C1243" s="909" t="s">
        <v>1119</v>
      </c>
      <c r="D1243" s="3">
        <v>4320</v>
      </c>
      <c r="E1243" s="909" t="s">
        <v>533</v>
      </c>
      <c r="F1243" s="3" t="s">
        <v>380</v>
      </c>
      <c r="G1243" s="909">
        <v>0</v>
      </c>
      <c r="H1243" s="909">
        <v>0</v>
      </c>
    </row>
    <row r="1244" spans="1:8" ht="15">
      <c r="A1244" s="1" t="s">
        <v>278</v>
      </c>
      <c r="B1244" s="909" t="s">
        <v>5255</v>
      </c>
      <c r="C1244" s="909" t="s">
        <v>1686</v>
      </c>
      <c r="D1244" s="3">
        <v>9300</v>
      </c>
      <c r="E1244" s="909" t="s">
        <v>533</v>
      </c>
      <c r="F1244" s="3" t="s">
        <v>380</v>
      </c>
      <c r="G1244" s="909">
        <v>0</v>
      </c>
      <c r="H1244" s="909">
        <v>0</v>
      </c>
    </row>
    <row r="1245" spans="1:8" ht="15">
      <c r="A1245" s="1" t="s">
        <v>279</v>
      </c>
      <c r="B1245" s="909" t="s">
        <v>5256</v>
      </c>
      <c r="C1245" s="909" t="s">
        <v>1687</v>
      </c>
      <c r="D1245" s="3">
        <v>15810</v>
      </c>
      <c r="E1245" s="909" t="s">
        <v>533</v>
      </c>
      <c r="F1245" s="3" t="s">
        <v>380</v>
      </c>
      <c r="G1245" s="909">
        <v>0</v>
      </c>
      <c r="H1245" s="909">
        <v>0</v>
      </c>
    </row>
    <row r="1246" spans="1:8" ht="15">
      <c r="A1246" s="1" t="s">
        <v>280</v>
      </c>
      <c r="B1246" s="909" t="s">
        <v>5257</v>
      </c>
      <c r="C1246" s="909" t="s">
        <v>1688</v>
      </c>
      <c r="D1246" s="3">
        <v>22320</v>
      </c>
      <c r="E1246" s="909" t="s">
        <v>533</v>
      </c>
      <c r="F1246" s="3" t="s">
        <v>380</v>
      </c>
      <c r="G1246" s="909">
        <v>0</v>
      </c>
      <c r="H1246" s="909">
        <v>0</v>
      </c>
    </row>
    <row r="1247" spans="1:8" ht="15">
      <c r="A1247" s="1" t="s">
        <v>3454</v>
      </c>
      <c r="B1247" s="909" t="s">
        <v>5258</v>
      </c>
      <c r="C1247" s="909" t="s">
        <v>3455</v>
      </c>
      <c r="D1247" s="3">
        <v>84000</v>
      </c>
      <c r="E1247" s="909" t="s">
        <v>533</v>
      </c>
      <c r="F1247" s="3" t="s">
        <v>380</v>
      </c>
      <c r="G1247" s="909">
        <v>0</v>
      </c>
      <c r="H1247" s="909">
        <v>0</v>
      </c>
    </row>
    <row r="1248" spans="1:8" ht="15">
      <c r="A1248" s="1" t="s">
        <v>3456</v>
      </c>
      <c r="B1248" s="909" t="s">
        <v>5259</v>
      </c>
      <c r="C1248" s="909" t="s">
        <v>3457</v>
      </c>
      <c r="D1248" s="3">
        <v>142800</v>
      </c>
      <c r="E1248" s="909" t="s">
        <v>533</v>
      </c>
      <c r="F1248" s="3" t="s">
        <v>380</v>
      </c>
      <c r="G1248" s="909">
        <v>0</v>
      </c>
      <c r="H1248" s="909">
        <v>0</v>
      </c>
    </row>
    <row r="1249" spans="1:8" ht="15">
      <c r="A1249" s="1" t="s">
        <v>3458</v>
      </c>
      <c r="B1249" s="909" t="s">
        <v>5260</v>
      </c>
      <c r="C1249" s="909" t="s">
        <v>3459</v>
      </c>
      <c r="D1249" s="3">
        <v>201600</v>
      </c>
      <c r="E1249" s="909" t="s">
        <v>533</v>
      </c>
      <c r="F1249" s="3" t="s">
        <v>380</v>
      </c>
      <c r="G1249" s="909">
        <v>0</v>
      </c>
      <c r="H1249" s="909">
        <v>0</v>
      </c>
    </row>
    <row r="1250" spans="1:8" ht="15">
      <c r="A1250" s="1" t="s">
        <v>1958</v>
      </c>
      <c r="B1250" s="909" t="s">
        <v>5261</v>
      </c>
      <c r="C1250" s="909" t="s">
        <v>1973</v>
      </c>
      <c r="D1250" s="3">
        <v>4800</v>
      </c>
      <c r="E1250" s="909" t="s">
        <v>533</v>
      </c>
      <c r="F1250" s="3">
        <v>4800</v>
      </c>
      <c r="G1250" s="909">
        <v>0</v>
      </c>
      <c r="H1250" s="909">
        <v>0</v>
      </c>
    </row>
    <row r="1251" spans="1:8" ht="15">
      <c r="A1251" s="1" t="s">
        <v>1959</v>
      </c>
      <c r="B1251" s="909" t="s">
        <v>5262</v>
      </c>
      <c r="C1251" s="909" t="s">
        <v>1974</v>
      </c>
      <c r="D1251" s="3">
        <v>11990</v>
      </c>
      <c r="E1251" s="909" t="s">
        <v>533</v>
      </c>
      <c r="F1251" s="3">
        <v>11990</v>
      </c>
      <c r="G1251" s="909">
        <v>0</v>
      </c>
      <c r="H1251" s="909">
        <v>0</v>
      </c>
    </row>
    <row r="1252" spans="1:8" ht="15">
      <c r="A1252" s="1" t="s">
        <v>3430</v>
      </c>
      <c r="B1252" s="909" t="s">
        <v>5263</v>
      </c>
      <c r="C1252" s="909" t="s">
        <v>3431</v>
      </c>
      <c r="D1252" s="3">
        <v>7636</v>
      </c>
      <c r="E1252" s="909" t="s">
        <v>533</v>
      </c>
      <c r="F1252" s="3" t="s">
        <v>380</v>
      </c>
      <c r="G1252" s="909">
        <v>0</v>
      </c>
      <c r="H1252" s="909">
        <v>0</v>
      </c>
    </row>
    <row r="1253" spans="1:8" ht="15">
      <c r="A1253" s="1" t="s">
        <v>3432</v>
      </c>
      <c r="B1253" s="909" t="s">
        <v>5264</v>
      </c>
      <c r="C1253" s="909" t="s">
        <v>3433</v>
      </c>
      <c r="D1253" s="3">
        <v>12982</v>
      </c>
      <c r="E1253" s="909" t="s">
        <v>533</v>
      </c>
      <c r="F1253" s="3" t="s">
        <v>380</v>
      </c>
      <c r="G1253" s="909">
        <v>0</v>
      </c>
      <c r="H1253" s="909">
        <v>0</v>
      </c>
    </row>
    <row r="1254" spans="1:8" ht="15">
      <c r="A1254" s="1" t="s">
        <v>3434</v>
      </c>
      <c r="B1254" s="909" t="s">
        <v>5265</v>
      </c>
      <c r="C1254" s="909" t="s">
        <v>3435</v>
      </c>
      <c r="D1254" s="3">
        <v>18327</v>
      </c>
      <c r="E1254" s="909" t="s">
        <v>533</v>
      </c>
      <c r="F1254" s="3" t="s">
        <v>380</v>
      </c>
      <c r="G1254" s="909">
        <v>0</v>
      </c>
      <c r="H1254" s="909">
        <v>0</v>
      </c>
    </row>
    <row r="1255" spans="1:8" ht="15">
      <c r="A1255" s="1" t="s">
        <v>281</v>
      </c>
      <c r="B1255" s="909" t="s">
        <v>5266</v>
      </c>
      <c r="C1255" s="909" t="s">
        <v>1354</v>
      </c>
      <c r="D1255" s="3">
        <v>250</v>
      </c>
      <c r="E1255" s="909" t="s">
        <v>533</v>
      </c>
      <c r="F1255" s="3" t="s">
        <v>380</v>
      </c>
      <c r="G1255" s="909">
        <v>0</v>
      </c>
      <c r="H1255" s="909">
        <v>0</v>
      </c>
    </row>
    <row r="1256" spans="1:8" ht="15">
      <c r="A1256" s="1" t="s">
        <v>282</v>
      </c>
      <c r="B1256" s="909" t="s">
        <v>5267</v>
      </c>
      <c r="C1256" s="909" t="s">
        <v>1355</v>
      </c>
      <c r="D1256" s="3">
        <v>425</v>
      </c>
      <c r="E1256" s="909" t="s">
        <v>533</v>
      </c>
      <c r="F1256" s="3" t="s">
        <v>380</v>
      </c>
      <c r="G1256" s="909">
        <v>0</v>
      </c>
      <c r="H1256" s="909">
        <v>0</v>
      </c>
    </row>
    <row r="1257" spans="1:8" ht="15">
      <c r="A1257" s="1" t="s">
        <v>283</v>
      </c>
      <c r="B1257" s="909" t="s">
        <v>5268</v>
      </c>
      <c r="C1257" s="909" t="s">
        <v>1356</v>
      </c>
      <c r="D1257" s="3">
        <v>600</v>
      </c>
      <c r="E1257" s="909" t="s">
        <v>533</v>
      </c>
      <c r="F1257" s="3" t="s">
        <v>380</v>
      </c>
      <c r="G1257" s="909">
        <v>0</v>
      </c>
      <c r="H1257" s="909">
        <v>0</v>
      </c>
    </row>
    <row r="1258" spans="1:8" ht="15">
      <c r="A1258" s="1" t="s">
        <v>488</v>
      </c>
      <c r="B1258" s="909" t="s">
        <v>5269</v>
      </c>
      <c r="C1258" s="909" t="s">
        <v>489</v>
      </c>
      <c r="D1258" s="3">
        <v>595</v>
      </c>
      <c r="E1258" s="909" t="s">
        <v>533</v>
      </c>
      <c r="F1258" s="3" t="s">
        <v>380</v>
      </c>
      <c r="G1258" s="909">
        <v>0</v>
      </c>
      <c r="H1258" s="909" t="s">
        <v>190</v>
      </c>
    </row>
    <row r="1259" spans="1:8" ht="15">
      <c r="A1259" s="1" t="s">
        <v>601</v>
      </c>
      <c r="B1259" s="909" t="s">
        <v>5270</v>
      </c>
      <c r="C1259" s="909" t="s">
        <v>602</v>
      </c>
      <c r="D1259" s="3">
        <v>325</v>
      </c>
      <c r="E1259" s="909" t="s">
        <v>533</v>
      </c>
      <c r="F1259" s="3">
        <v>325</v>
      </c>
      <c r="G1259" s="909">
        <v>0</v>
      </c>
      <c r="H1259" s="909">
        <v>0</v>
      </c>
    </row>
    <row r="1260" spans="1:8" ht="15">
      <c r="A1260" s="1" t="s">
        <v>603</v>
      </c>
      <c r="B1260" s="909" t="s">
        <v>5271</v>
      </c>
      <c r="C1260" s="909" t="s">
        <v>604</v>
      </c>
      <c r="D1260" s="3">
        <v>2450</v>
      </c>
      <c r="E1260" s="909" t="s">
        <v>533</v>
      </c>
      <c r="F1260" s="3">
        <v>2450</v>
      </c>
      <c r="G1260" s="909">
        <v>0</v>
      </c>
      <c r="H1260" s="909">
        <v>0</v>
      </c>
    </row>
    <row r="1261" spans="1:8" ht="15">
      <c r="A1261" s="1" t="s">
        <v>605</v>
      </c>
      <c r="B1261" s="909" t="s">
        <v>5272</v>
      </c>
      <c r="C1261" s="909" t="s">
        <v>613</v>
      </c>
      <c r="D1261" s="3">
        <v>6995</v>
      </c>
      <c r="E1261" s="909" t="s">
        <v>533</v>
      </c>
      <c r="F1261" s="3">
        <v>6995</v>
      </c>
      <c r="G1261" s="909">
        <v>0</v>
      </c>
      <c r="H1261" s="909" t="s">
        <v>1538</v>
      </c>
    </row>
    <row r="1262" spans="1:8" ht="15">
      <c r="A1262" s="1" t="s">
        <v>609</v>
      </c>
      <c r="B1262" s="909" t="s">
        <v>5273</v>
      </c>
      <c r="C1262" s="909" t="s">
        <v>1388</v>
      </c>
      <c r="D1262" s="3">
        <v>59</v>
      </c>
      <c r="E1262" s="909" t="s">
        <v>533</v>
      </c>
      <c r="F1262" s="3" t="s">
        <v>380</v>
      </c>
      <c r="G1262" s="909">
        <v>0</v>
      </c>
      <c r="H1262" s="909" t="s">
        <v>1539</v>
      </c>
    </row>
    <row r="1263" spans="1:8" ht="15">
      <c r="A1263" s="1" t="s">
        <v>610</v>
      </c>
      <c r="B1263" s="909" t="s">
        <v>5274</v>
      </c>
      <c r="C1263" s="909" t="s">
        <v>1389</v>
      </c>
      <c r="D1263" s="3">
        <v>99</v>
      </c>
      <c r="E1263" s="909" t="s">
        <v>533</v>
      </c>
      <c r="F1263" s="3" t="s">
        <v>380</v>
      </c>
      <c r="G1263" s="909">
        <v>0</v>
      </c>
      <c r="H1263" s="909" t="s">
        <v>1539</v>
      </c>
    </row>
    <row r="1264" spans="1:8" ht="15">
      <c r="A1264" s="1" t="s">
        <v>611</v>
      </c>
      <c r="B1264" s="909" t="s">
        <v>5275</v>
      </c>
      <c r="C1264" s="909" t="s">
        <v>1390</v>
      </c>
      <c r="D1264" s="3">
        <v>140</v>
      </c>
      <c r="E1264" s="909" t="s">
        <v>533</v>
      </c>
      <c r="F1264" s="3" t="s">
        <v>380</v>
      </c>
      <c r="G1264" s="909">
        <v>0</v>
      </c>
      <c r="H1264" s="909" t="s">
        <v>1539</v>
      </c>
    </row>
    <row r="1265" spans="1:8" ht="15">
      <c r="A1265" s="1" t="s">
        <v>612</v>
      </c>
      <c r="B1265" s="909" t="s">
        <v>5276</v>
      </c>
      <c r="C1265" s="909" t="s">
        <v>2573</v>
      </c>
      <c r="D1265" s="3">
        <v>240</v>
      </c>
      <c r="E1265" s="909" t="s">
        <v>533</v>
      </c>
      <c r="F1265" s="3" t="s">
        <v>380</v>
      </c>
      <c r="G1265" s="909">
        <v>0</v>
      </c>
      <c r="H1265" s="909" t="s">
        <v>1540</v>
      </c>
    </row>
    <row r="1266" spans="1:8" ht="15">
      <c r="A1266" s="1" t="s">
        <v>696</v>
      </c>
      <c r="B1266" s="909" t="s">
        <v>5277</v>
      </c>
      <c r="C1266" s="909" t="s">
        <v>697</v>
      </c>
      <c r="D1266" s="3">
        <v>1895</v>
      </c>
      <c r="E1266" s="909" t="s">
        <v>533</v>
      </c>
      <c r="F1266" s="3">
        <v>1895</v>
      </c>
      <c r="G1266" s="909">
        <v>0</v>
      </c>
      <c r="H1266" s="909">
        <v>0</v>
      </c>
    </row>
    <row r="1267" spans="1:8" ht="15">
      <c r="A1267" s="1" t="s">
        <v>3023</v>
      </c>
      <c r="B1267" s="909" t="s">
        <v>5278</v>
      </c>
      <c r="C1267" s="909" t="s">
        <v>3024</v>
      </c>
      <c r="D1267" s="3">
        <v>95</v>
      </c>
      <c r="E1267" s="909" t="s">
        <v>2056</v>
      </c>
      <c r="F1267" s="3">
        <v>95</v>
      </c>
      <c r="G1267" s="909">
        <v>0</v>
      </c>
      <c r="H1267" s="909" t="s">
        <v>3095</v>
      </c>
    </row>
    <row r="1268" spans="1:8" ht="15">
      <c r="A1268" s="1" t="s">
        <v>3025</v>
      </c>
      <c r="B1268" s="909" t="s">
        <v>5279</v>
      </c>
      <c r="C1268" s="909" t="s">
        <v>3026</v>
      </c>
      <c r="D1268" s="3">
        <v>1250</v>
      </c>
      <c r="E1268" s="909" t="s">
        <v>2056</v>
      </c>
      <c r="F1268" s="3">
        <v>1250</v>
      </c>
      <c r="G1268" s="909">
        <v>0</v>
      </c>
      <c r="H1268" s="909" t="s">
        <v>3096</v>
      </c>
    </row>
    <row r="1269" spans="1:8" ht="15">
      <c r="A1269" s="1" t="s">
        <v>3027</v>
      </c>
      <c r="B1269" s="909" t="s">
        <v>5280</v>
      </c>
      <c r="C1269" s="909" t="s">
        <v>3028</v>
      </c>
      <c r="D1269" s="3">
        <v>2000</v>
      </c>
      <c r="E1269" s="909" t="s">
        <v>2056</v>
      </c>
      <c r="F1269" s="3">
        <v>2000</v>
      </c>
      <c r="G1269" s="909">
        <v>0</v>
      </c>
      <c r="H1269" s="909" t="s">
        <v>3097</v>
      </c>
    </row>
    <row r="1270" spans="1:8" ht="15">
      <c r="A1270" s="1" t="s">
        <v>3029</v>
      </c>
      <c r="B1270" s="909" t="s">
        <v>5281</v>
      </c>
      <c r="C1270" s="909" t="s">
        <v>3030</v>
      </c>
      <c r="D1270" s="3">
        <v>4375</v>
      </c>
      <c r="E1270" s="909" t="s">
        <v>2056</v>
      </c>
      <c r="F1270" s="3">
        <v>4375</v>
      </c>
      <c r="G1270" s="909">
        <v>0</v>
      </c>
      <c r="H1270" s="909" t="s">
        <v>3098</v>
      </c>
    </row>
    <row r="1271" spans="1:8" ht="15">
      <c r="A1271" s="1" t="s">
        <v>3031</v>
      </c>
      <c r="B1271" s="909" t="s">
        <v>5282</v>
      </c>
      <c r="C1271" s="909" t="s">
        <v>3032</v>
      </c>
      <c r="D1271" s="3">
        <v>7245</v>
      </c>
      <c r="E1271" s="909" t="s">
        <v>2056</v>
      </c>
      <c r="F1271" s="3">
        <v>7245</v>
      </c>
      <c r="G1271" s="909">
        <v>0</v>
      </c>
      <c r="H1271" s="909" t="s">
        <v>3099</v>
      </c>
    </row>
    <row r="1272" spans="1:8" ht="15">
      <c r="A1272" s="1" t="s">
        <v>3033</v>
      </c>
      <c r="B1272" s="909" t="s">
        <v>5283</v>
      </c>
      <c r="C1272" s="909" t="s">
        <v>3034</v>
      </c>
      <c r="D1272" s="3">
        <v>11995</v>
      </c>
      <c r="E1272" s="909" t="s">
        <v>2056</v>
      </c>
      <c r="F1272" s="3">
        <v>11995</v>
      </c>
      <c r="G1272" s="909">
        <v>0</v>
      </c>
      <c r="H1272" s="909" t="s">
        <v>3100</v>
      </c>
    </row>
    <row r="1273" spans="1:8" ht="15">
      <c r="A1273" s="1" t="s">
        <v>3035</v>
      </c>
      <c r="B1273" s="909" t="s">
        <v>5284</v>
      </c>
      <c r="C1273" s="909" t="s">
        <v>3036</v>
      </c>
      <c r="D1273" s="3">
        <v>25575</v>
      </c>
      <c r="E1273" s="909" t="s">
        <v>2056</v>
      </c>
      <c r="F1273" s="3">
        <v>25575</v>
      </c>
      <c r="G1273" s="909">
        <v>0</v>
      </c>
      <c r="H1273" s="909" t="s">
        <v>3101</v>
      </c>
    </row>
    <row r="1274" spans="1:8" ht="15">
      <c r="A1274" s="1" t="s">
        <v>3037</v>
      </c>
      <c r="B1274" s="909" t="s">
        <v>5285</v>
      </c>
      <c r="C1274" s="909" t="s">
        <v>3038</v>
      </c>
      <c r="D1274" s="3">
        <v>35995</v>
      </c>
      <c r="E1274" s="909" t="s">
        <v>2056</v>
      </c>
      <c r="F1274" s="3">
        <v>35995</v>
      </c>
      <c r="G1274" s="909">
        <v>0</v>
      </c>
      <c r="H1274" s="909" t="s">
        <v>3102</v>
      </c>
    </row>
    <row r="1275" spans="1:8" ht="15">
      <c r="A1275" s="1" t="s">
        <v>3039</v>
      </c>
      <c r="B1275" s="909" t="s">
        <v>5286</v>
      </c>
      <c r="C1275" s="909" t="s">
        <v>3040</v>
      </c>
      <c r="D1275" s="3">
        <v>50995</v>
      </c>
      <c r="E1275" s="909" t="s">
        <v>2056</v>
      </c>
      <c r="F1275" s="3">
        <v>50995</v>
      </c>
      <c r="G1275" s="909">
        <v>0</v>
      </c>
      <c r="H1275" s="909" t="s">
        <v>3103</v>
      </c>
    </row>
    <row r="1276" spans="1:8" ht="15">
      <c r="A1276" s="1" t="s">
        <v>3041</v>
      </c>
      <c r="B1276" s="909" t="s">
        <v>5287</v>
      </c>
      <c r="C1276" s="909" t="s">
        <v>3042</v>
      </c>
      <c r="D1276" s="3">
        <v>89595</v>
      </c>
      <c r="E1276" s="909" t="s">
        <v>2056</v>
      </c>
      <c r="F1276" s="3">
        <v>89595</v>
      </c>
      <c r="G1276" s="909">
        <v>0</v>
      </c>
      <c r="H1276" s="909" t="s">
        <v>3104</v>
      </c>
    </row>
    <row r="1277" spans="1:8" ht="15">
      <c r="A1277" s="1" t="s">
        <v>3043</v>
      </c>
      <c r="B1277" s="909" t="s">
        <v>5288</v>
      </c>
      <c r="C1277" s="909" t="s">
        <v>3044</v>
      </c>
      <c r="D1277" s="3">
        <v>103345</v>
      </c>
      <c r="E1277" s="909" t="s">
        <v>2056</v>
      </c>
      <c r="F1277" s="3">
        <v>103345</v>
      </c>
      <c r="G1277" s="909">
        <v>0</v>
      </c>
      <c r="H1277" s="909" t="s">
        <v>3105</v>
      </c>
    </row>
    <row r="1278" spans="1:8" ht="15">
      <c r="A1278" s="1" t="s">
        <v>3602</v>
      </c>
      <c r="B1278" s="909" t="s">
        <v>5289</v>
      </c>
      <c r="C1278" s="909" t="s">
        <v>3603</v>
      </c>
      <c r="D1278" s="3">
        <v>14669</v>
      </c>
      <c r="E1278" s="909" t="s">
        <v>2056</v>
      </c>
      <c r="F1278" s="3">
        <v>14669</v>
      </c>
      <c r="G1278" s="909">
        <v>0</v>
      </c>
      <c r="H1278" s="909" t="s">
        <v>3701</v>
      </c>
    </row>
    <row r="1279" spans="1:8" ht="15">
      <c r="A1279" s="1" t="s">
        <v>3061</v>
      </c>
      <c r="B1279" s="909" t="s">
        <v>5290</v>
      </c>
      <c r="C1279" s="909" t="s">
        <v>3062</v>
      </c>
      <c r="D1279" s="3">
        <v>4480</v>
      </c>
      <c r="E1279" s="909" t="s">
        <v>2056</v>
      </c>
      <c r="F1279" s="3">
        <v>4480</v>
      </c>
      <c r="G1279" s="909">
        <v>0</v>
      </c>
      <c r="H1279" s="909" t="s">
        <v>3110</v>
      </c>
    </row>
    <row r="1280" spans="1:8" ht="15">
      <c r="A1280" s="1" t="s">
        <v>3063</v>
      </c>
      <c r="B1280" s="909" t="s">
        <v>5291</v>
      </c>
      <c r="C1280" s="909" t="s">
        <v>3064</v>
      </c>
      <c r="D1280" s="3">
        <v>5167</v>
      </c>
      <c r="E1280" s="909" t="s">
        <v>2056</v>
      </c>
      <c r="F1280" s="3">
        <v>5167</v>
      </c>
      <c r="G1280" s="909">
        <v>0</v>
      </c>
      <c r="H1280" s="909" t="s">
        <v>3110</v>
      </c>
    </row>
    <row r="1281" spans="1:8" ht="15">
      <c r="A1281" s="1" t="s">
        <v>3065</v>
      </c>
      <c r="B1281" s="909" t="s">
        <v>5292</v>
      </c>
      <c r="C1281" s="909" t="s">
        <v>3066</v>
      </c>
      <c r="D1281" s="3">
        <v>8960</v>
      </c>
      <c r="E1281" s="909" t="s">
        <v>2056</v>
      </c>
      <c r="F1281" s="3">
        <v>8960</v>
      </c>
      <c r="G1281" s="909">
        <v>0</v>
      </c>
      <c r="H1281" s="909" t="s">
        <v>3110</v>
      </c>
    </row>
    <row r="1282" spans="1:8" ht="15">
      <c r="A1282" s="1" t="s">
        <v>3067</v>
      </c>
      <c r="B1282" s="909" t="s">
        <v>5293</v>
      </c>
      <c r="C1282" s="909" t="s">
        <v>3068</v>
      </c>
      <c r="D1282" s="3">
        <v>10335</v>
      </c>
      <c r="E1282" s="909" t="s">
        <v>2056</v>
      </c>
      <c r="F1282" s="3">
        <v>10335</v>
      </c>
      <c r="G1282" s="909">
        <v>0</v>
      </c>
      <c r="H1282" s="909" t="s">
        <v>3110</v>
      </c>
    </row>
    <row r="1283" spans="1:8" ht="15">
      <c r="A1283" s="1" t="s">
        <v>3085</v>
      </c>
      <c r="B1283" s="909" t="s">
        <v>5294</v>
      </c>
      <c r="C1283" s="909" t="s">
        <v>3086</v>
      </c>
      <c r="D1283" s="3">
        <v>4480</v>
      </c>
      <c r="E1283" s="909" t="s">
        <v>2056</v>
      </c>
      <c r="F1283" s="3">
        <v>4480</v>
      </c>
      <c r="G1283" s="909">
        <v>0</v>
      </c>
      <c r="H1283" s="909" t="s">
        <v>3110</v>
      </c>
    </row>
    <row r="1284" spans="1:8" ht="15">
      <c r="A1284" s="1" t="s">
        <v>3087</v>
      </c>
      <c r="B1284" s="909" t="s">
        <v>5295</v>
      </c>
      <c r="C1284" s="909" t="s">
        <v>3088</v>
      </c>
      <c r="D1284" s="3">
        <v>5167</v>
      </c>
      <c r="E1284" s="909" t="s">
        <v>2056</v>
      </c>
      <c r="F1284" s="3">
        <v>5167</v>
      </c>
      <c r="G1284" s="909">
        <v>0</v>
      </c>
      <c r="H1284" s="909" t="s">
        <v>3110</v>
      </c>
    </row>
    <row r="1285" spans="1:8" ht="15">
      <c r="A1285" s="1" t="s">
        <v>3089</v>
      </c>
      <c r="B1285" s="909" t="s">
        <v>5296</v>
      </c>
      <c r="C1285" s="909" t="s">
        <v>3090</v>
      </c>
      <c r="D1285" s="3">
        <v>8960</v>
      </c>
      <c r="E1285" s="909" t="s">
        <v>2056</v>
      </c>
      <c r="F1285" s="3">
        <v>8960</v>
      </c>
      <c r="G1285" s="909">
        <v>0</v>
      </c>
      <c r="H1285" s="909" t="s">
        <v>3110</v>
      </c>
    </row>
    <row r="1286" spans="1:8" ht="15">
      <c r="A1286" s="1" t="s">
        <v>3091</v>
      </c>
      <c r="B1286" s="909" t="s">
        <v>5297</v>
      </c>
      <c r="C1286" s="909" t="s">
        <v>3092</v>
      </c>
      <c r="D1286" s="3">
        <v>10335</v>
      </c>
      <c r="E1286" s="909" t="s">
        <v>2056</v>
      </c>
      <c r="F1286" s="3">
        <v>10335</v>
      </c>
      <c r="G1286" s="909">
        <v>0</v>
      </c>
      <c r="H1286" s="909" t="s">
        <v>3110</v>
      </c>
    </row>
    <row r="1287" spans="1:8" ht="15">
      <c r="A1287" s="1" t="s">
        <v>3496</v>
      </c>
      <c r="B1287" s="909" t="s">
        <v>5298</v>
      </c>
      <c r="C1287" s="909" t="s">
        <v>3497</v>
      </c>
      <c r="D1287" s="3">
        <v>1723</v>
      </c>
      <c r="E1287" s="909" t="s">
        <v>2056</v>
      </c>
      <c r="F1287" s="3">
        <v>1723</v>
      </c>
      <c r="G1287" s="909">
        <v>0</v>
      </c>
      <c r="H1287" s="909" t="s">
        <v>3701</v>
      </c>
    </row>
    <row r="1288" spans="1:8" ht="15">
      <c r="A1288" s="1" t="s">
        <v>3498</v>
      </c>
      <c r="B1288" s="909" t="s">
        <v>5299</v>
      </c>
      <c r="C1288" s="909" t="s">
        <v>3499</v>
      </c>
      <c r="D1288" s="3">
        <v>2756</v>
      </c>
      <c r="E1288" s="909" t="s">
        <v>2056</v>
      </c>
      <c r="F1288" s="3">
        <v>2756</v>
      </c>
      <c r="G1288" s="909">
        <v>0</v>
      </c>
      <c r="H1288" s="909" t="s">
        <v>3701</v>
      </c>
    </row>
    <row r="1289" spans="1:8" ht="15">
      <c r="A1289" s="1" t="s">
        <v>3500</v>
      </c>
      <c r="B1289" s="909" t="s">
        <v>5300</v>
      </c>
      <c r="C1289" s="909" t="s">
        <v>3501</v>
      </c>
      <c r="D1289" s="3">
        <v>3617</v>
      </c>
      <c r="E1289" s="909" t="s">
        <v>2056</v>
      </c>
      <c r="F1289" s="3">
        <v>3617</v>
      </c>
      <c r="G1289" s="909">
        <v>0</v>
      </c>
      <c r="H1289" s="909" t="s">
        <v>3701</v>
      </c>
    </row>
    <row r="1290" spans="1:8" ht="15">
      <c r="A1290" s="1" t="s">
        <v>3502</v>
      </c>
      <c r="B1290" s="909" t="s">
        <v>5301</v>
      </c>
      <c r="C1290" s="909" t="s">
        <v>3503</v>
      </c>
      <c r="D1290" s="3">
        <v>1820</v>
      </c>
      <c r="E1290" s="909" t="s">
        <v>2056</v>
      </c>
      <c r="F1290" s="3">
        <v>1820</v>
      </c>
      <c r="G1290" s="909">
        <v>0</v>
      </c>
      <c r="H1290" s="909" t="s">
        <v>3701</v>
      </c>
    </row>
    <row r="1291" spans="1:8" ht="15">
      <c r="A1291" s="1" t="s">
        <v>3504</v>
      </c>
      <c r="B1291" s="909" t="s">
        <v>5302</v>
      </c>
      <c r="C1291" s="909" t="s">
        <v>3505</v>
      </c>
      <c r="D1291" s="3">
        <v>2912</v>
      </c>
      <c r="E1291" s="909" t="s">
        <v>2056</v>
      </c>
      <c r="F1291" s="3">
        <v>2912</v>
      </c>
      <c r="G1291" s="909">
        <v>0</v>
      </c>
      <c r="H1291" s="909" t="s">
        <v>3701</v>
      </c>
    </row>
    <row r="1292" spans="1:8" ht="15">
      <c r="A1292" s="1" t="s">
        <v>3506</v>
      </c>
      <c r="B1292" s="909" t="s">
        <v>5303</v>
      </c>
      <c r="C1292" s="909" t="s">
        <v>3507</v>
      </c>
      <c r="D1292" s="3">
        <v>4077</v>
      </c>
      <c r="E1292" s="909" t="s">
        <v>2056</v>
      </c>
      <c r="F1292" s="3">
        <v>4077</v>
      </c>
      <c r="G1292" s="909">
        <v>0</v>
      </c>
      <c r="H1292" s="909" t="s">
        <v>3701</v>
      </c>
    </row>
    <row r="1293" spans="1:8" ht="15">
      <c r="A1293" s="1" t="s">
        <v>3508</v>
      </c>
      <c r="B1293" s="909" t="s">
        <v>5304</v>
      </c>
      <c r="C1293" s="909" t="s">
        <v>3509</v>
      </c>
      <c r="D1293" s="3">
        <v>2129</v>
      </c>
      <c r="E1293" s="909" t="s">
        <v>2056</v>
      </c>
      <c r="F1293" s="3">
        <v>2129</v>
      </c>
      <c r="G1293" s="909">
        <v>0</v>
      </c>
      <c r="H1293" s="909" t="s">
        <v>3701</v>
      </c>
    </row>
    <row r="1294" spans="1:8" ht="15">
      <c r="A1294" s="1" t="s">
        <v>3510</v>
      </c>
      <c r="B1294" s="909" t="s">
        <v>5305</v>
      </c>
      <c r="C1294" s="909" t="s">
        <v>3511</v>
      </c>
      <c r="D1294" s="3">
        <v>3406</v>
      </c>
      <c r="E1294" s="909" t="s">
        <v>2056</v>
      </c>
      <c r="F1294" s="3">
        <v>3406</v>
      </c>
      <c r="G1294" s="909">
        <v>0</v>
      </c>
      <c r="H1294" s="909" t="s">
        <v>3701</v>
      </c>
    </row>
    <row r="1295" spans="1:8" ht="15">
      <c r="A1295" s="1" t="s">
        <v>3512</v>
      </c>
      <c r="B1295" s="909" t="s">
        <v>5306</v>
      </c>
      <c r="C1295" s="909" t="s">
        <v>3513</v>
      </c>
      <c r="D1295" s="3">
        <v>4470</v>
      </c>
      <c r="E1295" s="909" t="s">
        <v>2056</v>
      </c>
      <c r="F1295" s="3">
        <v>4470</v>
      </c>
      <c r="G1295" s="909">
        <v>0</v>
      </c>
      <c r="H1295" s="909" t="s">
        <v>3701</v>
      </c>
    </row>
    <row r="1296" spans="1:8" ht="15">
      <c r="A1296" s="1" t="s">
        <v>3514</v>
      </c>
      <c r="B1296" s="909" t="s">
        <v>5307</v>
      </c>
      <c r="C1296" s="909" t="s">
        <v>3515</v>
      </c>
      <c r="D1296" s="3">
        <v>2502</v>
      </c>
      <c r="E1296" s="909" t="s">
        <v>2056</v>
      </c>
      <c r="F1296" s="3">
        <v>2502</v>
      </c>
      <c r="G1296" s="909">
        <v>0</v>
      </c>
      <c r="H1296" s="909" t="s">
        <v>3701</v>
      </c>
    </row>
    <row r="1297" spans="1:8" ht="15">
      <c r="A1297" s="1" t="s">
        <v>3516</v>
      </c>
      <c r="B1297" s="909" t="s">
        <v>5308</v>
      </c>
      <c r="C1297" s="909" t="s">
        <v>3517</v>
      </c>
      <c r="D1297" s="3">
        <v>4003</v>
      </c>
      <c r="E1297" s="909" t="s">
        <v>2056</v>
      </c>
      <c r="F1297" s="3">
        <v>4003</v>
      </c>
      <c r="G1297" s="909">
        <v>0</v>
      </c>
      <c r="H1297" s="909" t="s">
        <v>3701</v>
      </c>
    </row>
    <row r="1298" spans="1:8" ht="15">
      <c r="A1298" s="1" t="s">
        <v>3518</v>
      </c>
      <c r="B1298" s="909" t="s">
        <v>5309</v>
      </c>
      <c r="C1298" s="909" t="s">
        <v>3519</v>
      </c>
      <c r="D1298" s="3">
        <v>5254</v>
      </c>
      <c r="E1298" s="909" t="s">
        <v>2056</v>
      </c>
      <c r="F1298" s="3">
        <v>5254</v>
      </c>
      <c r="G1298" s="909">
        <v>0</v>
      </c>
      <c r="H1298" s="909" t="s">
        <v>3701</v>
      </c>
    </row>
    <row r="1299" spans="1:8" ht="15">
      <c r="A1299" s="1" t="s">
        <v>3520</v>
      </c>
      <c r="B1299" s="909" t="s">
        <v>5310</v>
      </c>
      <c r="C1299" s="909" t="s">
        <v>3521</v>
      </c>
      <c r="D1299" s="3">
        <v>3119</v>
      </c>
      <c r="E1299" s="909" t="s">
        <v>2056</v>
      </c>
      <c r="F1299" s="3">
        <v>3119</v>
      </c>
      <c r="G1299" s="909">
        <v>0</v>
      </c>
      <c r="H1299" s="909" t="s">
        <v>3701</v>
      </c>
    </row>
    <row r="1300" spans="1:8" ht="15">
      <c r="A1300" s="1" t="s">
        <v>3522</v>
      </c>
      <c r="B1300" s="909" t="s">
        <v>5311</v>
      </c>
      <c r="C1300" s="909" t="s">
        <v>3523</v>
      </c>
      <c r="D1300" s="3">
        <v>4991</v>
      </c>
      <c r="E1300" s="909" t="s">
        <v>2056</v>
      </c>
      <c r="F1300" s="3">
        <v>4991</v>
      </c>
      <c r="G1300" s="909">
        <v>0</v>
      </c>
      <c r="H1300" s="909" t="s">
        <v>3701</v>
      </c>
    </row>
    <row r="1301" spans="1:8" ht="15">
      <c r="A1301" s="1" t="s">
        <v>3524</v>
      </c>
      <c r="B1301" s="909" t="s">
        <v>5312</v>
      </c>
      <c r="C1301" s="909" t="s">
        <v>3525</v>
      </c>
      <c r="D1301" s="3">
        <v>6551</v>
      </c>
      <c r="E1301" s="909" t="s">
        <v>2056</v>
      </c>
      <c r="F1301" s="3">
        <v>6551</v>
      </c>
      <c r="G1301" s="909">
        <v>0</v>
      </c>
      <c r="H1301" s="909" t="s">
        <v>3701</v>
      </c>
    </row>
    <row r="1302" spans="1:8" ht="15">
      <c r="A1302" s="1" t="s">
        <v>3526</v>
      </c>
      <c r="B1302" s="909" t="s">
        <v>5313</v>
      </c>
      <c r="C1302" s="909" t="s">
        <v>3527</v>
      </c>
      <c r="D1302" s="3">
        <v>6239</v>
      </c>
      <c r="E1302" s="909" t="s">
        <v>2056</v>
      </c>
      <c r="F1302" s="3">
        <v>6239</v>
      </c>
      <c r="G1302" s="909">
        <v>0</v>
      </c>
      <c r="H1302" s="909" t="s">
        <v>3701</v>
      </c>
    </row>
    <row r="1303" spans="1:8" ht="15">
      <c r="A1303" s="1" t="s">
        <v>3528</v>
      </c>
      <c r="B1303" s="909" t="s">
        <v>5314</v>
      </c>
      <c r="C1303" s="909" t="s">
        <v>3529</v>
      </c>
      <c r="D1303" s="3">
        <v>9983</v>
      </c>
      <c r="E1303" s="909" t="s">
        <v>2056</v>
      </c>
      <c r="F1303" s="3">
        <v>9983</v>
      </c>
      <c r="G1303" s="909">
        <v>0</v>
      </c>
      <c r="H1303" s="909" t="s">
        <v>3701</v>
      </c>
    </row>
    <row r="1304" spans="1:8" ht="15">
      <c r="A1304" s="1" t="s">
        <v>3530</v>
      </c>
      <c r="B1304" s="909" t="s">
        <v>5315</v>
      </c>
      <c r="C1304" s="909" t="s">
        <v>3531</v>
      </c>
      <c r="D1304" s="3">
        <v>13103</v>
      </c>
      <c r="E1304" s="909" t="s">
        <v>2056</v>
      </c>
      <c r="F1304" s="3">
        <v>13103</v>
      </c>
      <c r="G1304" s="909">
        <v>0</v>
      </c>
      <c r="H1304" s="909" t="s">
        <v>3701</v>
      </c>
    </row>
    <row r="1305" spans="1:8" ht="15">
      <c r="A1305" s="1" t="s">
        <v>3532</v>
      </c>
      <c r="B1305" s="909" t="s">
        <v>5316</v>
      </c>
      <c r="C1305" s="909" t="s">
        <v>3533</v>
      </c>
      <c r="D1305" s="3">
        <v>8189</v>
      </c>
      <c r="E1305" s="909" t="s">
        <v>2056</v>
      </c>
      <c r="F1305" s="3">
        <v>8189</v>
      </c>
      <c r="G1305" s="909">
        <v>0</v>
      </c>
      <c r="H1305" s="909" t="s">
        <v>3701</v>
      </c>
    </row>
    <row r="1306" spans="1:8" ht="15">
      <c r="A1306" s="1" t="s">
        <v>3534</v>
      </c>
      <c r="B1306" s="909" t="s">
        <v>5317</v>
      </c>
      <c r="C1306" s="909" t="s">
        <v>3535</v>
      </c>
      <c r="D1306" s="3">
        <v>13103</v>
      </c>
      <c r="E1306" s="909" t="s">
        <v>2056</v>
      </c>
      <c r="F1306" s="3">
        <v>13103</v>
      </c>
      <c r="G1306" s="909">
        <v>0</v>
      </c>
      <c r="H1306" s="909" t="s">
        <v>3701</v>
      </c>
    </row>
    <row r="1307" spans="1:8" ht="15">
      <c r="A1307" s="1" t="s">
        <v>3536</v>
      </c>
      <c r="B1307" s="909" t="s">
        <v>5318</v>
      </c>
      <c r="C1307" s="909" t="s">
        <v>3537</v>
      </c>
      <c r="D1307" s="3">
        <v>17198</v>
      </c>
      <c r="E1307" s="909" t="s">
        <v>2056</v>
      </c>
      <c r="F1307" s="3">
        <v>17198</v>
      </c>
      <c r="G1307" s="909">
        <v>0</v>
      </c>
      <c r="H1307" s="909" t="s">
        <v>3701</v>
      </c>
    </row>
    <row r="1308" spans="1:8" ht="15">
      <c r="A1308" s="1" t="s">
        <v>3538</v>
      </c>
      <c r="B1308" s="909" t="s">
        <v>5319</v>
      </c>
      <c r="C1308" s="909" t="s">
        <v>3539</v>
      </c>
      <c r="D1308" s="3">
        <v>13207</v>
      </c>
      <c r="E1308" s="909" t="s">
        <v>2056</v>
      </c>
      <c r="F1308" s="3">
        <v>13207</v>
      </c>
      <c r="G1308" s="909">
        <v>0</v>
      </c>
      <c r="H1308" s="909" t="s">
        <v>3701</v>
      </c>
    </row>
    <row r="1309" spans="1:8" ht="15">
      <c r="A1309" s="1" t="s">
        <v>3540</v>
      </c>
      <c r="B1309" s="909" t="s">
        <v>5320</v>
      </c>
      <c r="C1309" s="909" t="s">
        <v>3541</v>
      </c>
      <c r="D1309" s="3">
        <v>21132</v>
      </c>
      <c r="E1309" s="909" t="s">
        <v>2056</v>
      </c>
      <c r="F1309" s="3">
        <v>21132</v>
      </c>
      <c r="G1309" s="909">
        <v>0</v>
      </c>
      <c r="H1309" s="909" t="s">
        <v>3701</v>
      </c>
    </row>
    <row r="1310" spans="1:8" ht="15">
      <c r="A1310" s="1" t="s">
        <v>3542</v>
      </c>
      <c r="B1310" s="909" t="s">
        <v>5321</v>
      </c>
      <c r="C1310" s="909" t="s">
        <v>3543</v>
      </c>
      <c r="D1310" s="3">
        <v>27735</v>
      </c>
      <c r="E1310" s="909" t="s">
        <v>2056</v>
      </c>
      <c r="F1310" s="3">
        <v>27735</v>
      </c>
      <c r="G1310" s="909">
        <v>0</v>
      </c>
      <c r="H1310" s="909" t="s">
        <v>3701</v>
      </c>
    </row>
    <row r="1311" spans="1:8" ht="15">
      <c r="A1311" s="1" t="s">
        <v>3544</v>
      </c>
      <c r="B1311" s="909" t="s">
        <v>5322</v>
      </c>
      <c r="C1311" s="909" t="s">
        <v>3545</v>
      </c>
      <c r="D1311" s="3">
        <v>14995</v>
      </c>
      <c r="E1311" s="909" t="s">
        <v>2056</v>
      </c>
      <c r="F1311" s="3">
        <v>14995</v>
      </c>
      <c r="G1311" s="909">
        <v>0</v>
      </c>
      <c r="H1311" s="909" t="s">
        <v>3701</v>
      </c>
    </row>
    <row r="1312" spans="1:8" ht="15">
      <c r="A1312" s="1" t="s">
        <v>3546</v>
      </c>
      <c r="B1312" s="909" t="s">
        <v>5323</v>
      </c>
      <c r="C1312" s="909" t="s">
        <v>3547</v>
      </c>
      <c r="D1312" s="3">
        <v>23992</v>
      </c>
      <c r="E1312" s="909" t="s">
        <v>2056</v>
      </c>
      <c r="F1312" s="3">
        <v>23992</v>
      </c>
      <c r="G1312" s="909">
        <v>0</v>
      </c>
      <c r="H1312" s="909" t="s">
        <v>3701</v>
      </c>
    </row>
    <row r="1313" spans="1:8" ht="15">
      <c r="A1313" s="1" t="s">
        <v>3548</v>
      </c>
      <c r="B1313" s="909" t="s">
        <v>5324</v>
      </c>
      <c r="C1313" s="909" t="s">
        <v>3549</v>
      </c>
      <c r="D1313" s="3">
        <v>31489</v>
      </c>
      <c r="E1313" s="909" t="s">
        <v>2056</v>
      </c>
      <c r="F1313" s="3">
        <v>31489</v>
      </c>
      <c r="G1313" s="909">
        <v>0</v>
      </c>
      <c r="H1313" s="909" t="s">
        <v>3701</v>
      </c>
    </row>
    <row r="1314" spans="1:8" ht="15">
      <c r="A1314" s="1" t="s">
        <v>3610</v>
      </c>
      <c r="B1314" s="909" t="s">
        <v>5325</v>
      </c>
      <c r="C1314" s="909" t="s">
        <v>3611</v>
      </c>
      <c r="D1314" s="3">
        <v>11471</v>
      </c>
      <c r="E1314" s="909" t="s">
        <v>2056</v>
      </c>
      <c r="F1314" s="3">
        <v>11471</v>
      </c>
      <c r="G1314" s="909">
        <v>0</v>
      </c>
      <c r="H1314" s="909" t="s">
        <v>3701</v>
      </c>
    </row>
    <row r="1315" spans="1:8" ht="15">
      <c r="A1315" s="1" t="s">
        <v>3612</v>
      </c>
      <c r="B1315" s="909" t="s">
        <v>5326</v>
      </c>
      <c r="C1315" s="909" t="s">
        <v>3613</v>
      </c>
      <c r="D1315" s="3">
        <v>19506</v>
      </c>
      <c r="E1315" s="909" t="s">
        <v>2056</v>
      </c>
      <c r="F1315" s="3">
        <v>19506</v>
      </c>
      <c r="G1315" s="909">
        <v>0</v>
      </c>
      <c r="H1315" s="909" t="s">
        <v>3701</v>
      </c>
    </row>
    <row r="1316" spans="1:8" ht="15">
      <c r="A1316" s="1" t="s">
        <v>3614</v>
      </c>
      <c r="B1316" s="909" t="s">
        <v>5327</v>
      </c>
      <c r="C1316" s="909" t="s">
        <v>3615</v>
      </c>
      <c r="D1316" s="3">
        <v>27539</v>
      </c>
      <c r="E1316" s="909" t="s">
        <v>2056</v>
      </c>
      <c r="F1316" s="3">
        <v>27539</v>
      </c>
      <c r="G1316" s="909">
        <v>0</v>
      </c>
      <c r="H1316" s="909" t="s">
        <v>3701</v>
      </c>
    </row>
    <row r="1317" spans="1:8" ht="15">
      <c r="A1317" s="1" t="s">
        <v>3460</v>
      </c>
      <c r="B1317" s="909" t="s">
        <v>5328</v>
      </c>
      <c r="C1317" s="909" t="s">
        <v>3461</v>
      </c>
      <c r="D1317" s="3">
        <v>618</v>
      </c>
      <c r="E1317" s="909" t="s">
        <v>2056</v>
      </c>
      <c r="F1317" s="3">
        <v>618</v>
      </c>
      <c r="G1317" s="909">
        <v>0</v>
      </c>
      <c r="H1317" s="909" t="s">
        <v>3701</v>
      </c>
    </row>
    <row r="1318" spans="1:8" ht="15">
      <c r="A1318" s="1" t="s">
        <v>3462</v>
      </c>
      <c r="B1318" s="909" t="s">
        <v>5329</v>
      </c>
      <c r="C1318" s="909" t="s">
        <v>3463</v>
      </c>
      <c r="D1318" s="3">
        <v>988</v>
      </c>
      <c r="E1318" s="909" t="s">
        <v>2056</v>
      </c>
      <c r="F1318" s="3">
        <v>988</v>
      </c>
      <c r="G1318" s="909">
        <v>0</v>
      </c>
      <c r="H1318" s="909" t="s">
        <v>3701</v>
      </c>
    </row>
    <row r="1319" spans="1:8" ht="15">
      <c r="A1319" s="1" t="s">
        <v>3464</v>
      </c>
      <c r="B1319" s="909" t="s">
        <v>5330</v>
      </c>
      <c r="C1319" s="909" t="s">
        <v>3465</v>
      </c>
      <c r="D1319" s="3">
        <v>1298</v>
      </c>
      <c r="E1319" s="909" t="s">
        <v>2056</v>
      </c>
      <c r="F1319" s="3">
        <v>1298</v>
      </c>
      <c r="G1319" s="909">
        <v>0</v>
      </c>
      <c r="H1319" s="909" t="s">
        <v>3701</v>
      </c>
    </row>
    <row r="1320" spans="1:8" ht="15">
      <c r="A1320" s="1" t="s">
        <v>3466</v>
      </c>
      <c r="B1320" s="909" t="s">
        <v>5331</v>
      </c>
      <c r="C1320" s="909" t="s">
        <v>3467</v>
      </c>
      <c r="D1320" s="3">
        <v>715</v>
      </c>
      <c r="E1320" s="909" t="s">
        <v>2056</v>
      </c>
      <c r="F1320" s="3">
        <v>715</v>
      </c>
      <c r="G1320" s="909">
        <v>0</v>
      </c>
      <c r="H1320" s="909" t="s">
        <v>3701</v>
      </c>
    </row>
    <row r="1321" spans="1:8" ht="15">
      <c r="A1321" s="1" t="s">
        <v>3468</v>
      </c>
      <c r="B1321" s="909" t="s">
        <v>5332</v>
      </c>
      <c r="C1321" s="909" t="s">
        <v>3469</v>
      </c>
      <c r="D1321" s="3">
        <v>1144</v>
      </c>
      <c r="E1321" s="909" t="s">
        <v>2056</v>
      </c>
      <c r="F1321" s="3">
        <v>1144</v>
      </c>
      <c r="G1321" s="909">
        <v>0</v>
      </c>
      <c r="H1321" s="909" t="s">
        <v>3701</v>
      </c>
    </row>
    <row r="1322" spans="1:8" ht="15">
      <c r="A1322" s="1" t="s">
        <v>3470</v>
      </c>
      <c r="B1322" s="909" t="s">
        <v>5333</v>
      </c>
      <c r="C1322" s="909" t="s">
        <v>3471</v>
      </c>
      <c r="D1322" s="3">
        <v>1502</v>
      </c>
      <c r="E1322" s="909" t="s">
        <v>2056</v>
      </c>
      <c r="F1322" s="3">
        <v>1502</v>
      </c>
      <c r="G1322" s="909">
        <v>0</v>
      </c>
      <c r="H1322" s="909" t="s">
        <v>3701</v>
      </c>
    </row>
    <row r="1323" spans="1:8" ht="15">
      <c r="A1323" s="1" t="s">
        <v>3472</v>
      </c>
      <c r="B1323" s="909" t="s">
        <v>5334</v>
      </c>
      <c r="C1323" s="909" t="s">
        <v>3473</v>
      </c>
      <c r="D1323" s="3">
        <v>1024</v>
      </c>
      <c r="E1323" s="909" t="s">
        <v>2056</v>
      </c>
      <c r="F1323" s="3">
        <v>1024</v>
      </c>
      <c r="G1323" s="909">
        <v>0</v>
      </c>
      <c r="H1323" s="909" t="s">
        <v>3701</v>
      </c>
    </row>
    <row r="1324" spans="1:8" ht="15">
      <c r="A1324" s="1" t="s">
        <v>3474</v>
      </c>
      <c r="B1324" s="909" t="s">
        <v>5335</v>
      </c>
      <c r="C1324" s="909" t="s">
        <v>3475</v>
      </c>
      <c r="D1324" s="3">
        <v>1638</v>
      </c>
      <c r="E1324" s="909" t="s">
        <v>2056</v>
      </c>
      <c r="F1324" s="3">
        <v>1638</v>
      </c>
      <c r="G1324" s="909">
        <v>0</v>
      </c>
      <c r="H1324" s="909" t="s">
        <v>3701</v>
      </c>
    </row>
    <row r="1325" spans="1:8" ht="15">
      <c r="A1325" s="1" t="s">
        <v>3476</v>
      </c>
      <c r="B1325" s="909" t="s">
        <v>5336</v>
      </c>
      <c r="C1325" s="909" t="s">
        <v>3477</v>
      </c>
      <c r="D1325" s="3">
        <v>2150</v>
      </c>
      <c r="E1325" s="909" t="s">
        <v>2056</v>
      </c>
      <c r="F1325" s="3">
        <v>2150</v>
      </c>
      <c r="G1325" s="909">
        <v>0</v>
      </c>
      <c r="H1325" s="909" t="s">
        <v>3701</v>
      </c>
    </row>
    <row r="1326" spans="1:8" ht="15">
      <c r="A1326" s="1" t="s">
        <v>3478</v>
      </c>
      <c r="B1326" s="909" t="s">
        <v>5337</v>
      </c>
      <c r="C1326" s="909" t="s">
        <v>3479</v>
      </c>
      <c r="D1326" s="3">
        <v>1397</v>
      </c>
      <c r="E1326" s="909" t="s">
        <v>2056</v>
      </c>
      <c r="F1326" s="3">
        <v>1397</v>
      </c>
      <c r="G1326" s="909">
        <v>0</v>
      </c>
      <c r="H1326" s="909" t="s">
        <v>3701</v>
      </c>
    </row>
    <row r="1327" spans="1:8" ht="15">
      <c r="A1327" s="1" t="s">
        <v>3480</v>
      </c>
      <c r="B1327" s="909" t="s">
        <v>5338</v>
      </c>
      <c r="C1327" s="909" t="s">
        <v>3481</v>
      </c>
      <c r="D1327" s="3">
        <v>2235</v>
      </c>
      <c r="E1327" s="909" t="s">
        <v>2056</v>
      </c>
      <c r="F1327" s="3">
        <v>2235</v>
      </c>
      <c r="G1327" s="909">
        <v>0</v>
      </c>
      <c r="H1327" s="909" t="s">
        <v>3701</v>
      </c>
    </row>
    <row r="1328" spans="1:8" ht="15">
      <c r="A1328" s="1" t="s">
        <v>3482</v>
      </c>
      <c r="B1328" s="909" t="s">
        <v>5339</v>
      </c>
      <c r="C1328" s="909" t="s">
        <v>3483</v>
      </c>
      <c r="D1328" s="3">
        <v>2933</v>
      </c>
      <c r="E1328" s="909" t="s">
        <v>2056</v>
      </c>
      <c r="F1328" s="3">
        <v>2933</v>
      </c>
      <c r="G1328" s="909">
        <v>0</v>
      </c>
      <c r="H1328" s="909" t="s">
        <v>3701</v>
      </c>
    </row>
    <row r="1329" spans="1:8" ht="15">
      <c r="A1329" s="1" t="s">
        <v>3484</v>
      </c>
      <c r="B1329" s="909" t="s">
        <v>5340</v>
      </c>
      <c r="C1329" s="909" t="s">
        <v>3485</v>
      </c>
      <c r="D1329" s="3">
        <v>2014</v>
      </c>
      <c r="E1329" s="909" t="s">
        <v>2056</v>
      </c>
      <c r="F1329" s="3">
        <v>2014</v>
      </c>
      <c r="G1329" s="909">
        <v>0</v>
      </c>
      <c r="H1329" s="909" t="s">
        <v>3701</v>
      </c>
    </row>
    <row r="1330" spans="1:8" ht="15">
      <c r="A1330" s="1" t="s">
        <v>3486</v>
      </c>
      <c r="B1330" s="909" t="s">
        <v>5341</v>
      </c>
      <c r="C1330" s="909" t="s">
        <v>3487</v>
      </c>
      <c r="D1330" s="3">
        <v>3223</v>
      </c>
      <c r="E1330" s="909" t="s">
        <v>2056</v>
      </c>
      <c r="F1330" s="3">
        <v>3223</v>
      </c>
      <c r="G1330" s="909">
        <v>0</v>
      </c>
      <c r="H1330" s="909" t="s">
        <v>3701</v>
      </c>
    </row>
    <row r="1331" spans="1:8" ht="15">
      <c r="A1331" s="1" t="s">
        <v>3488</v>
      </c>
      <c r="B1331" s="909" t="s">
        <v>5342</v>
      </c>
      <c r="C1331" s="909" t="s">
        <v>3489</v>
      </c>
      <c r="D1331" s="3">
        <v>4230</v>
      </c>
      <c r="E1331" s="909" t="s">
        <v>2056</v>
      </c>
      <c r="F1331" s="3">
        <v>4230</v>
      </c>
      <c r="G1331" s="909">
        <v>0</v>
      </c>
      <c r="H1331" s="909" t="s">
        <v>3701</v>
      </c>
    </row>
    <row r="1332" spans="1:8" ht="15">
      <c r="A1332" s="1" t="s">
        <v>3490</v>
      </c>
      <c r="B1332" s="909" t="s">
        <v>5343</v>
      </c>
      <c r="C1332" s="909" t="s">
        <v>3491</v>
      </c>
      <c r="D1332" s="3">
        <v>3780</v>
      </c>
      <c r="E1332" s="909" t="s">
        <v>2056</v>
      </c>
      <c r="F1332" s="3">
        <v>3780</v>
      </c>
      <c r="G1332" s="909">
        <v>0</v>
      </c>
      <c r="H1332" s="909" t="s">
        <v>3701</v>
      </c>
    </row>
    <row r="1333" spans="1:8" ht="15">
      <c r="A1333" s="1" t="s">
        <v>3492</v>
      </c>
      <c r="B1333" s="909" t="s">
        <v>5344</v>
      </c>
      <c r="C1333" s="909" t="s">
        <v>3493</v>
      </c>
      <c r="D1333" s="3">
        <v>6048</v>
      </c>
      <c r="E1333" s="909" t="s">
        <v>2056</v>
      </c>
      <c r="F1333" s="3">
        <v>6048</v>
      </c>
      <c r="G1333" s="909">
        <v>0</v>
      </c>
      <c r="H1333" s="909" t="s">
        <v>3701</v>
      </c>
    </row>
    <row r="1334" spans="1:8" ht="15">
      <c r="A1334" s="1" t="s">
        <v>3494</v>
      </c>
      <c r="B1334" s="909" t="s">
        <v>5345</v>
      </c>
      <c r="C1334" s="909" t="s">
        <v>3495</v>
      </c>
      <c r="D1334" s="3">
        <v>7937</v>
      </c>
      <c r="E1334" s="909" t="s">
        <v>2056</v>
      </c>
      <c r="F1334" s="3">
        <v>7937</v>
      </c>
      <c r="G1334" s="909">
        <v>0</v>
      </c>
      <c r="H1334" s="909" t="s">
        <v>3701</v>
      </c>
    </row>
    <row r="1335" spans="1:8" ht="15">
      <c r="A1335" s="1" t="s">
        <v>3053</v>
      </c>
      <c r="B1335" s="909" t="s">
        <v>5346</v>
      </c>
      <c r="C1335" s="909" t="s">
        <v>3054</v>
      </c>
      <c r="D1335" s="3">
        <v>819</v>
      </c>
      <c r="E1335" s="909" t="s">
        <v>2056</v>
      </c>
      <c r="F1335" s="3">
        <v>819</v>
      </c>
      <c r="G1335" s="909">
        <v>0</v>
      </c>
      <c r="H1335" s="909" t="s">
        <v>3110</v>
      </c>
    </row>
    <row r="1336" spans="1:8" ht="15">
      <c r="A1336" s="1" t="s">
        <v>3055</v>
      </c>
      <c r="B1336" s="909" t="s">
        <v>5347</v>
      </c>
      <c r="C1336" s="909" t="s">
        <v>3056</v>
      </c>
      <c r="D1336" s="3">
        <v>1279</v>
      </c>
      <c r="E1336" s="909" t="s">
        <v>2056</v>
      </c>
      <c r="F1336" s="3">
        <v>1279</v>
      </c>
      <c r="G1336" s="909">
        <v>0</v>
      </c>
      <c r="H1336" s="909" t="s">
        <v>3110</v>
      </c>
    </row>
    <row r="1337" spans="1:8" ht="15">
      <c r="A1337" s="1" t="s">
        <v>3057</v>
      </c>
      <c r="B1337" s="909" t="s">
        <v>5348</v>
      </c>
      <c r="C1337" s="909" t="s">
        <v>3058</v>
      </c>
      <c r="D1337" s="3">
        <v>1637</v>
      </c>
      <c r="E1337" s="909" t="s">
        <v>2056</v>
      </c>
      <c r="F1337" s="3">
        <v>1637</v>
      </c>
      <c r="G1337" s="909">
        <v>0</v>
      </c>
      <c r="H1337" s="909" t="s">
        <v>3110</v>
      </c>
    </row>
    <row r="1338" spans="1:8" ht="15">
      <c r="A1338" s="1" t="s">
        <v>3059</v>
      </c>
      <c r="B1338" s="909" t="s">
        <v>5349</v>
      </c>
      <c r="C1338" s="909" t="s">
        <v>3060</v>
      </c>
      <c r="D1338" s="3">
        <v>2558</v>
      </c>
      <c r="E1338" s="909" t="s">
        <v>2056</v>
      </c>
      <c r="F1338" s="3">
        <v>2558</v>
      </c>
      <c r="G1338" s="909">
        <v>0</v>
      </c>
      <c r="H1338" s="909" t="s">
        <v>3110</v>
      </c>
    </row>
    <row r="1339" spans="1:8" ht="15">
      <c r="A1339" s="1" t="s">
        <v>3550</v>
      </c>
      <c r="B1339" s="909" t="s">
        <v>5350</v>
      </c>
      <c r="C1339" s="909" t="s">
        <v>3551</v>
      </c>
      <c r="D1339" s="3">
        <v>4885</v>
      </c>
      <c r="E1339" s="909" t="s">
        <v>2056</v>
      </c>
      <c r="F1339" s="3">
        <v>4885</v>
      </c>
      <c r="G1339" s="909">
        <v>0</v>
      </c>
      <c r="H1339" s="909" t="s">
        <v>3701</v>
      </c>
    </row>
    <row r="1340" spans="1:8" ht="15">
      <c r="A1340" s="1" t="s">
        <v>3552</v>
      </c>
      <c r="B1340" s="909" t="s">
        <v>5351</v>
      </c>
      <c r="C1340" s="909" t="s">
        <v>3553</v>
      </c>
      <c r="D1340" s="3">
        <v>7816</v>
      </c>
      <c r="E1340" s="909" t="s">
        <v>2056</v>
      </c>
      <c r="F1340" s="3">
        <v>7816</v>
      </c>
      <c r="G1340" s="909">
        <v>0</v>
      </c>
      <c r="H1340" s="909" t="s">
        <v>3701</v>
      </c>
    </row>
    <row r="1341" spans="1:8" ht="15">
      <c r="A1341" s="1" t="s">
        <v>3554</v>
      </c>
      <c r="B1341" s="909" t="s">
        <v>5352</v>
      </c>
      <c r="C1341" s="909" t="s">
        <v>3555</v>
      </c>
      <c r="D1341" s="3">
        <v>10258</v>
      </c>
      <c r="E1341" s="909" t="s">
        <v>2056</v>
      </c>
      <c r="F1341" s="3">
        <v>10258</v>
      </c>
      <c r="G1341" s="909">
        <v>0</v>
      </c>
      <c r="H1341" s="909" t="s">
        <v>3701</v>
      </c>
    </row>
    <row r="1342" spans="1:8" ht="15">
      <c r="A1342" s="1" t="s">
        <v>3045</v>
      </c>
      <c r="B1342" s="909" t="s">
        <v>5353</v>
      </c>
      <c r="C1342" s="909" t="s">
        <v>3046</v>
      </c>
      <c r="D1342" s="3">
        <v>145000</v>
      </c>
      <c r="E1342" s="909" t="s">
        <v>2056</v>
      </c>
      <c r="F1342" s="3">
        <v>145000</v>
      </c>
      <c r="G1342" s="909">
        <v>0</v>
      </c>
      <c r="H1342" s="909" t="s">
        <v>3106</v>
      </c>
    </row>
    <row r="1343" spans="1:8" ht="15">
      <c r="A1343" s="1" t="s">
        <v>3047</v>
      </c>
      <c r="B1343" s="909" t="s">
        <v>5354</v>
      </c>
      <c r="C1343" s="909" t="s">
        <v>3048</v>
      </c>
      <c r="D1343" s="3">
        <v>180000</v>
      </c>
      <c r="E1343" s="909" t="s">
        <v>2056</v>
      </c>
      <c r="F1343" s="3">
        <v>180000</v>
      </c>
      <c r="G1343" s="909">
        <v>0</v>
      </c>
      <c r="H1343" s="909" t="s">
        <v>3107</v>
      </c>
    </row>
    <row r="1344" spans="1:8" ht="15">
      <c r="A1344" s="1" t="s">
        <v>3049</v>
      </c>
      <c r="B1344" s="909" t="s">
        <v>5355</v>
      </c>
      <c r="C1344" s="909" t="s">
        <v>3050</v>
      </c>
      <c r="D1344" s="3">
        <v>250000</v>
      </c>
      <c r="E1344" s="909" t="s">
        <v>2056</v>
      </c>
      <c r="F1344" s="3">
        <v>250000</v>
      </c>
      <c r="G1344" s="909">
        <v>0</v>
      </c>
      <c r="H1344" s="909" t="s">
        <v>3108</v>
      </c>
    </row>
    <row r="1345" spans="1:8" ht="15">
      <c r="A1345" s="1" t="s">
        <v>3051</v>
      </c>
      <c r="B1345" s="909" t="s">
        <v>5356</v>
      </c>
      <c r="C1345" s="909" t="s">
        <v>3052</v>
      </c>
      <c r="D1345" s="3">
        <v>300000</v>
      </c>
      <c r="E1345" s="909" t="s">
        <v>2056</v>
      </c>
      <c r="F1345" s="3">
        <v>300000</v>
      </c>
      <c r="G1345" s="909">
        <v>0</v>
      </c>
      <c r="H1345" s="909" t="s">
        <v>3109</v>
      </c>
    </row>
    <row r="1346" spans="1:8" ht="15">
      <c r="A1346" s="1" t="s">
        <v>688</v>
      </c>
      <c r="B1346" s="909" t="s">
        <v>5357</v>
      </c>
      <c r="C1346" s="909" t="s">
        <v>355</v>
      </c>
      <c r="D1346" s="3">
        <v>995</v>
      </c>
      <c r="E1346" s="909" t="s">
        <v>2056</v>
      </c>
      <c r="F1346" s="3">
        <v>995</v>
      </c>
      <c r="G1346" s="909">
        <v>0</v>
      </c>
      <c r="H1346" s="909" t="s">
        <v>1470</v>
      </c>
    </row>
    <row r="1347" spans="1:8" ht="15">
      <c r="A1347" s="1" t="s">
        <v>3069</v>
      </c>
      <c r="B1347" s="909" t="s">
        <v>5358</v>
      </c>
      <c r="C1347" s="909" t="s">
        <v>3070</v>
      </c>
      <c r="D1347" s="3">
        <v>5167</v>
      </c>
      <c r="E1347" s="909" t="s">
        <v>2056</v>
      </c>
      <c r="F1347" s="3">
        <v>5167</v>
      </c>
      <c r="G1347" s="909">
        <v>0</v>
      </c>
      <c r="H1347" s="909" t="s">
        <v>3110</v>
      </c>
    </row>
    <row r="1348" spans="1:8" ht="15">
      <c r="A1348" s="1" t="s">
        <v>3071</v>
      </c>
      <c r="B1348" s="909" t="s">
        <v>5359</v>
      </c>
      <c r="C1348" s="909" t="s">
        <v>3072</v>
      </c>
      <c r="D1348" s="3">
        <v>9000</v>
      </c>
      <c r="E1348" s="909" t="s">
        <v>2056</v>
      </c>
      <c r="F1348" s="3">
        <v>9000</v>
      </c>
      <c r="G1348" s="909">
        <v>0</v>
      </c>
      <c r="H1348" s="909" t="s">
        <v>3110</v>
      </c>
    </row>
    <row r="1349" spans="1:8" ht="15">
      <c r="A1349" s="1" t="s">
        <v>3073</v>
      </c>
      <c r="B1349" s="909" t="s">
        <v>5360</v>
      </c>
      <c r="C1349" s="909" t="s">
        <v>3074</v>
      </c>
      <c r="D1349" s="3">
        <v>12500</v>
      </c>
      <c r="E1349" s="909" t="s">
        <v>2056</v>
      </c>
      <c r="F1349" s="3">
        <v>12500</v>
      </c>
      <c r="G1349" s="909">
        <v>0</v>
      </c>
      <c r="H1349" s="909" t="s">
        <v>3110</v>
      </c>
    </row>
    <row r="1350" spans="1:8" ht="15">
      <c r="A1350" s="1" t="s">
        <v>3075</v>
      </c>
      <c r="B1350" s="909" t="s">
        <v>5361</v>
      </c>
      <c r="C1350" s="909" t="s">
        <v>3076</v>
      </c>
      <c r="D1350" s="3">
        <v>15000</v>
      </c>
      <c r="E1350" s="909" t="s">
        <v>2056</v>
      </c>
      <c r="F1350" s="3">
        <v>15000</v>
      </c>
      <c r="G1350" s="909">
        <v>0</v>
      </c>
      <c r="H1350" s="909" t="s">
        <v>3110</v>
      </c>
    </row>
    <row r="1351" spans="1:8" ht="15">
      <c r="A1351" s="1" t="s">
        <v>3077</v>
      </c>
      <c r="B1351" s="909" t="s">
        <v>5362</v>
      </c>
      <c r="C1351" s="909" t="s">
        <v>3078</v>
      </c>
      <c r="D1351" s="3">
        <v>10335</v>
      </c>
      <c r="E1351" s="909" t="s">
        <v>2056</v>
      </c>
      <c r="F1351" s="3">
        <v>10335</v>
      </c>
      <c r="G1351" s="909">
        <v>0</v>
      </c>
      <c r="H1351" s="909" t="s">
        <v>3110</v>
      </c>
    </row>
    <row r="1352" spans="1:8" ht="15">
      <c r="A1352" s="1" t="s">
        <v>3079</v>
      </c>
      <c r="B1352" s="909" t="s">
        <v>5363</v>
      </c>
      <c r="C1352" s="909" t="s">
        <v>3080</v>
      </c>
      <c r="D1352" s="3">
        <v>22000</v>
      </c>
      <c r="E1352" s="909" t="s">
        <v>2056</v>
      </c>
      <c r="F1352" s="3">
        <v>22000</v>
      </c>
      <c r="G1352" s="909">
        <v>0</v>
      </c>
      <c r="H1352" s="909" t="s">
        <v>3110</v>
      </c>
    </row>
    <row r="1353" spans="1:8" ht="15">
      <c r="A1353" s="1" t="s">
        <v>3081</v>
      </c>
      <c r="B1353" s="909" t="s">
        <v>5364</v>
      </c>
      <c r="C1353" s="909" t="s">
        <v>3082</v>
      </c>
      <c r="D1353" s="3">
        <v>25000</v>
      </c>
      <c r="E1353" s="909" t="s">
        <v>2056</v>
      </c>
      <c r="F1353" s="3">
        <v>25000</v>
      </c>
      <c r="G1353" s="909">
        <v>0</v>
      </c>
      <c r="H1353" s="909" t="s">
        <v>3110</v>
      </c>
    </row>
    <row r="1354" spans="1:8" ht="15">
      <c r="A1354" s="1" t="s">
        <v>3083</v>
      </c>
      <c r="B1354" s="909" t="s">
        <v>5365</v>
      </c>
      <c r="C1354" s="909" t="s">
        <v>3084</v>
      </c>
      <c r="D1354" s="3">
        <v>30000</v>
      </c>
      <c r="E1354" s="909" t="s">
        <v>2056</v>
      </c>
      <c r="F1354" s="3">
        <v>30000</v>
      </c>
      <c r="G1354" s="909">
        <v>0</v>
      </c>
      <c r="H1354" s="909" t="s">
        <v>3110</v>
      </c>
    </row>
    <row r="1355" spans="1:8" ht="15">
      <c r="A1355" s="1" t="s">
        <v>3588</v>
      </c>
      <c r="B1355" s="909" t="s">
        <v>5366</v>
      </c>
      <c r="C1355" s="909" t="s">
        <v>3589</v>
      </c>
      <c r="D1355" s="3">
        <v>5329</v>
      </c>
      <c r="E1355" s="909" t="s">
        <v>2056</v>
      </c>
      <c r="F1355" s="3">
        <v>5329</v>
      </c>
      <c r="G1355" s="909">
        <v>0</v>
      </c>
      <c r="H1355" s="909" t="s">
        <v>3701</v>
      </c>
    </row>
    <row r="1356" spans="1:8" ht="15">
      <c r="A1356" s="1" t="s">
        <v>3590</v>
      </c>
      <c r="B1356" s="909" t="s">
        <v>5367</v>
      </c>
      <c r="C1356" s="909" t="s">
        <v>3591</v>
      </c>
      <c r="D1356" s="3">
        <v>7621</v>
      </c>
      <c r="E1356" s="909" t="s">
        <v>2056</v>
      </c>
      <c r="F1356" s="3">
        <v>7621</v>
      </c>
      <c r="G1356" s="909">
        <v>0</v>
      </c>
      <c r="H1356" s="909" t="s">
        <v>3701</v>
      </c>
    </row>
    <row r="1357" spans="1:8" ht="15">
      <c r="A1357" s="1" t="s">
        <v>3592</v>
      </c>
      <c r="B1357" s="909" t="s">
        <v>5368</v>
      </c>
      <c r="C1357" s="909" t="s">
        <v>3593</v>
      </c>
      <c r="D1357" s="3">
        <v>4985</v>
      </c>
      <c r="E1357" s="909" t="s">
        <v>2056</v>
      </c>
      <c r="F1357" s="3">
        <v>4985</v>
      </c>
      <c r="G1357" s="909">
        <v>0</v>
      </c>
      <c r="H1357" s="909" t="s">
        <v>3701</v>
      </c>
    </row>
    <row r="1358" spans="1:8" ht="15">
      <c r="A1358" s="1" t="s">
        <v>3594</v>
      </c>
      <c r="B1358" s="909" t="s">
        <v>5369</v>
      </c>
      <c r="C1358" s="909" t="s">
        <v>3595</v>
      </c>
      <c r="D1358" s="3">
        <v>7976</v>
      </c>
      <c r="E1358" s="909" t="s">
        <v>2056</v>
      </c>
      <c r="F1358" s="3">
        <v>7976</v>
      </c>
      <c r="G1358" s="909">
        <v>0</v>
      </c>
      <c r="H1358" s="909" t="s">
        <v>3701</v>
      </c>
    </row>
    <row r="1359" spans="1:8" ht="15">
      <c r="A1359" s="1" t="s">
        <v>3596</v>
      </c>
      <c r="B1359" s="909" t="s">
        <v>5370</v>
      </c>
      <c r="C1359" s="909" t="s">
        <v>3597</v>
      </c>
      <c r="D1359" s="3">
        <v>10469</v>
      </c>
      <c r="E1359" s="909" t="s">
        <v>2056</v>
      </c>
      <c r="F1359" s="3">
        <v>10469</v>
      </c>
      <c r="G1359" s="909">
        <v>0</v>
      </c>
      <c r="H1359" s="909" t="s">
        <v>3701</v>
      </c>
    </row>
    <row r="1360" spans="1:8" ht="15">
      <c r="A1360" s="1" t="s">
        <v>3598</v>
      </c>
      <c r="B1360" s="909" t="s">
        <v>5371</v>
      </c>
      <c r="C1360" s="909" t="s">
        <v>3599</v>
      </c>
      <c r="D1360" s="3">
        <v>6985</v>
      </c>
      <c r="E1360" s="909" t="s">
        <v>2056</v>
      </c>
      <c r="F1360" s="3">
        <v>6985</v>
      </c>
      <c r="G1360" s="909">
        <v>0</v>
      </c>
      <c r="H1360" s="909" t="s">
        <v>3701</v>
      </c>
    </row>
    <row r="1361" spans="1:8" ht="15">
      <c r="A1361" s="1" t="s">
        <v>3600</v>
      </c>
      <c r="B1361" s="909" t="s">
        <v>5372</v>
      </c>
      <c r="C1361" s="909" t="s">
        <v>3601</v>
      </c>
      <c r="D1361" s="3">
        <v>11176</v>
      </c>
      <c r="E1361" s="909" t="s">
        <v>2056</v>
      </c>
      <c r="F1361" s="3">
        <v>11176</v>
      </c>
      <c r="G1361" s="909">
        <v>0</v>
      </c>
      <c r="H1361" s="909" t="s">
        <v>3701</v>
      </c>
    </row>
    <row r="1362" spans="1:8" ht="15">
      <c r="A1362" s="1" t="s">
        <v>373</v>
      </c>
      <c r="B1362" s="909" t="s">
        <v>5373</v>
      </c>
      <c r="C1362" s="909" t="s">
        <v>65</v>
      </c>
      <c r="D1362" s="3">
        <v>3000</v>
      </c>
      <c r="E1362" s="909" t="s">
        <v>105</v>
      </c>
      <c r="F1362" s="3" t="s">
        <v>380</v>
      </c>
      <c r="G1362" s="909">
        <v>0</v>
      </c>
      <c r="H1362" s="909">
        <v>0</v>
      </c>
    </row>
    <row r="1363" spans="1:8" ht="15">
      <c r="A1363" s="1" t="s">
        <v>583</v>
      </c>
      <c r="B1363" s="909" t="s">
        <v>5374</v>
      </c>
      <c r="C1363" s="909" t="s">
        <v>1060</v>
      </c>
      <c r="D1363" s="3">
        <v>2995</v>
      </c>
      <c r="E1363" s="909" t="s">
        <v>105</v>
      </c>
      <c r="F1363" s="3" t="s">
        <v>380</v>
      </c>
      <c r="G1363" s="909">
        <v>0</v>
      </c>
      <c r="H1363" s="909">
        <v>0</v>
      </c>
    </row>
    <row r="1364" spans="1:8" ht="15">
      <c r="A1364" s="1" t="s">
        <v>3604</v>
      </c>
      <c r="B1364" s="909" t="s">
        <v>5375</v>
      </c>
      <c r="C1364" s="909" t="s">
        <v>3605</v>
      </c>
      <c r="D1364" s="3">
        <v>9875</v>
      </c>
      <c r="E1364" s="909" t="s">
        <v>2056</v>
      </c>
      <c r="F1364" s="3">
        <v>9875</v>
      </c>
      <c r="G1364" s="909">
        <v>0</v>
      </c>
      <c r="H1364" s="909" t="s">
        <v>3701</v>
      </c>
    </row>
    <row r="1365" spans="1:8" ht="15">
      <c r="A1365" s="1" t="s">
        <v>3606</v>
      </c>
      <c r="B1365" s="909" t="s">
        <v>5376</v>
      </c>
      <c r="C1365" s="909" t="s">
        <v>3607</v>
      </c>
      <c r="D1365" s="3">
        <v>15800</v>
      </c>
      <c r="E1365" s="909" t="s">
        <v>2056</v>
      </c>
      <c r="F1365" s="3">
        <v>15800</v>
      </c>
      <c r="G1365" s="909">
        <v>0</v>
      </c>
      <c r="H1365" s="909" t="s">
        <v>3701</v>
      </c>
    </row>
    <row r="1366" spans="1:8" ht="15">
      <c r="A1366" s="1" t="s">
        <v>3608</v>
      </c>
      <c r="B1366" s="909" t="s">
        <v>5377</v>
      </c>
      <c r="C1366" s="909" t="s">
        <v>3609</v>
      </c>
      <c r="D1366" s="3">
        <v>20738</v>
      </c>
      <c r="E1366" s="909" t="s">
        <v>2056</v>
      </c>
      <c r="F1366" s="3">
        <v>20738</v>
      </c>
      <c r="G1366" s="909">
        <v>0</v>
      </c>
      <c r="H1366" s="909" t="s">
        <v>3701</v>
      </c>
    </row>
    <row r="1367" spans="1:8" ht="15">
      <c r="A1367" s="1" t="s">
        <v>3556</v>
      </c>
      <c r="B1367" s="909" t="s">
        <v>5378</v>
      </c>
      <c r="C1367" s="909" t="s">
        <v>3557</v>
      </c>
      <c r="D1367" s="3">
        <v>404</v>
      </c>
      <c r="E1367" s="909" t="s">
        <v>2056</v>
      </c>
      <c r="F1367" s="3">
        <v>404</v>
      </c>
      <c r="G1367" s="909">
        <v>0</v>
      </c>
      <c r="H1367" s="909" t="s">
        <v>3701</v>
      </c>
    </row>
    <row r="1368" spans="1:8" ht="15">
      <c r="A1368" s="1" t="s">
        <v>3558</v>
      </c>
      <c r="B1368" s="909" t="s">
        <v>5379</v>
      </c>
      <c r="C1368" s="909" t="s">
        <v>3559</v>
      </c>
      <c r="D1368" s="3">
        <v>688</v>
      </c>
      <c r="E1368" s="909" t="s">
        <v>2056</v>
      </c>
      <c r="F1368" s="3">
        <v>688</v>
      </c>
      <c r="G1368" s="909">
        <v>0</v>
      </c>
      <c r="H1368" s="909" t="s">
        <v>3701</v>
      </c>
    </row>
    <row r="1369" spans="1:8" ht="15">
      <c r="A1369" s="1" t="s">
        <v>3560</v>
      </c>
      <c r="B1369" s="909" t="s">
        <v>5380</v>
      </c>
      <c r="C1369" s="909" t="s">
        <v>3561</v>
      </c>
      <c r="D1369" s="3">
        <v>971</v>
      </c>
      <c r="E1369" s="909" t="s">
        <v>2056</v>
      </c>
      <c r="F1369" s="3">
        <v>971</v>
      </c>
      <c r="G1369" s="909">
        <v>0</v>
      </c>
      <c r="H1369" s="909" t="s">
        <v>3701</v>
      </c>
    </row>
    <row r="1370" spans="1:8" ht="15">
      <c r="A1370" s="1" t="s">
        <v>3562</v>
      </c>
      <c r="B1370" s="909" t="s">
        <v>5381</v>
      </c>
      <c r="C1370" s="909" t="s">
        <v>3563</v>
      </c>
      <c r="D1370" s="3">
        <v>449</v>
      </c>
      <c r="E1370" s="909" t="s">
        <v>2056</v>
      </c>
      <c r="F1370" s="3">
        <v>449</v>
      </c>
      <c r="G1370" s="909">
        <v>0</v>
      </c>
      <c r="H1370" s="909" t="s">
        <v>3701</v>
      </c>
    </row>
    <row r="1371" spans="1:8" ht="15">
      <c r="A1371" s="1" t="s">
        <v>3564</v>
      </c>
      <c r="B1371" s="909" t="s">
        <v>5382</v>
      </c>
      <c r="C1371" s="909" t="s">
        <v>3565</v>
      </c>
      <c r="D1371" s="3">
        <v>764</v>
      </c>
      <c r="E1371" s="909" t="s">
        <v>2056</v>
      </c>
      <c r="F1371" s="3">
        <v>764</v>
      </c>
      <c r="G1371" s="909">
        <v>0</v>
      </c>
      <c r="H1371" s="909" t="s">
        <v>3701</v>
      </c>
    </row>
    <row r="1372" spans="1:8" ht="15">
      <c r="A1372" s="1" t="s">
        <v>3566</v>
      </c>
      <c r="B1372" s="909" t="s">
        <v>5383</v>
      </c>
      <c r="C1372" s="909" t="s">
        <v>3567</v>
      </c>
      <c r="D1372" s="3">
        <v>1079</v>
      </c>
      <c r="E1372" s="909" t="s">
        <v>2056</v>
      </c>
      <c r="F1372" s="3">
        <v>1079</v>
      </c>
      <c r="G1372" s="909">
        <v>0</v>
      </c>
      <c r="H1372" s="909" t="s">
        <v>3701</v>
      </c>
    </row>
    <row r="1373" spans="1:8" ht="15">
      <c r="A1373" s="1" t="s">
        <v>3568</v>
      </c>
      <c r="B1373" s="909" t="s">
        <v>5384</v>
      </c>
      <c r="C1373" s="909" t="s">
        <v>3569</v>
      </c>
      <c r="D1373" s="3">
        <v>731</v>
      </c>
      <c r="E1373" s="909" t="s">
        <v>2056</v>
      </c>
      <c r="F1373" s="3">
        <v>731</v>
      </c>
      <c r="G1373" s="909">
        <v>0</v>
      </c>
      <c r="H1373" s="909" t="s">
        <v>3701</v>
      </c>
    </row>
    <row r="1374" spans="1:8" ht="15">
      <c r="A1374" s="1" t="s">
        <v>3570</v>
      </c>
      <c r="B1374" s="909" t="s">
        <v>5385</v>
      </c>
      <c r="C1374" s="909" t="s">
        <v>3571</v>
      </c>
      <c r="D1374" s="3">
        <v>1242</v>
      </c>
      <c r="E1374" s="909" t="s">
        <v>2056</v>
      </c>
      <c r="F1374" s="3">
        <v>1242</v>
      </c>
      <c r="G1374" s="909">
        <v>0</v>
      </c>
      <c r="H1374" s="909" t="s">
        <v>3701</v>
      </c>
    </row>
    <row r="1375" spans="1:8" ht="15">
      <c r="A1375" s="1" t="s">
        <v>3572</v>
      </c>
      <c r="B1375" s="909" t="s">
        <v>5386</v>
      </c>
      <c r="C1375" s="909" t="s">
        <v>3573</v>
      </c>
      <c r="D1375" s="3">
        <v>1754</v>
      </c>
      <c r="E1375" s="909" t="s">
        <v>2056</v>
      </c>
      <c r="F1375" s="3">
        <v>1754</v>
      </c>
      <c r="G1375" s="909">
        <v>0</v>
      </c>
      <c r="H1375" s="909" t="s">
        <v>3701</v>
      </c>
    </row>
    <row r="1376" spans="1:8" ht="15">
      <c r="A1376" s="1" t="s">
        <v>3574</v>
      </c>
      <c r="B1376" s="909" t="s">
        <v>5387</v>
      </c>
      <c r="C1376" s="909" t="s">
        <v>3575</v>
      </c>
      <c r="D1376" s="3">
        <v>1209</v>
      </c>
      <c r="E1376" s="909" t="s">
        <v>2056</v>
      </c>
      <c r="F1376" s="3">
        <v>1209</v>
      </c>
      <c r="G1376" s="909">
        <v>0</v>
      </c>
      <c r="H1376" s="909" t="s">
        <v>3701</v>
      </c>
    </row>
    <row r="1377" spans="1:8" ht="15">
      <c r="A1377" s="1" t="s">
        <v>3576</v>
      </c>
      <c r="B1377" s="909" t="s">
        <v>5388</v>
      </c>
      <c r="C1377" s="909" t="s">
        <v>3577</v>
      </c>
      <c r="D1377" s="3">
        <v>2055</v>
      </c>
      <c r="E1377" s="909" t="s">
        <v>2056</v>
      </c>
      <c r="F1377" s="3">
        <v>2055</v>
      </c>
      <c r="G1377" s="909">
        <v>0</v>
      </c>
      <c r="H1377" s="909" t="s">
        <v>3701</v>
      </c>
    </row>
    <row r="1378" spans="1:8" ht="15">
      <c r="A1378" s="1" t="s">
        <v>3578</v>
      </c>
      <c r="B1378" s="909" t="s">
        <v>5389</v>
      </c>
      <c r="C1378" s="909" t="s">
        <v>3579</v>
      </c>
      <c r="D1378" s="3">
        <v>2901</v>
      </c>
      <c r="E1378" s="909" t="s">
        <v>2056</v>
      </c>
      <c r="F1378" s="3">
        <v>2901</v>
      </c>
      <c r="G1378" s="909">
        <v>0</v>
      </c>
      <c r="H1378" s="909" t="s">
        <v>3701</v>
      </c>
    </row>
    <row r="1379" spans="1:8" ht="15">
      <c r="A1379" s="1" t="s">
        <v>3580</v>
      </c>
      <c r="B1379" s="909" t="s">
        <v>5390</v>
      </c>
      <c r="C1379" s="909" t="s">
        <v>3581</v>
      </c>
      <c r="D1379" s="3">
        <v>1745</v>
      </c>
      <c r="E1379" s="909" t="s">
        <v>2056</v>
      </c>
      <c r="F1379" s="3">
        <v>1745</v>
      </c>
      <c r="G1379" s="909">
        <v>0</v>
      </c>
      <c r="H1379" s="909" t="s">
        <v>3701</v>
      </c>
    </row>
    <row r="1380" spans="1:8" ht="15">
      <c r="A1380" s="1" t="s">
        <v>3582</v>
      </c>
      <c r="B1380" s="909" t="s">
        <v>5391</v>
      </c>
      <c r="C1380" s="909" t="s">
        <v>3583</v>
      </c>
      <c r="D1380" s="3">
        <v>2995</v>
      </c>
      <c r="E1380" s="909" t="s">
        <v>2056</v>
      </c>
      <c r="F1380" s="3">
        <v>2995</v>
      </c>
      <c r="G1380" s="909">
        <v>0</v>
      </c>
      <c r="H1380" s="909" t="s">
        <v>3701</v>
      </c>
    </row>
    <row r="1381" spans="1:8" ht="15">
      <c r="A1381" s="1" t="s">
        <v>3584</v>
      </c>
      <c r="B1381" s="909" t="s">
        <v>5392</v>
      </c>
      <c r="C1381" s="909" t="s">
        <v>3585</v>
      </c>
      <c r="D1381" s="3">
        <v>4295</v>
      </c>
      <c r="E1381" s="909" t="s">
        <v>2056</v>
      </c>
      <c r="F1381" s="3">
        <v>4295</v>
      </c>
      <c r="G1381" s="909">
        <v>0</v>
      </c>
      <c r="H1381" s="909" t="s">
        <v>3701</v>
      </c>
    </row>
    <row r="1382" spans="1:8" ht="15">
      <c r="A1382" s="1" t="s">
        <v>3586</v>
      </c>
      <c r="B1382" s="909" t="s">
        <v>5393</v>
      </c>
      <c r="C1382" s="909" t="s">
        <v>3587</v>
      </c>
      <c r="D1382" s="3">
        <v>3094</v>
      </c>
      <c r="E1382" s="909" t="s">
        <v>2056</v>
      </c>
      <c r="F1382" s="3">
        <v>3094</v>
      </c>
      <c r="G1382" s="909">
        <v>0</v>
      </c>
      <c r="H1382" s="909" t="s">
        <v>3701</v>
      </c>
    </row>
    <row r="1383" spans="1:8" ht="15">
      <c r="A1383" s="1" t="s">
        <v>237</v>
      </c>
      <c r="B1383" s="909" t="s">
        <v>5394</v>
      </c>
      <c r="C1383" s="909" t="s">
        <v>238</v>
      </c>
      <c r="D1383" s="3">
        <v>2995</v>
      </c>
      <c r="E1383" s="909" t="s">
        <v>2056</v>
      </c>
      <c r="F1383" s="3" t="s">
        <v>380</v>
      </c>
      <c r="G1383" s="909">
        <v>0</v>
      </c>
      <c r="H1383" s="909" t="s">
        <v>1377</v>
      </c>
    </row>
    <row r="1384" spans="1:8" ht="15">
      <c r="A1384" s="1" t="s">
        <v>239</v>
      </c>
      <c r="B1384" s="909" t="s">
        <v>5395</v>
      </c>
      <c r="C1384" s="909" t="s">
        <v>240</v>
      </c>
      <c r="D1384" s="3">
        <v>3495</v>
      </c>
      <c r="E1384" s="909" t="s">
        <v>2056</v>
      </c>
      <c r="F1384" s="3" t="s">
        <v>380</v>
      </c>
      <c r="G1384" s="909">
        <v>0</v>
      </c>
      <c r="H1384" s="909" t="s">
        <v>1378</v>
      </c>
    </row>
    <row r="1385" spans="1:8" ht="15">
      <c r="A1385" s="1" t="s">
        <v>241</v>
      </c>
      <c r="B1385" s="909" t="s">
        <v>5396</v>
      </c>
      <c r="C1385" s="909" t="s">
        <v>250</v>
      </c>
      <c r="D1385" s="3">
        <v>4495</v>
      </c>
      <c r="E1385" s="909" t="s">
        <v>2056</v>
      </c>
      <c r="F1385" s="3" t="s">
        <v>380</v>
      </c>
      <c r="G1385" s="909">
        <v>0</v>
      </c>
      <c r="H1385" s="909" t="s">
        <v>1379</v>
      </c>
    </row>
    <row r="1386" spans="1:8" ht="15">
      <c r="A1386" s="1" t="s">
        <v>242</v>
      </c>
      <c r="B1386" s="909" t="s">
        <v>5397</v>
      </c>
      <c r="C1386" s="909" t="s">
        <v>251</v>
      </c>
      <c r="D1386" s="3">
        <v>7995</v>
      </c>
      <c r="E1386" s="909" t="s">
        <v>2056</v>
      </c>
      <c r="F1386" s="3" t="s">
        <v>380</v>
      </c>
      <c r="G1386" s="909">
        <v>0</v>
      </c>
      <c r="H1386" s="909" t="s">
        <v>1380</v>
      </c>
    </row>
    <row r="1387" spans="1:8" ht="15">
      <c r="A1387" s="1" t="s">
        <v>3324</v>
      </c>
      <c r="B1387" s="909" t="s">
        <v>5398</v>
      </c>
      <c r="C1387" s="909" t="s">
        <v>3325</v>
      </c>
      <c r="D1387" s="3">
        <v>1995</v>
      </c>
      <c r="E1387" s="909" t="s">
        <v>2056</v>
      </c>
      <c r="F1387" s="3">
        <v>1995</v>
      </c>
      <c r="G1387" s="909">
        <v>0</v>
      </c>
      <c r="H1387" s="909" t="s">
        <v>3325</v>
      </c>
    </row>
    <row r="1388" spans="1:8" ht="15">
      <c r="A1388" s="1" t="s">
        <v>746</v>
      </c>
      <c r="B1388" s="909" t="s">
        <v>5399</v>
      </c>
      <c r="C1388" s="909" t="s">
        <v>747</v>
      </c>
      <c r="D1388" s="3">
        <v>495</v>
      </c>
      <c r="E1388" s="909" t="s">
        <v>533</v>
      </c>
      <c r="F1388" s="3">
        <v>495</v>
      </c>
      <c r="G1388" s="909">
        <v>0</v>
      </c>
      <c r="H1388" s="909" t="s">
        <v>1495</v>
      </c>
    </row>
    <row r="1389" spans="1:8" ht="15">
      <c r="A1389" s="1" t="s">
        <v>699</v>
      </c>
      <c r="B1389" s="909" t="s">
        <v>5400</v>
      </c>
      <c r="C1389" s="909" t="s">
        <v>700</v>
      </c>
      <c r="D1389" s="3">
        <v>7995</v>
      </c>
      <c r="E1389" s="909" t="s">
        <v>2056</v>
      </c>
      <c r="F1389" s="3">
        <v>7995</v>
      </c>
      <c r="G1389" s="909">
        <v>0</v>
      </c>
      <c r="H1389" s="909" t="s">
        <v>774</v>
      </c>
    </row>
    <row r="1390" spans="1:8" ht="15">
      <c r="A1390" s="1" t="s">
        <v>701</v>
      </c>
      <c r="B1390" s="909" t="s">
        <v>5401</v>
      </c>
      <c r="C1390" s="909" t="s">
        <v>702</v>
      </c>
      <c r="D1390" s="3">
        <v>11995</v>
      </c>
      <c r="E1390" s="909" t="s">
        <v>2056</v>
      </c>
      <c r="F1390" s="3">
        <v>11995</v>
      </c>
      <c r="G1390" s="909">
        <v>0</v>
      </c>
      <c r="H1390" s="909" t="s">
        <v>775</v>
      </c>
    </row>
    <row r="1391" spans="1:8" ht="15">
      <c r="A1391" s="1" t="s">
        <v>703</v>
      </c>
      <c r="B1391" s="909" t="s">
        <v>5402</v>
      </c>
      <c r="C1391" s="909" t="s">
        <v>704</v>
      </c>
      <c r="D1391" s="3">
        <v>41995</v>
      </c>
      <c r="E1391" s="909" t="s">
        <v>2056</v>
      </c>
      <c r="F1391" s="3">
        <v>41995</v>
      </c>
      <c r="G1391" s="909">
        <v>0</v>
      </c>
      <c r="H1391" s="909" t="s">
        <v>777</v>
      </c>
    </row>
    <row r="1392" spans="1:8" ht="15">
      <c r="A1392" s="1" t="s">
        <v>705</v>
      </c>
      <c r="B1392" s="909" t="s">
        <v>5403</v>
      </c>
      <c r="C1392" s="909" t="s">
        <v>706</v>
      </c>
      <c r="D1392" s="3">
        <v>53995</v>
      </c>
      <c r="E1392" s="909" t="s">
        <v>2056</v>
      </c>
      <c r="F1392" s="3">
        <v>53995</v>
      </c>
      <c r="G1392" s="909">
        <v>0</v>
      </c>
      <c r="H1392" s="909" t="s">
        <v>778</v>
      </c>
    </row>
    <row r="1393" spans="1:8" ht="15">
      <c r="A1393" s="1" t="s">
        <v>707</v>
      </c>
      <c r="B1393" s="909" t="s">
        <v>5404</v>
      </c>
      <c r="C1393" s="909" t="s">
        <v>1560</v>
      </c>
      <c r="D1393" s="3">
        <v>72995</v>
      </c>
      <c r="E1393" s="909" t="s">
        <v>2056</v>
      </c>
      <c r="F1393" s="3">
        <v>72995</v>
      </c>
      <c r="G1393" s="909">
        <v>0</v>
      </c>
      <c r="H1393" s="909" t="s">
        <v>1561</v>
      </c>
    </row>
    <row r="1394" spans="1:8" ht="15">
      <c r="A1394" s="1" t="s">
        <v>708</v>
      </c>
      <c r="B1394" s="909" t="s">
        <v>5405</v>
      </c>
      <c r="C1394" s="909" t="s">
        <v>1562</v>
      </c>
      <c r="D1394" s="3">
        <v>103995</v>
      </c>
      <c r="E1394" s="909" t="s">
        <v>2056</v>
      </c>
      <c r="F1394" s="3">
        <v>103995</v>
      </c>
      <c r="G1394" s="909">
        <v>0</v>
      </c>
      <c r="H1394" s="909" t="s">
        <v>1563</v>
      </c>
    </row>
    <row r="1395" spans="1:8" ht="15">
      <c r="A1395" s="1" t="s">
        <v>726</v>
      </c>
      <c r="B1395" s="909" t="s">
        <v>5406</v>
      </c>
      <c r="C1395" s="909" t="s">
        <v>727</v>
      </c>
      <c r="D1395" s="3">
        <v>18995</v>
      </c>
      <c r="E1395" s="909" t="s">
        <v>2056</v>
      </c>
      <c r="F1395" s="3">
        <v>18995</v>
      </c>
      <c r="G1395" s="909">
        <v>0</v>
      </c>
      <c r="H1395" s="909" t="s">
        <v>776</v>
      </c>
    </row>
    <row r="1396" spans="1:8" ht="15">
      <c r="A1396" s="1" t="s">
        <v>636</v>
      </c>
      <c r="B1396" s="909" t="s">
        <v>5407</v>
      </c>
      <c r="C1396" s="909" t="s">
        <v>2286</v>
      </c>
      <c r="D1396" s="3">
        <v>1995</v>
      </c>
      <c r="E1396" s="909" t="s">
        <v>105</v>
      </c>
      <c r="F1396" s="3" t="s">
        <v>380</v>
      </c>
      <c r="G1396" s="909">
        <v>0</v>
      </c>
      <c r="H1396" s="909">
        <v>0</v>
      </c>
    </row>
    <row r="1397" spans="1:8" ht="15">
      <c r="A1397" s="1" t="s">
        <v>637</v>
      </c>
      <c r="B1397" s="909" t="s">
        <v>5408</v>
      </c>
      <c r="C1397" s="909" t="s">
        <v>64</v>
      </c>
      <c r="D1397" s="3">
        <v>1995</v>
      </c>
      <c r="E1397" s="909" t="s">
        <v>105</v>
      </c>
      <c r="F1397" s="3" t="s">
        <v>380</v>
      </c>
      <c r="G1397" s="909">
        <v>0</v>
      </c>
      <c r="H1397" s="909">
        <v>0</v>
      </c>
    </row>
    <row r="1398" spans="1:8" ht="15">
      <c r="A1398" s="1" t="s">
        <v>414</v>
      </c>
      <c r="B1398" s="909" t="s">
        <v>5409</v>
      </c>
      <c r="C1398" s="909" t="s">
        <v>415</v>
      </c>
      <c r="D1398" s="3">
        <v>400</v>
      </c>
      <c r="E1398" s="909" t="s">
        <v>105</v>
      </c>
      <c r="F1398" s="3" t="s">
        <v>380</v>
      </c>
      <c r="G1398" s="909">
        <v>0</v>
      </c>
      <c r="H1398" s="909">
        <v>0</v>
      </c>
    </row>
    <row r="1399" spans="1:8" ht="15">
      <c r="A1399" s="1" t="s">
        <v>416</v>
      </c>
      <c r="B1399" s="909" t="s">
        <v>5410</v>
      </c>
      <c r="C1399" s="909" t="s">
        <v>417</v>
      </c>
      <c r="D1399" s="3">
        <v>400</v>
      </c>
      <c r="E1399" s="909" t="s">
        <v>105</v>
      </c>
      <c r="F1399" s="3" t="s">
        <v>380</v>
      </c>
      <c r="G1399" s="909">
        <v>0</v>
      </c>
      <c r="H1399" s="909">
        <v>0</v>
      </c>
    </row>
    <row r="1400" spans="1:8" ht="15">
      <c r="A1400" s="1" t="s">
        <v>585</v>
      </c>
      <c r="B1400" s="909" t="s">
        <v>5411</v>
      </c>
      <c r="C1400" s="909" t="s">
        <v>66</v>
      </c>
      <c r="D1400" s="3">
        <v>1995</v>
      </c>
      <c r="E1400" s="909" t="s">
        <v>105</v>
      </c>
      <c r="F1400" s="3" t="s">
        <v>380</v>
      </c>
      <c r="G1400" s="909">
        <v>0</v>
      </c>
      <c r="H1400" s="909">
        <v>0</v>
      </c>
    </row>
    <row r="1401" spans="1:8" ht="15">
      <c r="A1401" s="1" t="s">
        <v>418</v>
      </c>
      <c r="B1401" s="909" t="s">
        <v>5412</v>
      </c>
      <c r="C1401" s="909" t="s">
        <v>419</v>
      </c>
      <c r="D1401" s="3">
        <v>400</v>
      </c>
      <c r="E1401" s="909" t="s">
        <v>105</v>
      </c>
      <c r="F1401" s="3" t="s">
        <v>380</v>
      </c>
      <c r="G1401" s="909">
        <v>0</v>
      </c>
      <c r="H1401" s="909">
        <v>0</v>
      </c>
    </row>
    <row r="1402" spans="1:8" ht="15">
      <c r="A1402" s="1" t="s">
        <v>160</v>
      </c>
      <c r="B1402" s="909" t="s">
        <v>5413</v>
      </c>
      <c r="C1402" s="909" t="s">
        <v>161</v>
      </c>
      <c r="D1402" s="3">
        <v>8870</v>
      </c>
      <c r="E1402" s="909" t="s">
        <v>105</v>
      </c>
      <c r="F1402" s="3" t="s">
        <v>380</v>
      </c>
      <c r="G1402" s="909">
        <v>0</v>
      </c>
      <c r="H1402" s="909">
        <v>0</v>
      </c>
    </row>
    <row r="1403" spans="1:8" ht="15">
      <c r="A1403" s="1" t="s">
        <v>2027</v>
      </c>
      <c r="B1403" s="909" t="s">
        <v>5414</v>
      </c>
      <c r="C1403" s="909" t="s">
        <v>2028</v>
      </c>
      <c r="D1403" s="3">
        <v>1995</v>
      </c>
      <c r="E1403" s="909" t="s">
        <v>105</v>
      </c>
      <c r="F1403" s="3" t="s">
        <v>380</v>
      </c>
      <c r="G1403" s="909">
        <v>0</v>
      </c>
      <c r="H1403" s="909">
        <v>0</v>
      </c>
    </row>
    <row r="1404" spans="1:8" ht="15">
      <c r="A1404" s="1" t="s">
        <v>225</v>
      </c>
      <c r="B1404" s="909" t="s">
        <v>5415</v>
      </c>
      <c r="C1404" s="909" t="s">
        <v>226</v>
      </c>
      <c r="D1404" s="3">
        <v>365</v>
      </c>
      <c r="E1404" s="909" t="s">
        <v>533</v>
      </c>
      <c r="F1404" s="3" t="s">
        <v>380</v>
      </c>
      <c r="G1404" s="909">
        <v>0</v>
      </c>
      <c r="H1404" s="909" t="s">
        <v>1292</v>
      </c>
    </row>
    <row r="1405" spans="1:8" ht="15">
      <c r="A1405" s="1" t="s">
        <v>227</v>
      </c>
      <c r="B1405" s="909" t="s">
        <v>5416</v>
      </c>
      <c r="C1405" s="909" t="s">
        <v>228</v>
      </c>
      <c r="D1405" s="3">
        <v>525</v>
      </c>
      <c r="E1405" s="909" t="s">
        <v>533</v>
      </c>
      <c r="F1405" s="3">
        <v>525</v>
      </c>
      <c r="G1405" s="909">
        <v>0</v>
      </c>
      <c r="H1405" s="909">
        <v>0</v>
      </c>
    </row>
    <row r="1406" spans="1:8" ht="15">
      <c r="A1406" s="1" t="s">
        <v>235</v>
      </c>
      <c r="B1406" s="909" t="s">
        <v>5417</v>
      </c>
      <c r="C1406" s="909" t="s">
        <v>236</v>
      </c>
      <c r="D1406" s="3">
        <v>3560</v>
      </c>
      <c r="E1406" s="909" t="s">
        <v>533</v>
      </c>
      <c r="F1406" s="3">
        <v>3560</v>
      </c>
      <c r="G1406" s="909">
        <v>0</v>
      </c>
      <c r="H1406" s="909" t="s">
        <v>1496</v>
      </c>
    </row>
    <row r="1407" spans="1:8" ht="15">
      <c r="A1407" s="1" t="s">
        <v>650</v>
      </c>
      <c r="B1407" s="909" t="s">
        <v>5418</v>
      </c>
      <c r="C1407" s="909" t="s">
        <v>1541</v>
      </c>
      <c r="D1407" s="3">
        <v>325</v>
      </c>
      <c r="E1407" s="909" t="s">
        <v>533</v>
      </c>
      <c r="F1407" s="3" t="s">
        <v>380</v>
      </c>
      <c r="G1407" s="909">
        <v>0</v>
      </c>
      <c r="H1407" s="909" t="s">
        <v>1552</v>
      </c>
    </row>
    <row r="1408" spans="1:8" ht="15">
      <c r="A1408" s="1" t="s">
        <v>651</v>
      </c>
      <c r="B1408" s="909" t="s">
        <v>5419</v>
      </c>
      <c r="C1408" s="909" t="s">
        <v>1357</v>
      </c>
      <c r="D1408" s="3">
        <v>495</v>
      </c>
      <c r="E1408" s="909" t="s">
        <v>533</v>
      </c>
      <c r="F1408" s="3" t="s">
        <v>380</v>
      </c>
      <c r="G1408" s="909">
        <v>0</v>
      </c>
      <c r="H1408" s="909" t="s">
        <v>1434</v>
      </c>
    </row>
    <row r="1409" spans="1:8" ht="15">
      <c r="A1409" s="1" t="s">
        <v>229</v>
      </c>
      <c r="B1409" s="909" t="s">
        <v>5420</v>
      </c>
      <c r="C1409" s="909" t="s">
        <v>230</v>
      </c>
      <c r="D1409" s="3">
        <v>1245</v>
      </c>
      <c r="E1409" s="909" t="s">
        <v>533</v>
      </c>
      <c r="F1409" s="3">
        <v>1245</v>
      </c>
      <c r="G1409" s="909">
        <v>0</v>
      </c>
      <c r="H1409" s="909">
        <v>0</v>
      </c>
    </row>
    <row r="1410" spans="1:8" ht="15">
      <c r="A1410" s="1" t="s">
        <v>231</v>
      </c>
      <c r="B1410" s="909" t="s">
        <v>5421</v>
      </c>
      <c r="C1410" s="909" t="s">
        <v>232</v>
      </c>
      <c r="D1410" s="3">
        <v>1825</v>
      </c>
      <c r="E1410" s="909" t="s">
        <v>533</v>
      </c>
      <c r="F1410" s="3">
        <v>1551</v>
      </c>
      <c r="G1410" s="909">
        <v>0</v>
      </c>
      <c r="H1410" s="909">
        <v>0</v>
      </c>
    </row>
    <row r="1411" spans="1:8" ht="15">
      <c r="A1411" s="1" t="s">
        <v>233</v>
      </c>
      <c r="B1411" s="909" t="s">
        <v>5422</v>
      </c>
      <c r="C1411" s="909" t="s">
        <v>234</v>
      </c>
      <c r="D1411" s="3">
        <v>2445</v>
      </c>
      <c r="E1411" s="909" t="s">
        <v>533</v>
      </c>
      <c r="F1411" s="3">
        <v>2445</v>
      </c>
      <c r="G1411" s="909">
        <v>0</v>
      </c>
      <c r="H1411" s="909">
        <v>0</v>
      </c>
    </row>
    <row r="1412" spans="1:8" ht="15">
      <c r="A1412" s="1" t="s">
        <v>290</v>
      </c>
      <c r="B1412" s="909" t="s">
        <v>5423</v>
      </c>
      <c r="C1412" s="909" t="s">
        <v>1340</v>
      </c>
      <c r="D1412" s="3">
        <v>155</v>
      </c>
      <c r="E1412" s="909" t="s">
        <v>533</v>
      </c>
      <c r="F1412" s="3" t="s">
        <v>380</v>
      </c>
      <c r="G1412" s="909">
        <v>0</v>
      </c>
      <c r="H1412" s="909" t="s">
        <v>1493</v>
      </c>
    </row>
    <row r="1413" spans="1:8" ht="15">
      <c r="A1413" s="1" t="s">
        <v>291</v>
      </c>
      <c r="B1413" s="909" t="s">
        <v>5424</v>
      </c>
      <c r="C1413" s="909" t="s">
        <v>1339</v>
      </c>
      <c r="D1413" s="3">
        <v>205</v>
      </c>
      <c r="E1413" s="909" t="s">
        <v>533</v>
      </c>
      <c r="F1413" s="3" t="s">
        <v>380</v>
      </c>
      <c r="G1413" s="909">
        <v>0</v>
      </c>
      <c r="H1413" s="909" t="s">
        <v>1494</v>
      </c>
    </row>
    <row r="1414" spans="1:8" ht="15">
      <c r="A1414" s="1" t="s">
        <v>1960</v>
      </c>
      <c r="B1414" s="909" t="s">
        <v>5425</v>
      </c>
      <c r="C1414" s="909" t="s">
        <v>1984</v>
      </c>
      <c r="D1414" s="3">
        <v>445</v>
      </c>
      <c r="E1414" s="909" t="s">
        <v>533</v>
      </c>
      <c r="F1414" s="3">
        <v>378</v>
      </c>
      <c r="G1414" s="909">
        <v>0</v>
      </c>
      <c r="H1414" s="909" t="s">
        <v>1996</v>
      </c>
    </row>
    <row r="1415" spans="1:8" ht="15">
      <c r="A1415" s="1" t="s">
        <v>594</v>
      </c>
      <c r="B1415" s="909" t="s">
        <v>5426</v>
      </c>
      <c r="C1415" s="909" t="s">
        <v>3308</v>
      </c>
      <c r="D1415" s="3">
        <v>50</v>
      </c>
      <c r="E1415" s="909" t="s">
        <v>533</v>
      </c>
      <c r="F1415" s="3" t="s">
        <v>380</v>
      </c>
      <c r="G1415" s="909">
        <v>0</v>
      </c>
      <c r="H1415" s="909">
        <v>0</v>
      </c>
    </row>
    <row r="1416" spans="1:8" ht="15">
      <c r="A1416" s="1" t="s">
        <v>595</v>
      </c>
      <c r="B1416" s="909" t="s">
        <v>5427</v>
      </c>
      <c r="C1416" s="909" t="s">
        <v>3309</v>
      </c>
      <c r="D1416" s="3">
        <v>215</v>
      </c>
      <c r="E1416" s="909" t="s">
        <v>533</v>
      </c>
      <c r="F1416" s="3" t="s">
        <v>380</v>
      </c>
      <c r="G1416" s="909">
        <v>0</v>
      </c>
      <c r="H1416" s="909">
        <v>0</v>
      </c>
    </row>
    <row r="1417" spans="1:8" ht="15">
      <c r="A1417" s="1" t="s">
        <v>596</v>
      </c>
      <c r="B1417" s="909" t="s">
        <v>5428</v>
      </c>
      <c r="C1417" s="909" t="s">
        <v>3310</v>
      </c>
      <c r="D1417" s="3">
        <v>345</v>
      </c>
      <c r="E1417" s="909" t="s">
        <v>533</v>
      </c>
      <c r="F1417" s="3" t="s">
        <v>380</v>
      </c>
      <c r="G1417" s="909">
        <v>0</v>
      </c>
      <c r="H1417" s="909">
        <v>0</v>
      </c>
    </row>
    <row r="1418" spans="1:8" ht="15">
      <c r="A1418" s="1" t="s">
        <v>597</v>
      </c>
      <c r="B1418" s="909" t="s">
        <v>5429</v>
      </c>
      <c r="C1418" s="909" t="s">
        <v>3311</v>
      </c>
      <c r="D1418" s="3">
        <v>450</v>
      </c>
      <c r="E1418" s="909" t="s">
        <v>533</v>
      </c>
      <c r="F1418" s="3" t="s">
        <v>380</v>
      </c>
      <c r="G1418" s="909">
        <v>0</v>
      </c>
      <c r="H1418" s="909">
        <v>0</v>
      </c>
    </row>
    <row r="1419" spans="1:8" ht="15">
      <c r="A1419" s="1" t="s">
        <v>598</v>
      </c>
      <c r="B1419" s="909" t="s">
        <v>5430</v>
      </c>
      <c r="C1419" s="909" t="s">
        <v>3316</v>
      </c>
      <c r="D1419" s="3">
        <v>595</v>
      </c>
      <c r="E1419" s="909" t="s">
        <v>533</v>
      </c>
      <c r="F1419" s="3" t="s">
        <v>380</v>
      </c>
      <c r="G1419" s="909">
        <v>0</v>
      </c>
      <c r="H1419" s="909">
        <v>0</v>
      </c>
    </row>
    <row r="1420" spans="1:8" ht="15">
      <c r="A1420" s="1" t="s">
        <v>151</v>
      </c>
      <c r="B1420" s="909" t="s">
        <v>5431</v>
      </c>
      <c r="C1420" s="909" t="s">
        <v>1167</v>
      </c>
      <c r="D1420" s="3">
        <v>225</v>
      </c>
      <c r="E1420" s="909" t="s">
        <v>533</v>
      </c>
      <c r="F1420" s="3" t="s">
        <v>380</v>
      </c>
      <c r="G1420" s="909">
        <v>0</v>
      </c>
      <c r="H1420" s="909" t="s">
        <v>1338</v>
      </c>
    </row>
    <row r="1421" spans="1:8" ht="15">
      <c r="A1421" s="1" t="s">
        <v>152</v>
      </c>
      <c r="B1421" s="909" t="s">
        <v>5432</v>
      </c>
      <c r="C1421" s="909" t="s">
        <v>1150</v>
      </c>
      <c r="D1421" s="3">
        <v>340</v>
      </c>
      <c r="E1421" s="909" t="s">
        <v>533</v>
      </c>
      <c r="F1421" s="3" t="s">
        <v>380</v>
      </c>
      <c r="G1421" s="909">
        <v>0</v>
      </c>
      <c r="H1421" s="909">
        <v>0</v>
      </c>
    </row>
    <row r="1422" spans="1:8" ht="15">
      <c r="A1422" s="1" t="s">
        <v>2592</v>
      </c>
      <c r="B1422" s="909" t="s">
        <v>5433</v>
      </c>
      <c r="C1422" s="909" t="s">
        <v>2593</v>
      </c>
      <c r="D1422" s="3">
        <v>400</v>
      </c>
      <c r="E1422" s="909" t="s">
        <v>533</v>
      </c>
      <c r="F1422" s="3" t="s">
        <v>380</v>
      </c>
      <c r="G1422" s="909">
        <v>0</v>
      </c>
      <c r="H1422" s="909">
        <v>0</v>
      </c>
    </row>
    <row r="1423" spans="1:8" ht="15">
      <c r="A1423" s="1" t="s">
        <v>139</v>
      </c>
      <c r="B1423" s="909" t="s">
        <v>5434</v>
      </c>
      <c r="C1423" s="909" t="s">
        <v>1168</v>
      </c>
      <c r="D1423" s="3">
        <v>110</v>
      </c>
      <c r="E1423" s="909" t="s">
        <v>533</v>
      </c>
      <c r="F1423" s="3" t="s">
        <v>380</v>
      </c>
      <c r="G1423" s="909">
        <v>0</v>
      </c>
      <c r="H1423" s="909" t="s">
        <v>1338</v>
      </c>
    </row>
    <row r="1424" spans="1:8" ht="15">
      <c r="A1424" s="1" t="s">
        <v>140</v>
      </c>
      <c r="B1424" s="909" t="s">
        <v>5435</v>
      </c>
      <c r="C1424" s="909" t="s">
        <v>1151</v>
      </c>
      <c r="D1424" s="3">
        <v>190</v>
      </c>
      <c r="E1424" s="909" t="s">
        <v>533</v>
      </c>
      <c r="F1424" s="3" t="s">
        <v>380</v>
      </c>
      <c r="G1424" s="909">
        <v>0</v>
      </c>
      <c r="H1424" s="909">
        <v>0</v>
      </c>
    </row>
    <row r="1425" spans="1:8" ht="15">
      <c r="A1425" s="1" t="s">
        <v>141</v>
      </c>
      <c r="B1425" s="909" t="s">
        <v>5436</v>
      </c>
      <c r="C1425" s="909" t="s">
        <v>1137</v>
      </c>
      <c r="D1425" s="3">
        <v>265</v>
      </c>
      <c r="E1425" s="909" t="s">
        <v>533</v>
      </c>
      <c r="F1425" s="3" t="s">
        <v>380</v>
      </c>
      <c r="G1425" s="909">
        <v>0</v>
      </c>
      <c r="H1425" s="909">
        <v>0</v>
      </c>
    </row>
    <row r="1426" spans="1:8" ht="15">
      <c r="A1426" s="1" t="s">
        <v>475</v>
      </c>
      <c r="B1426" s="909" t="s">
        <v>5437</v>
      </c>
      <c r="C1426" s="909" t="s">
        <v>2942</v>
      </c>
      <c r="D1426" s="3">
        <v>2000</v>
      </c>
      <c r="E1426" s="909" t="s">
        <v>2056</v>
      </c>
      <c r="F1426" s="3" t="s">
        <v>380</v>
      </c>
      <c r="G1426" s="909">
        <v>0</v>
      </c>
      <c r="H1426" s="909">
        <v>0</v>
      </c>
    </row>
    <row r="1427" spans="1:8" ht="15">
      <c r="A1427" s="1" t="s">
        <v>205</v>
      </c>
      <c r="B1427" s="909" t="s">
        <v>5438</v>
      </c>
      <c r="C1427" s="909" t="s">
        <v>1103</v>
      </c>
      <c r="D1427" s="3">
        <v>24150</v>
      </c>
      <c r="E1427" s="909" t="s">
        <v>2056</v>
      </c>
      <c r="F1427" s="3">
        <v>24150</v>
      </c>
      <c r="G1427" s="909">
        <v>0</v>
      </c>
      <c r="H1427" s="909">
        <v>0</v>
      </c>
    </row>
    <row r="1428" spans="1:8" ht="15">
      <c r="A1428" s="1" t="s">
        <v>206</v>
      </c>
      <c r="B1428" s="909" t="s">
        <v>5439</v>
      </c>
      <c r="C1428" s="909" t="s">
        <v>1120</v>
      </c>
      <c r="D1428" s="3">
        <v>28550</v>
      </c>
      <c r="E1428" s="909" t="s">
        <v>2056</v>
      </c>
      <c r="F1428" s="3">
        <v>28550</v>
      </c>
      <c r="G1428" s="909">
        <v>0</v>
      </c>
      <c r="H1428" s="909">
        <v>0</v>
      </c>
    </row>
    <row r="1429" spans="1:8" ht="15">
      <c r="A1429" s="1" t="s">
        <v>698</v>
      </c>
      <c r="B1429" s="909" t="s">
        <v>5440</v>
      </c>
      <c r="C1429" s="909" t="s">
        <v>1198</v>
      </c>
      <c r="D1429" s="3">
        <v>21018</v>
      </c>
      <c r="E1429" s="909" t="s">
        <v>2056</v>
      </c>
      <c r="F1429" s="3">
        <v>21018</v>
      </c>
      <c r="G1429" s="909">
        <v>0</v>
      </c>
      <c r="H1429" s="909" t="s">
        <v>709</v>
      </c>
    </row>
    <row r="1430" spans="1:8" ht="15">
      <c r="A1430" s="1" t="s">
        <v>606</v>
      </c>
      <c r="B1430" s="909" t="s">
        <v>5441</v>
      </c>
      <c r="C1430" s="909" t="s">
        <v>1187</v>
      </c>
      <c r="D1430" s="3">
        <v>700</v>
      </c>
      <c r="E1430" s="909" t="s">
        <v>533</v>
      </c>
      <c r="F1430" s="3" t="s">
        <v>380</v>
      </c>
      <c r="G1430" s="909">
        <v>0</v>
      </c>
      <c r="H1430" s="909" t="s">
        <v>1554</v>
      </c>
    </row>
    <row r="1431" spans="1:8" ht="15">
      <c r="A1431" s="1" t="s">
        <v>607</v>
      </c>
      <c r="B1431" s="909" t="s">
        <v>5442</v>
      </c>
      <c r="C1431" s="909" t="s">
        <v>1104</v>
      </c>
      <c r="D1431" s="3">
        <v>1190</v>
      </c>
      <c r="E1431" s="909" t="s">
        <v>533</v>
      </c>
      <c r="F1431" s="3" t="s">
        <v>380</v>
      </c>
      <c r="G1431" s="909">
        <v>0</v>
      </c>
      <c r="H1431" s="909">
        <v>0</v>
      </c>
    </row>
    <row r="1432" spans="1:8" ht="15">
      <c r="A1432" s="1" t="s">
        <v>608</v>
      </c>
      <c r="B1432" s="909" t="s">
        <v>5443</v>
      </c>
      <c r="C1432" s="909" t="s">
        <v>1121</v>
      </c>
      <c r="D1432" s="3">
        <v>1680</v>
      </c>
      <c r="E1432" s="909" t="s">
        <v>533</v>
      </c>
      <c r="F1432" s="3" t="s">
        <v>380</v>
      </c>
      <c r="G1432" s="909">
        <v>0</v>
      </c>
      <c r="H1432" s="909">
        <v>0</v>
      </c>
    </row>
    <row r="1433" spans="1:8" ht="15">
      <c r="A1433" s="1" t="s">
        <v>792</v>
      </c>
      <c r="B1433" s="909" t="s">
        <v>5444</v>
      </c>
      <c r="C1433" s="909" t="s">
        <v>1544</v>
      </c>
      <c r="D1433" s="3">
        <v>495</v>
      </c>
      <c r="E1433" s="909" t="s">
        <v>533</v>
      </c>
      <c r="F1433" s="3">
        <v>421</v>
      </c>
      <c r="G1433" s="909">
        <v>0</v>
      </c>
      <c r="H1433" s="909" t="s">
        <v>1545</v>
      </c>
    </row>
    <row r="1434" spans="1:8" ht="15">
      <c r="A1434" s="1" t="s">
        <v>793</v>
      </c>
      <c r="B1434" s="909" t="s">
        <v>5445</v>
      </c>
      <c r="C1434" s="909" t="s">
        <v>794</v>
      </c>
      <c r="D1434" s="3">
        <v>380</v>
      </c>
      <c r="E1434" s="909" t="s">
        <v>533</v>
      </c>
      <c r="F1434" s="3">
        <v>323</v>
      </c>
      <c r="G1434" s="909">
        <v>0</v>
      </c>
      <c r="H1434" s="909" t="s">
        <v>1045</v>
      </c>
    </row>
    <row r="1435" spans="1:8" ht="15">
      <c r="A1435" s="1" t="s">
        <v>1026</v>
      </c>
      <c r="B1435" s="909" t="s">
        <v>5446</v>
      </c>
      <c r="C1435" s="909" t="s">
        <v>1192</v>
      </c>
      <c r="D1435" s="3">
        <v>345</v>
      </c>
      <c r="E1435" s="909" t="s">
        <v>533</v>
      </c>
      <c r="F1435" s="3">
        <v>293</v>
      </c>
      <c r="G1435" s="909">
        <v>0</v>
      </c>
      <c r="H1435" s="909" t="s">
        <v>1045</v>
      </c>
    </row>
    <row r="1436" spans="1:8" ht="15">
      <c r="A1436" s="1" t="s">
        <v>1027</v>
      </c>
      <c r="B1436" s="909" t="s">
        <v>5447</v>
      </c>
      <c r="C1436" s="909" t="s">
        <v>1193</v>
      </c>
      <c r="D1436" s="3">
        <v>345</v>
      </c>
      <c r="E1436" s="909" t="s">
        <v>533</v>
      </c>
      <c r="F1436" s="3">
        <v>293</v>
      </c>
      <c r="G1436" s="909">
        <v>0</v>
      </c>
      <c r="H1436" s="909" t="s">
        <v>1045</v>
      </c>
    </row>
    <row r="1437" spans="1:8" ht="15">
      <c r="A1437" s="1" t="s">
        <v>1025</v>
      </c>
      <c r="B1437" s="909" t="s">
        <v>5448</v>
      </c>
      <c r="C1437" s="909" t="s">
        <v>1194</v>
      </c>
      <c r="D1437" s="3">
        <v>695</v>
      </c>
      <c r="E1437" s="909" t="s">
        <v>533</v>
      </c>
      <c r="F1437" s="3">
        <v>591</v>
      </c>
      <c r="G1437" s="909">
        <v>0</v>
      </c>
      <c r="H1437" s="909" t="s">
        <v>1045</v>
      </c>
    </row>
    <row r="1438" spans="1:8" ht="15">
      <c r="A1438" s="1" t="s">
        <v>1028</v>
      </c>
      <c r="B1438" s="909" t="s">
        <v>5449</v>
      </c>
      <c r="C1438" s="909" t="s">
        <v>1195</v>
      </c>
      <c r="D1438" s="3">
        <v>895</v>
      </c>
      <c r="E1438" s="909" t="s">
        <v>533</v>
      </c>
      <c r="F1438" s="3">
        <v>761</v>
      </c>
      <c r="G1438" s="909">
        <v>0</v>
      </c>
      <c r="H1438" s="909" t="s">
        <v>1045</v>
      </c>
    </row>
    <row r="1439" spans="1:8" ht="15">
      <c r="A1439" s="1" t="s">
        <v>464</v>
      </c>
      <c r="B1439" s="909" t="s">
        <v>5450</v>
      </c>
      <c r="C1439" s="909" t="s">
        <v>1445</v>
      </c>
      <c r="D1439" s="3">
        <v>495</v>
      </c>
      <c r="E1439" s="909" t="s">
        <v>533</v>
      </c>
      <c r="F1439" s="3" t="s">
        <v>380</v>
      </c>
      <c r="G1439" s="909">
        <v>0</v>
      </c>
      <c r="H1439" s="909">
        <v>0</v>
      </c>
    </row>
    <row r="1440" spans="1:8" ht="15">
      <c r="A1440" s="1" t="s">
        <v>465</v>
      </c>
      <c r="B1440" s="909" t="s">
        <v>5451</v>
      </c>
      <c r="C1440" s="909" t="s">
        <v>1446</v>
      </c>
      <c r="D1440" s="3">
        <v>1995</v>
      </c>
      <c r="E1440" s="909" t="s">
        <v>533</v>
      </c>
      <c r="F1440" s="3" t="s">
        <v>380</v>
      </c>
      <c r="G1440" s="909">
        <v>0</v>
      </c>
      <c r="H1440" s="909">
        <v>0</v>
      </c>
    </row>
    <row r="1441" spans="1:8" ht="15">
      <c r="A1441" s="1" t="s">
        <v>466</v>
      </c>
      <c r="B1441" s="909" t="s">
        <v>5452</v>
      </c>
      <c r="C1441" s="909" t="s">
        <v>1447</v>
      </c>
      <c r="D1441" s="3">
        <v>2995</v>
      </c>
      <c r="E1441" s="909" t="s">
        <v>533</v>
      </c>
      <c r="F1441" s="3" t="s">
        <v>380</v>
      </c>
      <c r="G1441" s="909">
        <v>0</v>
      </c>
      <c r="H1441" s="909">
        <v>0</v>
      </c>
    </row>
    <row r="1442" spans="1:8" ht="15">
      <c r="A1442" s="1" t="s">
        <v>467</v>
      </c>
      <c r="B1442" s="909" t="s">
        <v>5453</v>
      </c>
      <c r="C1442" s="909" t="s">
        <v>1448</v>
      </c>
      <c r="D1442" s="3">
        <v>3495</v>
      </c>
      <c r="E1442" s="909" t="s">
        <v>533</v>
      </c>
      <c r="F1442" s="3" t="s">
        <v>380</v>
      </c>
      <c r="G1442" s="909">
        <v>0</v>
      </c>
      <c r="H1442" s="909">
        <v>0</v>
      </c>
    </row>
    <row r="1443" spans="1:8" ht="15">
      <c r="A1443" s="1" t="s">
        <v>836</v>
      </c>
      <c r="B1443" s="909" t="s">
        <v>5454</v>
      </c>
      <c r="C1443" s="909" t="s">
        <v>837</v>
      </c>
      <c r="D1443" s="3">
        <v>125000</v>
      </c>
      <c r="E1443" s="909" t="s">
        <v>2056</v>
      </c>
      <c r="F1443" s="3">
        <v>125000</v>
      </c>
      <c r="G1443" s="909" t="s">
        <v>906</v>
      </c>
      <c r="H1443" s="909" t="s">
        <v>897</v>
      </c>
    </row>
    <row r="1444" spans="1:8" ht="15">
      <c r="A1444" s="1" t="s">
        <v>176</v>
      </c>
      <c r="B1444" s="909" t="s">
        <v>5455</v>
      </c>
      <c r="C1444" s="909" t="s">
        <v>1468</v>
      </c>
      <c r="D1444" s="3">
        <v>34995</v>
      </c>
      <c r="E1444" s="909" t="s">
        <v>2056</v>
      </c>
      <c r="F1444" s="3">
        <v>34995</v>
      </c>
      <c r="G1444" s="909">
        <v>0</v>
      </c>
      <c r="H1444" s="909" t="s">
        <v>1426</v>
      </c>
    </row>
    <row r="1445" spans="1:8" ht="15">
      <c r="A1445" s="1" t="s">
        <v>177</v>
      </c>
      <c r="B1445" s="909" t="s">
        <v>5456</v>
      </c>
      <c r="C1445" s="909" t="s">
        <v>178</v>
      </c>
      <c r="D1445" s="3">
        <v>17495</v>
      </c>
      <c r="E1445" s="909" t="s">
        <v>2056</v>
      </c>
      <c r="F1445" s="3">
        <v>17495</v>
      </c>
      <c r="G1445" s="909">
        <v>0</v>
      </c>
      <c r="H1445" s="909" t="s">
        <v>2130</v>
      </c>
    </row>
    <row r="1446" spans="1:8" ht="15">
      <c r="A1446" s="1" t="s">
        <v>210</v>
      </c>
      <c r="B1446" s="909" t="s">
        <v>5457</v>
      </c>
      <c r="C1446" s="909" t="s">
        <v>1700</v>
      </c>
      <c r="D1446" s="3">
        <v>256</v>
      </c>
      <c r="E1446" s="909" t="s">
        <v>533</v>
      </c>
      <c r="F1446" s="3" t="s">
        <v>380</v>
      </c>
      <c r="G1446" s="909">
        <v>0</v>
      </c>
      <c r="H1446" s="909" t="s">
        <v>1487</v>
      </c>
    </row>
    <row r="1447" spans="1:8" ht="15">
      <c r="A1447" s="1" t="s">
        <v>211</v>
      </c>
      <c r="B1447" s="909" t="s">
        <v>5458</v>
      </c>
      <c r="C1447" s="909" t="s">
        <v>1701</v>
      </c>
      <c r="D1447" s="3">
        <v>190</v>
      </c>
      <c r="E1447" s="909" t="s">
        <v>533</v>
      </c>
      <c r="F1447" s="3" t="s">
        <v>380</v>
      </c>
      <c r="G1447" s="909">
        <v>0</v>
      </c>
      <c r="H1447" s="909" t="s">
        <v>1488</v>
      </c>
    </row>
    <row r="1448" spans="1:8" ht="15">
      <c r="A1448" s="1" t="s">
        <v>214</v>
      </c>
      <c r="B1448" s="909" t="s">
        <v>5459</v>
      </c>
      <c r="C1448" s="909" t="s">
        <v>1181</v>
      </c>
      <c r="D1448" s="3">
        <v>480</v>
      </c>
      <c r="E1448" s="909" t="s">
        <v>533</v>
      </c>
      <c r="F1448" s="3" t="s">
        <v>380</v>
      </c>
      <c r="G1448" s="909">
        <v>0</v>
      </c>
      <c r="H1448" s="909" t="s">
        <v>217</v>
      </c>
    </row>
    <row r="1449" spans="1:8" ht="15">
      <c r="A1449" s="1" t="s">
        <v>215</v>
      </c>
      <c r="B1449" s="909" t="s">
        <v>5460</v>
      </c>
      <c r="C1449" s="909" t="s">
        <v>1105</v>
      </c>
      <c r="D1449" s="3">
        <v>835</v>
      </c>
      <c r="E1449" s="909" t="s">
        <v>533</v>
      </c>
      <c r="F1449" s="3" t="s">
        <v>380</v>
      </c>
      <c r="G1449" s="909">
        <v>0</v>
      </c>
      <c r="H1449" s="909" t="s">
        <v>218</v>
      </c>
    </row>
    <row r="1450" spans="1:8" ht="15">
      <c r="A1450" s="1" t="s">
        <v>216</v>
      </c>
      <c r="B1450" s="909" t="s">
        <v>5461</v>
      </c>
      <c r="C1450" s="909" t="s">
        <v>1122</v>
      </c>
      <c r="D1450" s="3">
        <v>1051</v>
      </c>
      <c r="E1450" s="909" t="s">
        <v>533</v>
      </c>
      <c r="F1450" s="3" t="s">
        <v>380</v>
      </c>
      <c r="G1450" s="909">
        <v>0</v>
      </c>
      <c r="H1450" s="909" t="s">
        <v>219</v>
      </c>
    </row>
    <row r="1451" spans="1:8" ht="15">
      <c r="A1451" s="1" t="s">
        <v>856</v>
      </c>
      <c r="B1451" s="909" t="s">
        <v>5462</v>
      </c>
      <c r="C1451" s="909" t="s">
        <v>857</v>
      </c>
      <c r="D1451" s="3">
        <v>90000</v>
      </c>
      <c r="E1451" s="909" t="s">
        <v>2056</v>
      </c>
      <c r="F1451" s="3">
        <v>90000</v>
      </c>
      <c r="G1451" s="909" t="s">
        <v>906</v>
      </c>
      <c r="H1451" s="909" t="s">
        <v>908</v>
      </c>
    </row>
    <row r="1452" spans="1:8" ht="15">
      <c r="A1452" s="1" t="s">
        <v>876</v>
      </c>
      <c r="B1452" s="909" t="s">
        <v>5463</v>
      </c>
      <c r="C1452" s="909" t="s">
        <v>877</v>
      </c>
      <c r="D1452" s="3">
        <v>85000</v>
      </c>
      <c r="E1452" s="909" t="s">
        <v>2056</v>
      </c>
      <c r="F1452" s="3">
        <v>85000</v>
      </c>
      <c r="G1452" s="909" t="s">
        <v>906</v>
      </c>
      <c r="H1452" s="909" t="s">
        <v>910</v>
      </c>
    </row>
    <row r="1453" spans="1:8" ht="15">
      <c r="A1453" s="1" t="s">
        <v>2232</v>
      </c>
      <c r="B1453" s="909" t="s">
        <v>5464</v>
      </c>
      <c r="C1453" s="909" t="s">
        <v>3227</v>
      </c>
      <c r="D1453" s="3">
        <v>300</v>
      </c>
      <c r="E1453" s="909" t="s">
        <v>533</v>
      </c>
      <c r="F1453" s="3" t="s">
        <v>380</v>
      </c>
      <c r="G1453" s="909">
        <v>0</v>
      </c>
      <c r="H1453" s="909">
        <v>0</v>
      </c>
    </row>
    <row r="1454" spans="1:8" ht="15">
      <c r="A1454" s="1" t="s">
        <v>2233</v>
      </c>
      <c r="B1454" s="909" t="s">
        <v>5465</v>
      </c>
      <c r="C1454" s="909" t="s">
        <v>3228</v>
      </c>
      <c r="D1454" s="3">
        <v>510</v>
      </c>
      <c r="E1454" s="909" t="s">
        <v>533</v>
      </c>
      <c r="F1454" s="3" t="s">
        <v>380</v>
      </c>
      <c r="G1454" s="909">
        <v>0</v>
      </c>
      <c r="H1454" s="909">
        <v>0</v>
      </c>
    </row>
    <row r="1455" spans="1:8" ht="15">
      <c r="A1455" s="1" t="s">
        <v>2234</v>
      </c>
      <c r="B1455" s="909" t="s">
        <v>5466</v>
      </c>
      <c r="C1455" s="909" t="s">
        <v>3229</v>
      </c>
      <c r="D1455" s="3">
        <v>720</v>
      </c>
      <c r="E1455" s="909" t="s">
        <v>533</v>
      </c>
      <c r="F1455" s="3" t="s">
        <v>380</v>
      </c>
      <c r="G1455" s="909">
        <v>0</v>
      </c>
      <c r="H1455" s="909">
        <v>0</v>
      </c>
    </row>
    <row r="1456" spans="1:8" ht="15">
      <c r="A1456" s="1" t="s">
        <v>2235</v>
      </c>
      <c r="B1456" s="909" t="s">
        <v>5467</v>
      </c>
      <c r="C1456" s="909" t="s">
        <v>3230</v>
      </c>
      <c r="D1456" s="3">
        <v>300</v>
      </c>
      <c r="E1456" s="909" t="s">
        <v>533</v>
      </c>
      <c r="F1456" s="3" t="s">
        <v>380</v>
      </c>
      <c r="G1456" s="909">
        <v>0</v>
      </c>
      <c r="H1456" s="909">
        <v>0</v>
      </c>
    </row>
    <row r="1457" spans="1:8" ht="15">
      <c r="A1457" s="1" t="s">
        <v>2236</v>
      </c>
      <c r="B1457" s="909" t="s">
        <v>5468</v>
      </c>
      <c r="C1457" s="909" t="s">
        <v>3231</v>
      </c>
      <c r="D1457" s="3">
        <v>510</v>
      </c>
      <c r="E1457" s="909" t="s">
        <v>533</v>
      </c>
      <c r="F1457" s="3" t="s">
        <v>380</v>
      </c>
      <c r="G1457" s="909">
        <v>0</v>
      </c>
      <c r="H1457" s="909">
        <v>0</v>
      </c>
    </row>
    <row r="1458" spans="1:8" ht="15">
      <c r="A1458" s="1" t="s">
        <v>2237</v>
      </c>
      <c r="B1458" s="909" t="s">
        <v>5469</v>
      </c>
      <c r="C1458" s="909" t="s">
        <v>3232</v>
      </c>
      <c r="D1458" s="3">
        <v>720</v>
      </c>
      <c r="E1458" s="909" t="s">
        <v>533</v>
      </c>
      <c r="F1458" s="3" t="s">
        <v>380</v>
      </c>
      <c r="G1458" s="909">
        <v>0</v>
      </c>
      <c r="H1458" s="909">
        <v>0</v>
      </c>
    </row>
    <row r="1459" spans="1:8" ht="15">
      <c r="A1459" s="1" t="s">
        <v>2238</v>
      </c>
      <c r="B1459" s="909" t="s">
        <v>5470</v>
      </c>
      <c r="C1459" s="909" t="s">
        <v>3233</v>
      </c>
      <c r="D1459" s="3">
        <v>700</v>
      </c>
      <c r="E1459" s="909" t="s">
        <v>533</v>
      </c>
      <c r="F1459" s="3" t="s">
        <v>380</v>
      </c>
      <c r="G1459" s="909">
        <v>0</v>
      </c>
      <c r="H1459" s="909">
        <v>0</v>
      </c>
    </row>
    <row r="1460" spans="1:8" ht="15">
      <c r="A1460" s="1" t="s">
        <v>2239</v>
      </c>
      <c r="B1460" s="909" t="s">
        <v>5471</v>
      </c>
      <c r="C1460" s="909" t="s">
        <v>3234</v>
      </c>
      <c r="D1460" s="3">
        <v>1190</v>
      </c>
      <c r="E1460" s="909" t="s">
        <v>533</v>
      </c>
      <c r="F1460" s="3" t="s">
        <v>380</v>
      </c>
      <c r="G1460" s="909">
        <v>0</v>
      </c>
      <c r="H1460" s="909">
        <v>0</v>
      </c>
    </row>
    <row r="1461" spans="1:8" ht="15">
      <c r="A1461" s="1" t="s">
        <v>2240</v>
      </c>
      <c r="B1461" s="909" t="s">
        <v>5472</v>
      </c>
      <c r="C1461" s="909" t="s">
        <v>3235</v>
      </c>
      <c r="D1461" s="3">
        <v>1680</v>
      </c>
      <c r="E1461" s="909" t="s">
        <v>533</v>
      </c>
      <c r="F1461" s="3" t="s">
        <v>380</v>
      </c>
      <c r="G1461" s="909">
        <v>0</v>
      </c>
      <c r="H1461" s="909">
        <v>0</v>
      </c>
    </row>
    <row r="1462" spans="1:8" ht="15">
      <c r="A1462" s="1" t="s">
        <v>2241</v>
      </c>
      <c r="B1462" s="909" t="s">
        <v>5473</v>
      </c>
      <c r="C1462" s="909" t="s">
        <v>3236</v>
      </c>
      <c r="D1462" s="3">
        <v>900</v>
      </c>
      <c r="E1462" s="909" t="s">
        <v>533</v>
      </c>
      <c r="F1462" s="3" t="s">
        <v>380</v>
      </c>
      <c r="G1462" s="909">
        <v>0</v>
      </c>
      <c r="H1462" s="909">
        <v>0</v>
      </c>
    </row>
    <row r="1463" spans="1:8" ht="15">
      <c r="A1463" s="1" t="s">
        <v>2242</v>
      </c>
      <c r="B1463" s="909" t="s">
        <v>5474</v>
      </c>
      <c r="C1463" s="909" t="s">
        <v>3237</v>
      </c>
      <c r="D1463" s="3">
        <v>1530</v>
      </c>
      <c r="E1463" s="909" t="s">
        <v>533</v>
      </c>
      <c r="F1463" s="3" t="s">
        <v>380</v>
      </c>
      <c r="G1463" s="909">
        <v>0</v>
      </c>
      <c r="H1463" s="909">
        <v>0</v>
      </c>
    </row>
    <row r="1464" spans="1:8" ht="15">
      <c r="A1464" s="1" t="s">
        <v>2243</v>
      </c>
      <c r="B1464" s="909" t="s">
        <v>5475</v>
      </c>
      <c r="C1464" s="909" t="s">
        <v>3238</v>
      </c>
      <c r="D1464" s="3">
        <v>2160</v>
      </c>
      <c r="E1464" s="909" t="s">
        <v>533</v>
      </c>
      <c r="F1464" s="3" t="s">
        <v>380</v>
      </c>
      <c r="G1464" s="909">
        <v>0</v>
      </c>
      <c r="H1464" s="909">
        <v>0</v>
      </c>
    </row>
    <row r="1465" spans="1:8" ht="15">
      <c r="A1465" s="1" t="s">
        <v>2244</v>
      </c>
      <c r="B1465" s="909" t="s">
        <v>5476</v>
      </c>
      <c r="C1465" s="909" t="s">
        <v>3239</v>
      </c>
      <c r="D1465" s="3">
        <v>1200</v>
      </c>
      <c r="E1465" s="909" t="s">
        <v>533</v>
      </c>
      <c r="F1465" s="3" t="s">
        <v>380</v>
      </c>
      <c r="G1465" s="909">
        <v>0</v>
      </c>
      <c r="H1465" s="909">
        <v>0</v>
      </c>
    </row>
    <row r="1466" spans="1:8" ht="15">
      <c r="A1466" s="1" t="s">
        <v>2245</v>
      </c>
      <c r="B1466" s="909" t="s">
        <v>5477</v>
      </c>
      <c r="C1466" s="909" t="s">
        <v>3240</v>
      </c>
      <c r="D1466" s="3">
        <v>2040</v>
      </c>
      <c r="E1466" s="909" t="s">
        <v>533</v>
      </c>
      <c r="F1466" s="3" t="s">
        <v>380</v>
      </c>
      <c r="G1466" s="909">
        <v>0</v>
      </c>
      <c r="H1466" s="909">
        <v>0</v>
      </c>
    </row>
    <row r="1467" spans="1:8" ht="15">
      <c r="A1467" s="1" t="s">
        <v>2246</v>
      </c>
      <c r="B1467" s="909" t="s">
        <v>5478</v>
      </c>
      <c r="C1467" s="909" t="s">
        <v>3241</v>
      </c>
      <c r="D1467" s="3">
        <v>2880</v>
      </c>
      <c r="E1467" s="909" t="s">
        <v>533</v>
      </c>
      <c r="F1467" s="3" t="s">
        <v>380</v>
      </c>
      <c r="G1467" s="909">
        <v>0</v>
      </c>
      <c r="H1467" s="909">
        <v>0</v>
      </c>
    </row>
    <row r="1468" spans="1:8" ht="15">
      <c r="A1468" s="1" t="s">
        <v>2247</v>
      </c>
      <c r="B1468" s="909" t="s">
        <v>5479</v>
      </c>
      <c r="C1468" s="909" t="s">
        <v>3242</v>
      </c>
      <c r="D1468" s="3">
        <v>1500</v>
      </c>
      <c r="E1468" s="909" t="s">
        <v>533</v>
      </c>
      <c r="F1468" s="3" t="s">
        <v>380</v>
      </c>
      <c r="G1468" s="909">
        <v>0</v>
      </c>
      <c r="H1468" s="909">
        <v>0</v>
      </c>
    </row>
    <row r="1469" spans="1:8" ht="15">
      <c r="A1469" s="1" t="s">
        <v>2248</v>
      </c>
      <c r="B1469" s="909" t="s">
        <v>5480</v>
      </c>
      <c r="C1469" s="909" t="s">
        <v>3243</v>
      </c>
      <c r="D1469" s="3">
        <v>2550</v>
      </c>
      <c r="E1469" s="909" t="s">
        <v>533</v>
      </c>
      <c r="F1469" s="3" t="s">
        <v>380</v>
      </c>
      <c r="G1469" s="909">
        <v>0</v>
      </c>
      <c r="H1469" s="909">
        <v>0</v>
      </c>
    </row>
    <row r="1470" spans="1:8" ht="15">
      <c r="A1470" s="1" t="s">
        <v>2249</v>
      </c>
      <c r="B1470" s="909" t="s">
        <v>5481</v>
      </c>
      <c r="C1470" s="909" t="s">
        <v>3244</v>
      </c>
      <c r="D1470" s="3">
        <v>3600</v>
      </c>
      <c r="E1470" s="909" t="s">
        <v>533</v>
      </c>
      <c r="F1470" s="3" t="s">
        <v>380</v>
      </c>
      <c r="G1470" s="909">
        <v>0</v>
      </c>
      <c r="H1470" s="909">
        <v>0</v>
      </c>
    </row>
    <row r="1471" spans="1:8" ht="15">
      <c r="A1471" s="1" t="s">
        <v>2250</v>
      </c>
      <c r="B1471" s="909" t="s">
        <v>5482</v>
      </c>
      <c r="C1471" s="909" t="s">
        <v>3245</v>
      </c>
      <c r="D1471" s="3">
        <v>2100</v>
      </c>
      <c r="E1471" s="909" t="s">
        <v>533</v>
      </c>
      <c r="F1471" s="3" t="s">
        <v>380</v>
      </c>
      <c r="G1471" s="909">
        <v>0</v>
      </c>
      <c r="H1471" s="909">
        <v>0</v>
      </c>
    </row>
    <row r="1472" spans="1:8" ht="15">
      <c r="A1472" s="1" t="s">
        <v>2251</v>
      </c>
      <c r="B1472" s="909" t="s">
        <v>5483</v>
      </c>
      <c r="C1472" s="909" t="s">
        <v>3246</v>
      </c>
      <c r="D1472" s="3">
        <v>3570</v>
      </c>
      <c r="E1472" s="909" t="s">
        <v>533</v>
      </c>
      <c r="F1472" s="3" t="s">
        <v>380</v>
      </c>
      <c r="G1472" s="909">
        <v>0</v>
      </c>
      <c r="H1472" s="909">
        <v>0</v>
      </c>
    </row>
    <row r="1473" spans="1:8" ht="15">
      <c r="A1473" s="1" t="s">
        <v>2252</v>
      </c>
      <c r="B1473" s="909" t="s">
        <v>5484</v>
      </c>
      <c r="C1473" s="909" t="s">
        <v>3247</v>
      </c>
      <c r="D1473" s="3">
        <v>5040</v>
      </c>
      <c r="E1473" s="909" t="s">
        <v>533</v>
      </c>
      <c r="F1473" s="3" t="s">
        <v>380</v>
      </c>
      <c r="G1473" s="909">
        <v>0</v>
      </c>
      <c r="H1473" s="909">
        <v>0</v>
      </c>
    </row>
    <row r="1474" spans="1:8" ht="15">
      <c r="A1474" s="1" t="s">
        <v>2253</v>
      </c>
      <c r="B1474" s="909" t="s">
        <v>5485</v>
      </c>
      <c r="C1474" s="909" t="s">
        <v>3248</v>
      </c>
      <c r="D1474" s="3">
        <v>3000</v>
      </c>
      <c r="E1474" s="909" t="s">
        <v>533</v>
      </c>
      <c r="F1474" s="3" t="s">
        <v>380</v>
      </c>
      <c r="G1474" s="909">
        <v>0</v>
      </c>
      <c r="H1474" s="909">
        <v>0</v>
      </c>
    </row>
    <row r="1475" spans="1:8" ht="15">
      <c r="A1475" s="1" t="s">
        <v>2254</v>
      </c>
      <c r="B1475" s="909" t="s">
        <v>5486</v>
      </c>
      <c r="C1475" s="909" t="s">
        <v>3249</v>
      </c>
      <c r="D1475" s="3">
        <v>5100</v>
      </c>
      <c r="E1475" s="909" t="s">
        <v>533</v>
      </c>
      <c r="F1475" s="3" t="s">
        <v>380</v>
      </c>
      <c r="G1475" s="909">
        <v>0</v>
      </c>
      <c r="H1475" s="909">
        <v>0</v>
      </c>
    </row>
    <row r="1476" spans="1:8" ht="15">
      <c r="A1476" s="1" t="s">
        <v>2255</v>
      </c>
      <c r="B1476" s="909" t="s">
        <v>5487</v>
      </c>
      <c r="C1476" s="909" t="s">
        <v>3250</v>
      </c>
      <c r="D1476" s="3">
        <v>7200</v>
      </c>
      <c r="E1476" s="909" t="s">
        <v>533</v>
      </c>
      <c r="F1476" s="3" t="s">
        <v>380</v>
      </c>
      <c r="G1476" s="909">
        <v>0</v>
      </c>
      <c r="H1476" s="909">
        <v>0</v>
      </c>
    </row>
    <row r="1477" spans="1:8" ht="15">
      <c r="A1477" s="1" t="s">
        <v>2256</v>
      </c>
      <c r="B1477" s="909" t="s">
        <v>5488</v>
      </c>
      <c r="C1477" s="909" t="s">
        <v>3251</v>
      </c>
      <c r="D1477" s="3">
        <v>4500</v>
      </c>
      <c r="E1477" s="909" t="s">
        <v>533</v>
      </c>
      <c r="F1477" s="3" t="s">
        <v>380</v>
      </c>
      <c r="G1477" s="909">
        <v>0</v>
      </c>
      <c r="H1477" s="909">
        <v>0</v>
      </c>
    </row>
    <row r="1478" spans="1:8" ht="15">
      <c r="A1478" s="1" t="s">
        <v>2257</v>
      </c>
      <c r="B1478" s="909" t="s">
        <v>5489</v>
      </c>
      <c r="C1478" s="909" t="s">
        <v>3252</v>
      </c>
      <c r="D1478" s="3">
        <v>7650</v>
      </c>
      <c r="E1478" s="909" t="s">
        <v>533</v>
      </c>
      <c r="F1478" s="3" t="s">
        <v>380</v>
      </c>
      <c r="G1478" s="909">
        <v>0</v>
      </c>
      <c r="H1478" s="909">
        <v>0</v>
      </c>
    </row>
    <row r="1479" spans="1:8" ht="15">
      <c r="A1479" s="1" t="s">
        <v>2258</v>
      </c>
      <c r="B1479" s="909" t="s">
        <v>5490</v>
      </c>
      <c r="C1479" s="909" t="s">
        <v>3253</v>
      </c>
      <c r="D1479" s="3">
        <v>10800</v>
      </c>
      <c r="E1479" s="909" t="s">
        <v>533</v>
      </c>
      <c r="F1479" s="3" t="s">
        <v>380</v>
      </c>
      <c r="G1479" s="909">
        <v>0</v>
      </c>
      <c r="H1479" s="909">
        <v>0</v>
      </c>
    </row>
    <row r="1480" spans="1:8" ht="15">
      <c r="A1480" s="1" t="s">
        <v>2259</v>
      </c>
      <c r="B1480" s="909" t="s">
        <v>5491</v>
      </c>
      <c r="C1480" s="909" t="s">
        <v>3254</v>
      </c>
      <c r="D1480" s="3">
        <v>6200</v>
      </c>
      <c r="E1480" s="909" t="s">
        <v>533</v>
      </c>
      <c r="F1480" s="3" t="s">
        <v>380</v>
      </c>
      <c r="G1480" s="909">
        <v>0</v>
      </c>
      <c r="H1480" s="909">
        <v>0</v>
      </c>
    </row>
    <row r="1481" spans="1:8" ht="15">
      <c r="A1481" s="1" t="s">
        <v>2260</v>
      </c>
      <c r="B1481" s="909" t="s">
        <v>5492</v>
      </c>
      <c r="C1481" s="909" t="s">
        <v>3255</v>
      </c>
      <c r="D1481" s="3">
        <v>10540</v>
      </c>
      <c r="E1481" s="909" t="s">
        <v>533</v>
      </c>
      <c r="F1481" s="3" t="s">
        <v>380</v>
      </c>
      <c r="G1481" s="909">
        <v>0</v>
      </c>
      <c r="H1481" s="909">
        <v>0</v>
      </c>
    </row>
    <row r="1482" spans="1:8" ht="15">
      <c r="A1482" s="1" t="s">
        <v>2261</v>
      </c>
      <c r="B1482" s="909" t="s">
        <v>5493</v>
      </c>
      <c r="C1482" s="909" t="s">
        <v>3256</v>
      </c>
      <c r="D1482" s="3">
        <v>14880</v>
      </c>
      <c r="E1482" s="909" t="s">
        <v>533</v>
      </c>
      <c r="F1482" s="3" t="s">
        <v>380</v>
      </c>
      <c r="G1482" s="909">
        <v>0</v>
      </c>
      <c r="H1482" s="909">
        <v>0</v>
      </c>
    </row>
    <row r="1483" spans="1:8" ht="15">
      <c r="A1483" s="1" t="s">
        <v>728</v>
      </c>
      <c r="B1483" s="909" t="s">
        <v>5494</v>
      </c>
      <c r="C1483" s="909" t="s">
        <v>3259</v>
      </c>
      <c r="D1483" s="3">
        <v>750</v>
      </c>
      <c r="E1483" s="909" t="s">
        <v>533</v>
      </c>
      <c r="F1483" s="3" t="s">
        <v>380</v>
      </c>
      <c r="G1483" s="909">
        <v>0</v>
      </c>
      <c r="H1483" s="909" t="s">
        <v>1546</v>
      </c>
    </row>
    <row r="1484" spans="1:8" ht="15">
      <c r="A1484" s="1" t="s">
        <v>729</v>
      </c>
      <c r="B1484" s="909" t="s">
        <v>5495</v>
      </c>
      <c r="C1484" s="909" t="s">
        <v>2931</v>
      </c>
      <c r="D1484" s="3">
        <v>1250</v>
      </c>
      <c r="E1484" s="909" t="s">
        <v>533</v>
      </c>
      <c r="F1484" s="3" t="s">
        <v>380</v>
      </c>
      <c r="G1484" s="909">
        <v>0</v>
      </c>
      <c r="H1484" s="909" t="s">
        <v>2932</v>
      </c>
    </row>
    <row r="1485" spans="1:8" ht="15">
      <c r="A1485" s="1" t="s">
        <v>179</v>
      </c>
      <c r="B1485" s="909" t="s">
        <v>5496</v>
      </c>
      <c r="C1485" s="909" t="s">
        <v>1285</v>
      </c>
      <c r="D1485" s="3">
        <v>10000</v>
      </c>
      <c r="E1485" s="909" t="s">
        <v>2056</v>
      </c>
      <c r="F1485" s="3" t="s">
        <v>380</v>
      </c>
      <c r="G1485" s="909">
        <v>0</v>
      </c>
      <c r="H1485" s="909" t="s">
        <v>198</v>
      </c>
    </row>
    <row r="1486" spans="1:8" ht="15">
      <c r="A1486" s="1" t="s">
        <v>180</v>
      </c>
      <c r="B1486" s="909" t="s">
        <v>5497</v>
      </c>
      <c r="C1486" s="909" t="s">
        <v>1286</v>
      </c>
      <c r="D1486" s="3">
        <v>16995</v>
      </c>
      <c r="E1486" s="909" t="s">
        <v>2056</v>
      </c>
      <c r="F1486" s="3" t="s">
        <v>380</v>
      </c>
      <c r="G1486" s="909">
        <v>0</v>
      </c>
      <c r="H1486" s="909">
        <v>0</v>
      </c>
    </row>
    <row r="1487" spans="1:8" ht="15">
      <c r="A1487" s="1" t="s">
        <v>181</v>
      </c>
      <c r="B1487" s="909" t="s">
        <v>5498</v>
      </c>
      <c r="C1487" s="909" t="s">
        <v>1287</v>
      </c>
      <c r="D1487" s="3">
        <v>23995</v>
      </c>
      <c r="E1487" s="909" t="s">
        <v>2056</v>
      </c>
      <c r="F1487" s="3" t="s">
        <v>380</v>
      </c>
      <c r="G1487" s="909">
        <v>0</v>
      </c>
      <c r="H1487" s="909">
        <v>0</v>
      </c>
    </row>
    <row r="1488" spans="1:8" ht="15">
      <c r="A1488" s="1" t="s">
        <v>182</v>
      </c>
      <c r="B1488" s="909" t="s">
        <v>5499</v>
      </c>
      <c r="C1488" s="909" t="s">
        <v>1152</v>
      </c>
      <c r="D1488" s="3">
        <v>7995</v>
      </c>
      <c r="E1488" s="909" t="s">
        <v>2056</v>
      </c>
      <c r="F1488" s="3" t="s">
        <v>380</v>
      </c>
      <c r="G1488" s="909">
        <v>0</v>
      </c>
      <c r="H1488" s="909" t="s">
        <v>1288</v>
      </c>
    </row>
    <row r="1489" spans="1:8" ht="15">
      <c r="A1489" s="1" t="s">
        <v>183</v>
      </c>
      <c r="B1489" s="909" t="s">
        <v>5500</v>
      </c>
      <c r="C1489" s="909" t="s">
        <v>1138</v>
      </c>
      <c r="D1489" s="3">
        <v>13592</v>
      </c>
      <c r="E1489" s="909" t="s">
        <v>2056</v>
      </c>
      <c r="F1489" s="3" t="s">
        <v>380</v>
      </c>
      <c r="G1489" s="909">
        <v>0</v>
      </c>
      <c r="H1489" s="909">
        <v>0</v>
      </c>
    </row>
    <row r="1490" spans="1:8" ht="15">
      <c r="A1490" s="1" t="s">
        <v>184</v>
      </c>
      <c r="B1490" s="909" t="s">
        <v>5501</v>
      </c>
      <c r="C1490" s="909" t="s">
        <v>1126</v>
      </c>
      <c r="D1490" s="3">
        <v>19188</v>
      </c>
      <c r="E1490" s="909" t="s">
        <v>2056</v>
      </c>
      <c r="F1490" s="3" t="s">
        <v>380</v>
      </c>
      <c r="G1490" s="909">
        <v>0</v>
      </c>
      <c r="H1490" s="909">
        <v>0</v>
      </c>
    </row>
    <row r="1491" spans="1:8" ht="15">
      <c r="A1491" s="1" t="s">
        <v>185</v>
      </c>
      <c r="B1491" s="909" t="s">
        <v>5502</v>
      </c>
      <c r="C1491" s="909" t="s">
        <v>1289</v>
      </c>
      <c r="D1491" s="3">
        <v>7995</v>
      </c>
      <c r="E1491" s="909" t="s">
        <v>2056</v>
      </c>
      <c r="F1491" s="3" t="s">
        <v>380</v>
      </c>
      <c r="G1491" s="909">
        <v>0</v>
      </c>
      <c r="H1491" s="909" t="s">
        <v>1497</v>
      </c>
    </row>
    <row r="1492" spans="1:8" ht="15">
      <c r="A1492" s="1" t="s">
        <v>186</v>
      </c>
      <c r="B1492" s="909" t="s">
        <v>5503</v>
      </c>
      <c r="C1492" s="909" t="s">
        <v>1290</v>
      </c>
      <c r="D1492" s="3">
        <v>13592</v>
      </c>
      <c r="E1492" s="909" t="s">
        <v>2056</v>
      </c>
      <c r="F1492" s="3" t="s">
        <v>380</v>
      </c>
      <c r="G1492" s="909">
        <v>0</v>
      </c>
      <c r="H1492" s="909">
        <v>0</v>
      </c>
    </row>
    <row r="1493" spans="1:8" ht="15">
      <c r="A1493" s="1" t="s">
        <v>187</v>
      </c>
      <c r="B1493" s="909" t="s">
        <v>5504</v>
      </c>
      <c r="C1493" s="909" t="s">
        <v>1291</v>
      </c>
      <c r="D1493" s="3">
        <v>19888</v>
      </c>
      <c r="E1493" s="909" t="s">
        <v>2056</v>
      </c>
      <c r="F1493" s="3" t="s">
        <v>380</v>
      </c>
      <c r="G1493" s="909">
        <v>0</v>
      </c>
      <c r="H1493" s="909">
        <v>0</v>
      </c>
    </row>
    <row r="1494" spans="1:8" ht="15">
      <c r="A1494" s="1" t="s">
        <v>831</v>
      </c>
      <c r="B1494" s="909" t="s">
        <v>5505</v>
      </c>
      <c r="C1494" s="909" t="s">
        <v>1067</v>
      </c>
      <c r="D1494" s="3">
        <v>19995</v>
      </c>
      <c r="E1494" s="909" t="s">
        <v>2056</v>
      </c>
      <c r="F1494" s="3" t="s">
        <v>380</v>
      </c>
      <c r="G1494" s="909">
        <v>0</v>
      </c>
      <c r="H1494" s="909" t="s">
        <v>1067</v>
      </c>
    </row>
    <row r="1495" spans="1:8" ht="15">
      <c r="A1495" s="1" t="s">
        <v>832</v>
      </c>
      <c r="B1495" s="909" t="s">
        <v>5506</v>
      </c>
      <c r="C1495" s="909" t="s">
        <v>1068</v>
      </c>
      <c r="D1495" s="3">
        <v>31995</v>
      </c>
      <c r="E1495" s="909" t="s">
        <v>2056</v>
      </c>
      <c r="F1495" s="3" t="s">
        <v>380</v>
      </c>
      <c r="G1495" s="909">
        <v>0</v>
      </c>
      <c r="H1495" s="909" t="s">
        <v>1068</v>
      </c>
    </row>
    <row r="1496" spans="1:8" ht="15">
      <c r="A1496" s="1" t="s">
        <v>833</v>
      </c>
      <c r="B1496" s="909" t="s">
        <v>5507</v>
      </c>
      <c r="C1496" s="909" t="s">
        <v>1069</v>
      </c>
      <c r="D1496" s="3">
        <v>42995</v>
      </c>
      <c r="E1496" s="909" t="s">
        <v>2056</v>
      </c>
      <c r="F1496" s="3" t="s">
        <v>380</v>
      </c>
      <c r="G1496" s="909">
        <v>0</v>
      </c>
      <c r="H1496" s="909" t="s">
        <v>1069</v>
      </c>
    </row>
    <row r="1497" spans="1:8" ht="15">
      <c r="A1497" s="1" t="s">
        <v>2948</v>
      </c>
      <c r="B1497" s="909" t="s">
        <v>5508</v>
      </c>
      <c r="C1497" s="909" t="s">
        <v>243</v>
      </c>
      <c r="D1497" s="3">
        <v>24995</v>
      </c>
      <c r="E1497" s="909" t="s">
        <v>2056</v>
      </c>
      <c r="F1497" s="3">
        <v>24995</v>
      </c>
      <c r="G1497" s="909">
        <v>0</v>
      </c>
      <c r="H1497" s="909" t="s">
        <v>2131</v>
      </c>
    </row>
    <row r="1498" spans="1:8" ht="15">
      <c r="A1498" s="1" t="s">
        <v>69</v>
      </c>
      <c r="B1498" s="909" t="s">
        <v>5509</v>
      </c>
      <c r="C1498" s="909" t="s">
        <v>1205</v>
      </c>
      <c r="D1498" s="3">
        <v>135</v>
      </c>
      <c r="E1498" s="909" t="s">
        <v>533</v>
      </c>
      <c r="F1498" s="3" t="s">
        <v>380</v>
      </c>
      <c r="G1498" s="909">
        <v>0</v>
      </c>
      <c r="H1498" s="909" t="s">
        <v>1566</v>
      </c>
    </row>
    <row r="1499" spans="1:8" ht="15">
      <c r="A1499" s="1" t="s">
        <v>70</v>
      </c>
      <c r="B1499" s="909" t="s">
        <v>5510</v>
      </c>
      <c r="C1499" s="909" t="s">
        <v>1206</v>
      </c>
      <c r="D1499" s="3">
        <v>230</v>
      </c>
      <c r="E1499" s="909" t="s">
        <v>533</v>
      </c>
      <c r="F1499" s="3" t="s">
        <v>380</v>
      </c>
      <c r="G1499" s="909">
        <v>0</v>
      </c>
      <c r="H1499" s="909">
        <v>0</v>
      </c>
    </row>
    <row r="1500" spans="1:8" ht="15">
      <c r="A1500" s="1" t="s">
        <v>71</v>
      </c>
      <c r="B1500" s="909" t="s">
        <v>5511</v>
      </c>
      <c r="C1500" s="909" t="s">
        <v>1207</v>
      </c>
      <c r="D1500" s="3">
        <v>225</v>
      </c>
      <c r="E1500" s="909" t="s">
        <v>533</v>
      </c>
      <c r="F1500" s="3" t="s">
        <v>380</v>
      </c>
      <c r="G1500" s="909">
        <v>0</v>
      </c>
      <c r="H1500" s="909" t="s">
        <v>1566</v>
      </c>
    </row>
    <row r="1501" spans="1:8" ht="15">
      <c r="A1501" s="1" t="s">
        <v>72</v>
      </c>
      <c r="B1501" s="909" t="s">
        <v>5512</v>
      </c>
      <c r="C1501" s="909" t="s">
        <v>1208</v>
      </c>
      <c r="D1501" s="3">
        <v>380</v>
      </c>
      <c r="E1501" s="909" t="s">
        <v>533</v>
      </c>
      <c r="F1501" s="3" t="s">
        <v>380</v>
      </c>
      <c r="G1501" s="909">
        <v>0</v>
      </c>
      <c r="H1501" s="909">
        <v>0</v>
      </c>
    </row>
    <row r="1502" spans="1:8" ht="15">
      <c r="A1502" s="1" t="s">
        <v>73</v>
      </c>
      <c r="B1502" s="909" t="s">
        <v>5513</v>
      </c>
      <c r="C1502" s="909" t="s">
        <v>1209</v>
      </c>
      <c r="D1502" s="3">
        <v>360</v>
      </c>
      <c r="E1502" s="909" t="s">
        <v>533</v>
      </c>
      <c r="F1502" s="3" t="s">
        <v>380</v>
      </c>
      <c r="G1502" s="909">
        <v>0</v>
      </c>
      <c r="H1502" s="909" t="s">
        <v>1566</v>
      </c>
    </row>
    <row r="1503" spans="1:8" ht="15">
      <c r="A1503" s="1" t="s">
        <v>74</v>
      </c>
      <c r="B1503" s="909" t="s">
        <v>5514</v>
      </c>
      <c r="C1503" s="909" t="s">
        <v>1210</v>
      </c>
      <c r="D1503" s="3">
        <v>610</v>
      </c>
      <c r="E1503" s="909" t="s">
        <v>533</v>
      </c>
      <c r="F1503" s="3" t="s">
        <v>380</v>
      </c>
      <c r="G1503" s="909">
        <v>0</v>
      </c>
      <c r="H1503" s="909">
        <v>0</v>
      </c>
    </row>
    <row r="1504" spans="1:8" ht="15">
      <c r="A1504" s="1" t="s">
        <v>75</v>
      </c>
      <c r="B1504" s="909" t="s">
        <v>5515</v>
      </c>
      <c r="C1504" s="909" t="s">
        <v>1211</v>
      </c>
      <c r="D1504" s="3">
        <v>860</v>
      </c>
      <c r="E1504" s="909" t="s">
        <v>533</v>
      </c>
      <c r="F1504" s="3" t="s">
        <v>380</v>
      </c>
      <c r="G1504" s="909">
        <v>0</v>
      </c>
      <c r="H1504" s="909">
        <v>0</v>
      </c>
    </row>
    <row r="1505" spans="1:8" ht="15">
      <c r="A1505" s="1" t="s">
        <v>76</v>
      </c>
      <c r="B1505" s="909" t="s">
        <v>5516</v>
      </c>
      <c r="C1505" s="909" t="s">
        <v>1212</v>
      </c>
      <c r="D1505" s="3">
        <v>540</v>
      </c>
      <c r="E1505" s="909" t="s">
        <v>533</v>
      </c>
      <c r="F1505" s="3" t="s">
        <v>380</v>
      </c>
      <c r="G1505" s="909">
        <v>0</v>
      </c>
      <c r="H1505" s="909" t="s">
        <v>1566</v>
      </c>
    </row>
    <row r="1506" spans="1:8" ht="15">
      <c r="A1506" s="1" t="s">
        <v>77</v>
      </c>
      <c r="B1506" s="909" t="s">
        <v>5517</v>
      </c>
      <c r="C1506" s="909" t="s">
        <v>1213</v>
      </c>
      <c r="D1506" s="3">
        <v>920</v>
      </c>
      <c r="E1506" s="909" t="s">
        <v>533</v>
      </c>
      <c r="F1506" s="3" t="s">
        <v>380</v>
      </c>
      <c r="G1506" s="909">
        <v>0</v>
      </c>
      <c r="H1506" s="909">
        <v>0</v>
      </c>
    </row>
    <row r="1507" spans="1:8" ht="15">
      <c r="A1507" s="1" t="s">
        <v>78</v>
      </c>
      <c r="B1507" s="909" t="s">
        <v>5518</v>
      </c>
      <c r="C1507" s="909" t="s">
        <v>1214</v>
      </c>
      <c r="D1507" s="3">
        <v>1295</v>
      </c>
      <c r="E1507" s="909" t="s">
        <v>533</v>
      </c>
      <c r="F1507" s="3" t="s">
        <v>380</v>
      </c>
      <c r="G1507" s="909">
        <v>0</v>
      </c>
      <c r="H1507" s="909">
        <v>0</v>
      </c>
    </row>
    <row r="1508" spans="1:8" ht="15">
      <c r="A1508" s="1" t="s">
        <v>79</v>
      </c>
      <c r="B1508" s="909" t="s">
        <v>5519</v>
      </c>
      <c r="C1508" s="909" t="s">
        <v>1215</v>
      </c>
      <c r="D1508" s="3">
        <v>975</v>
      </c>
      <c r="E1508" s="909" t="s">
        <v>533</v>
      </c>
      <c r="F1508" s="3" t="s">
        <v>380</v>
      </c>
      <c r="G1508" s="909">
        <v>0</v>
      </c>
      <c r="H1508" s="909" t="s">
        <v>1566</v>
      </c>
    </row>
    <row r="1509" spans="1:8" ht="15">
      <c r="A1509" s="1" t="s">
        <v>80</v>
      </c>
      <c r="B1509" s="909" t="s">
        <v>5520</v>
      </c>
      <c r="C1509" s="909" t="s">
        <v>1216</v>
      </c>
      <c r="D1509" s="3">
        <v>1655</v>
      </c>
      <c r="E1509" s="909" t="s">
        <v>533</v>
      </c>
      <c r="F1509" s="3" t="s">
        <v>380</v>
      </c>
      <c r="G1509" s="909">
        <v>0</v>
      </c>
      <c r="H1509" s="909">
        <v>0</v>
      </c>
    </row>
    <row r="1510" spans="1:8" ht="15">
      <c r="A1510" s="1" t="s">
        <v>81</v>
      </c>
      <c r="B1510" s="909" t="s">
        <v>5521</v>
      </c>
      <c r="C1510" s="909" t="s">
        <v>1217</v>
      </c>
      <c r="D1510" s="3">
        <v>2335</v>
      </c>
      <c r="E1510" s="909" t="s">
        <v>533</v>
      </c>
      <c r="F1510" s="3" t="s">
        <v>380</v>
      </c>
      <c r="G1510" s="909">
        <v>0</v>
      </c>
      <c r="H1510" s="909">
        <v>0</v>
      </c>
    </row>
    <row r="1511" spans="1:8" ht="15">
      <c r="A1511" s="1" t="s">
        <v>82</v>
      </c>
      <c r="B1511" s="909" t="s">
        <v>5522</v>
      </c>
      <c r="C1511" s="909" t="s">
        <v>1218</v>
      </c>
      <c r="D1511" s="3">
        <v>1290</v>
      </c>
      <c r="E1511" s="909" t="s">
        <v>533</v>
      </c>
      <c r="F1511" s="3" t="s">
        <v>380</v>
      </c>
      <c r="G1511" s="909">
        <v>0</v>
      </c>
      <c r="H1511" s="909" t="s">
        <v>1566</v>
      </c>
    </row>
    <row r="1512" spans="1:8" ht="15">
      <c r="A1512" s="1" t="s">
        <v>83</v>
      </c>
      <c r="B1512" s="909" t="s">
        <v>5523</v>
      </c>
      <c r="C1512" s="909" t="s">
        <v>1219</v>
      </c>
      <c r="D1512" s="3">
        <v>2195</v>
      </c>
      <c r="E1512" s="909" t="s">
        <v>533</v>
      </c>
      <c r="F1512" s="3" t="s">
        <v>380</v>
      </c>
      <c r="G1512" s="909">
        <v>0</v>
      </c>
      <c r="H1512" s="909">
        <v>0</v>
      </c>
    </row>
    <row r="1513" spans="1:8" ht="15">
      <c r="A1513" s="1" t="s">
        <v>84</v>
      </c>
      <c r="B1513" s="909" t="s">
        <v>5524</v>
      </c>
      <c r="C1513" s="909" t="s">
        <v>1220</v>
      </c>
      <c r="D1513" s="3">
        <v>3100</v>
      </c>
      <c r="E1513" s="909" t="s">
        <v>533</v>
      </c>
      <c r="F1513" s="3" t="s">
        <v>380</v>
      </c>
      <c r="G1513" s="909">
        <v>0</v>
      </c>
      <c r="H1513" s="909">
        <v>0</v>
      </c>
    </row>
    <row r="1514" spans="1:8" ht="15">
      <c r="A1514" s="1" t="s">
        <v>85</v>
      </c>
      <c r="B1514" s="909" t="s">
        <v>5525</v>
      </c>
      <c r="C1514" s="909" t="s">
        <v>1221</v>
      </c>
      <c r="D1514" s="3">
        <v>1750</v>
      </c>
      <c r="E1514" s="909" t="s">
        <v>533</v>
      </c>
      <c r="F1514" s="3" t="s">
        <v>380</v>
      </c>
      <c r="G1514" s="909">
        <v>0</v>
      </c>
      <c r="H1514" s="909" t="s">
        <v>1566</v>
      </c>
    </row>
    <row r="1515" spans="1:8" ht="15">
      <c r="A1515" s="1" t="s">
        <v>86</v>
      </c>
      <c r="B1515" s="909" t="s">
        <v>5526</v>
      </c>
      <c r="C1515" s="909" t="s">
        <v>1222</v>
      </c>
      <c r="D1515" s="3">
        <v>2975</v>
      </c>
      <c r="E1515" s="909" t="s">
        <v>533</v>
      </c>
      <c r="F1515" s="3" t="s">
        <v>380</v>
      </c>
      <c r="G1515" s="909">
        <v>0</v>
      </c>
      <c r="H1515" s="909">
        <v>0</v>
      </c>
    </row>
    <row r="1516" spans="1:8" ht="15">
      <c r="A1516" s="1" t="s">
        <v>87</v>
      </c>
      <c r="B1516" s="909" t="s">
        <v>5527</v>
      </c>
      <c r="C1516" s="909" t="s">
        <v>1223</v>
      </c>
      <c r="D1516" s="3">
        <v>4200</v>
      </c>
      <c r="E1516" s="909" t="s">
        <v>533</v>
      </c>
      <c r="F1516" s="3" t="s">
        <v>380</v>
      </c>
      <c r="G1516" s="909">
        <v>0</v>
      </c>
      <c r="H1516" s="909">
        <v>0</v>
      </c>
    </row>
    <row r="1517" spans="1:8" ht="15">
      <c r="A1517" s="1" t="s">
        <v>88</v>
      </c>
      <c r="B1517" s="909" t="s">
        <v>5528</v>
      </c>
      <c r="C1517" s="909" t="s">
        <v>1224</v>
      </c>
      <c r="D1517" s="3">
        <v>1750</v>
      </c>
      <c r="E1517" s="909" t="s">
        <v>533</v>
      </c>
      <c r="F1517" s="3" t="s">
        <v>380</v>
      </c>
      <c r="G1517" s="909">
        <v>0</v>
      </c>
      <c r="H1517" s="909" t="s">
        <v>1566</v>
      </c>
    </row>
    <row r="1518" spans="1:8" ht="15">
      <c r="A1518" s="1" t="s">
        <v>89</v>
      </c>
      <c r="B1518" s="909" t="s">
        <v>5529</v>
      </c>
      <c r="C1518" s="909" t="s">
        <v>1225</v>
      </c>
      <c r="D1518" s="3">
        <v>2975</v>
      </c>
      <c r="E1518" s="909" t="s">
        <v>533</v>
      </c>
      <c r="F1518" s="3" t="s">
        <v>380</v>
      </c>
      <c r="G1518" s="909">
        <v>0</v>
      </c>
      <c r="H1518" s="909">
        <v>0</v>
      </c>
    </row>
    <row r="1519" spans="1:8" ht="15">
      <c r="A1519" s="1" t="s">
        <v>90</v>
      </c>
      <c r="B1519" s="909" t="s">
        <v>5530</v>
      </c>
      <c r="C1519" s="909" t="s">
        <v>1226</v>
      </c>
      <c r="D1519" s="3">
        <v>4200</v>
      </c>
      <c r="E1519" s="909" t="s">
        <v>533</v>
      </c>
      <c r="F1519" s="3" t="s">
        <v>380</v>
      </c>
      <c r="G1519" s="909">
        <v>0</v>
      </c>
      <c r="H1519" s="909">
        <v>0</v>
      </c>
    </row>
    <row r="1520" spans="1:8" ht="15">
      <c r="A1520" s="1" t="s">
        <v>711</v>
      </c>
      <c r="B1520" s="909" t="s">
        <v>5531</v>
      </c>
      <c r="C1520" s="909" t="s">
        <v>1227</v>
      </c>
      <c r="D1520" s="3">
        <v>2500</v>
      </c>
      <c r="E1520" s="909" t="s">
        <v>533</v>
      </c>
      <c r="F1520" s="3" t="s">
        <v>380</v>
      </c>
      <c r="G1520" s="909">
        <v>0</v>
      </c>
      <c r="H1520" s="909">
        <v>0</v>
      </c>
    </row>
    <row r="1521" spans="1:8" ht="15">
      <c r="A1521" s="1" t="s">
        <v>712</v>
      </c>
      <c r="B1521" s="909" t="s">
        <v>5532</v>
      </c>
      <c r="C1521" s="909" t="s">
        <v>1228</v>
      </c>
      <c r="D1521" s="3">
        <v>4250</v>
      </c>
      <c r="E1521" s="909" t="s">
        <v>533</v>
      </c>
      <c r="F1521" s="3" t="s">
        <v>380</v>
      </c>
      <c r="G1521" s="909">
        <v>0</v>
      </c>
      <c r="H1521" s="909">
        <v>0</v>
      </c>
    </row>
    <row r="1522" spans="1:8" ht="15">
      <c r="A1522" s="1" t="s">
        <v>713</v>
      </c>
      <c r="B1522" s="909" t="s">
        <v>5533</v>
      </c>
      <c r="C1522" s="909" t="s">
        <v>1229</v>
      </c>
      <c r="D1522" s="3">
        <v>6000</v>
      </c>
      <c r="E1522" s="909" t="s">
        <v>533</v>
      </c>
      <c r="F1522" s="3" t="s">
        <v>380</v>
      </c>
      <c r="G1522" s="909">
        <v>0</v>
      </c>
      <c r="H1522" s="909">
        <v>0</v>
      </c>
    </row>
    <row r="1523" spans="1:8" ht="15">
      <c r="A1523" s="1" t="s">
        <v>714</v>
      </c>
      <c r="B1523" s="909" t="s">
        <v>5534</v>
      </c>
      <c r="C1523" s="909" t="s">
        <v>1230</v>
      </c>
      <c r="D1523" s="3">
        <v>4500</v>
      </c>
      <c r="E1523" s="909" t="s">
        <v>533</v>
      </c>
      <c r="F1523" s="3" t="s">
        <v>380</v>
      </c>
      <c r="G1523" s="909">
        <v>0</v>
      </c>
      <c r="H1523" s="909">
        <v>0</v>
      </c>
    </row>
    <row r="1524" spans="1:8" ht="15">
      <c r="A1524" s="1" t="s">
        <v>715</v>
      </c>
      <c r="B1524" s="909" t="s">
        <v>5535</v>
      </c>
      <c r="C1524" s="909" t="s">
        <v>1231</v>
      </c>
      <c r="D1524" s="3">
        <v>7650</v>
      </c>
      <c r="E1524" s="909" t="s">
        <v>533</v>
      </c>
      <c r="F1524" s="3" t="s">
        <v>380</v>
      </c>
      <c r="G1524" s="909">
        <v>0</v>
      </c>
      <c r="H1524" s="909">
        <v>0</v>
      </c>
    </row>
    <row r="1525" spans="1:8" ht="15">
      <c r="A1525" s="1" t="s">
        <v>716</v>
      </c>
      <c r="B1525" s="909" t="s">
        <v>5536</v>
      </c>
      <c r="C1525" s="909" t="s">
        <v>1232</v>
      </c>
      <c r="D1525" s="3">
        <v>10800</v>
      </c>
      <c r="E1525" s="909" t="s">
        <v>533</v>
      </c>
      <c r="F1525" s="3" t="s">
        <v>380</v>
      </c>
      <c r="G1525" s="909">
        <v>0</v>
      </c>
      <c r="H1525" s="909">
        <v>0</v>
      </c>
    </row>
    <row r="1526" spans="1:8" ht="15">
      <c r="A1526" s="1" t="s">
        <v>717</v>
      </c>
      <c r="B1526" s="909" t="s">
        <v>5537</v>
      </c>
      <c r="C1526" s="909" t="s">
        <v>1233</v>
      </c>
      <c r="D1526" s="3">
        <v>7500</v>
      </c>
      <c r="E1526" s="909" t="s">
        <v>533</v>
      </c>
      <c r="F1526" s="3" t="s">
        <v>380</v>
      </c>
      <c r="G1526" s="909">
        <v>0</v>
      </c>
      <c r="H1526" s="909">
        <v>0</v>
      </c>
    </row>
    <row r="1527" spans="1:8" ht="15">
      <c r="A1527" s="1" t="s">
        <v>718</v>
      </c>
      <c r="B1527" s="909" t="s">
        <v>5538</v>
      </c>
      <c r="C1527" s="909" t="s">
        <v>1234</v>
      </c>
      <c r="D1527" s="3">
        <v>12750</v>
      </c>
      <c r="E1527" s="909" t="s">
        <v>533</v>
      </c>
      <c r="F1527" s="3" t="s">
        <v>380</v>
      </c>
      <c r="G1527" s="909">
        <v>0</v>
      </c>
      <c r="H1527" s="909">
        <v>0</v>
      </c>
    </row>
    <row r="1528" spans="1:8" ht="15">
      <c r="A1528" s="1" t="s">
        <v>719</v>
      </c>
      <c r="B1528" s="909" t="s">
        <v>5539</v>
      </c>
      <c r="C1528" s="909" t="s">
        <v>1235</v>
      </c>
      <c r="D1528" s="3">
        <v>18000</v>
      </c>
      <c r="E1528" s="909" t="s">
        <v>533</v>
      </c>
      <c r="F1528" s="3" t="s">
        <v>380</v>
      </c>
      <c r="G1528" s="909">
        <v>0</v>
      </c>
      <c r="H1528" s="909">
        <v>0</v>
      </c>
    </row>
    <row r="1529" spans="1:8" ht="15">
      <c r="A1529" s="1" t="s">
        <v>720</v>
      </c>
      <c r="B1529" s="909" t="s">
        <v>5540</v>
      </c>
      <c r="C1529" s="909" t="s">
        <v>1236</v>
      </c>
      <c r="D1529" s="3">
        <v>10000</v>
      </c>
      <c r="E1529" s="909" t="s">
        <v>533</v>
      </c>
      <c r="F1529" s="3" t="s">
        <v>380</v>
      </c>
      <c r="G1529" s="909">
        <v>0</v>
      </c>
      <c r="H1529" s="909">
        <v>0</v>
      </c>
    </row>
    <row r="1530" spans="1:8" ht="15">
      <c r="A1530" s="1" t="s">
        <v>721</v>
      </c>
      <c r="B1530" s="909" t="s">
        <v>5541</v>
      </c>
      <c r="C1530" s="909" t="s">
        <v>1237</v>
      </c>
      <c r="D1530" s="3">
        <v>17000</v>
      </c>
      <c r="E1530" s="909" t="s">
        <v>533</v>
      </c>
      <c r="F1530" s="3" t="s">
        <v>380</v>
      </c>
      <c r="G1530" s="909">
        <v>0</v>
      </c>
      <c r="H1530" s="909">
        <v>0</v>
      </c>
    </row>
    <row r="1531" spans="1:8" ht="15">
      <c r="A1531" s="1" t="s">
        <v>722</v>
      </c>
      <c r="B1531" s="909" t="s">
        <v>5542</v>
      </c>
      <c r="C1531" s="909" t="s">
        <v>1238</v>
      </c>
      <c r="D1531" s="3">
        <v>24000</v>
      </c>
      <c r="E1531" s="909" t="s">
        <v>533</v>
      </c>
      <c r="F1531" s="3" t="s">
        <v>380</v>
      </c>
      <c r="G1531" s="909">
        <v>0</v>
      </c>
      <c r="H1531" s="909">
        <v>0</v>
      </c>
    </row>
    <row r="1532" spans="1:8" ht="15">
      <c r="A1532" s="1" t="s">
        <v>3385</v>
      </c>
      <c r="B1532" s="909" t="s">
        <v>5543</v>
      </c>
      <c r="C1532" s="909" t="s">
        <v>3386</v>
      </c>
      <c r="D1532" s="3">
        <v>5432</v>
      </c>
      <c r="E1532" s="909" t="s">
        <v>533</v>
      </c>
      <c r="F1532" s="3">
        <v>5432</v>
      </c>
      <c r="G1532" s="909">
        <v>0</v>
      </c>
      <c r="H1532" s="909">
        <v>0</v>
      </c>
    </row>
    <row r="1533" spans="1:8" ht="15">
      <c r="A1533" s="1" t="s">
        <v>3387</v>
      </c>
      <c r="B1533" s="909" t="s">
        <v>5544</v>
      </c>
      <c r="C1533" s="909" t="s">
        <v>3388</v>
      </c>
      <c r="D1533" s="3">
        <v>7668</v>
      </c>
      <c r="E1533" s="909" t="s">
        <v>533</v>
      </c>
      <c r="F1533" s="3">
        <v>7668</v>
      </c>
      <c r="G1533" s="909">
        <v>0</v>
      </c>
      <c r="H1533" s="909">
        <v>0</v>
      </c>
    </row>
    <row r="1534" spans="1:8" ht="15">
      <c r="A1534" s="1" t="s">
        <v>3381</v>
      </c>
      <c r="B1534" s="909" t="s">
        <v>5545</v>
      </c>
      <c r="C1534" s="909" t="s">
        <v>3382</v>
      </c>
      <c r="D1534" s="3">
        <v>12995</v>
      </c>
      <c r="E1534" s="909" t="s">
        <v>533</v>
      </c>
      <c r="F1534" s="3">
        <v>12995</v>
      </c>
      <c r="G1534" s="909">
        <v>0</v>
      </c>
      <c r="H1534" s="909">
        <v>0</v>
      </c>
    </row>
    <row r="1535" spans="1:8" ht="15">
      <c r="A1535" s="1" t="s">
        <v>3383</v>
      </c>
      <c r="B1535" s="909" t="s">
        <v>5546</v>
      </c>
      <c r="C1535" s="909" t="s">
        <v>3384</v>
      </c>
      <c r="D1535" s="3">
        <v>3195</v>
      </c>
      <c r="E1535" s="909" t="s">
        <v>533</v>
      </c>
      <c r="F1535" s="3">
        <v>3195</v>
      </c>
      <c r="G1535" s="909">
        <v>0</v>
      </c>
      <c r="H1535" s="909">
        <v>0</v>
      </c>
    </row>
    <row r="1536" spans="1:8" ht="15">
      <c r="A1536" s="1" t="s">
        <v>810</v>
      </c>
      <c r="B1536" s="909" t="s">
        <v>5547</v>
      </c>
      <c r="C1536" s="909" t="s">
        <v>1435</v>
      </c>
      <c r="D1536" s="3">
        <v>240</v>
      </c>
      <c r="E1536" s="909" t="s">
        <v>533</v>
      </c>
      <c r="F1536" s="3" t="s">
        <v>380</v>
      </c>
      <c r="G1536" s="909">
        <v>0</v>
      </c>
      <c r="H1536" s="909" t="s">
        <v>1704</v>
      </c>
    </row>
    <row r="1537" spans="1:8" ht="15">
      <c r="A1537" s="1" t="s">
        <v>811</v>
      </c>
      <c r="B1537" s="909" t="s">
        <v>5548</v>
      </c>
      <c r="C1537" s="909" t="s">
        <v>1436</v>
      </c>
      <c r="D1537" s="3">
        <v>240</v>
      </c>
      <c r="E1537" s="909" t="s">
        <v>533</v>
      </c>
      <c r="F1537" s="3" t="s">
        <v>380</v>
      </c>
      <c r="G1537" s="909">
        <v>0</v>
      </c>
      <c r="H1537" s="909" t="s">
        <v>1699</v>
      </c>
    </row>
    <row r="1538" spans="1:8" ht="15">
      <c r="A1538" s="1" t="s">
        <v>812</v>
      </c>
      <c r="B1538" s="909" t="s">
        <v>5549</v>
      </c>
      <c r="C1538" s="909" t="s">
        <v>1437</v>
      </c>
      <c r="D1538" s="3">
        <v>885</v>
      </c>
      <c r="E1538" s="909" t="s">
        <v>533</v>
      </c>
      <c r="F1538" s="3" t="s">
        <v>380</v>
      </c>
      <c r="G1538" s="909">
        <v>0</v>
      </c>
      <c r="H1538" s="909" t="s">
        <v>1689</v>
      </c>
    </row>
    <row r="1539" spans="1:8" ht="15">
      <c r="A1539" s="1" t="s">
        <v>813</v>
      </c>
      <c r="B1539" s="909" t="s">
        <v>5550</v>
      </c>
      <c r="C1539" s="909" t="s">
        <v>1438</v>
      </c>
      <c r="D1539" s="3">
        <v>1895</v>
      </c>
      <c r="E1539" s="909" t="s">
        <v>533</v>
      </c>
      <c r="F1539" s="3" t="s">
        <v>380</v>
      </c>
      <c r="G1539" s="909">
        <v>0</v>
      </c>
      <c r="H1539" s="909" t="s">
        <v>1690</v>
      </c>
    </row>
    <row r="1540" spans="1:8" ht="15">
      <c r="A1540" s="1" t="s">
        <v>748</v>
      </c>
      <c r="B1540" s="909" t="s">
        <v>5551</v>
      </c>
      <c r="C1540" s="909" t="s">
        <v>749</v>
      </c>
      <c r="D1540" s="3">
        <v>215</v>
      </c>
      <c r="E1540" s="909" t="s">
        <v>533</v>
      </c>
      <c r="F1540" s="3" t="s">
        <v>380</v>
      </c>
      <c r="G1540" s="909">
        <v>0</v>
      </c>
      <c r="H1540" s="909" t="s">
        <v>749</v>
      </c>
    </row>
    <row r="1541" spans="1:8" ht="15">
      <c r="A1541" s="1" t="s">
        <v>750</v>
      </c>
      <c r="B1541" s="909" t="s">
        <v>5552</v>
      </c>
      <c r="C1541" s="909" t="s">
        <v>751</v>
      </c>
      <c r="D1541" s="3">
        <v>450</v>
      </c>
      <c r="E1541" s="909" t="s">
        <v>533</v>
      </c>
      <c r="F1541" s="3" t="s">
        <v>380</v>
      </c>
      <c r="G1541" s="909">
        <v>0</v>
      </c>
      <c r="H1541" s="909" t="s">
        <v>751</v>
      </c>
    </row>
    <row r="1542" spans="1:8" ht="15">
      <c r="A1542" s="1" t="s">
        <v>752</v>
      </c>
      <c r="B1542" s="909" t="s">
        <v>5553</v>
      </c>
      <c r="C1542" s="909" t="s">
        <v>753</v>
      </c>
      <c r="D1542" s="3">
        <v>875</v>
      </c>
      <c r="E1542" s="909" t="s">
        <v>533</v>
      </c>
      <c r="F1542" s="3" t="s">
        <v>380</v>
      </c>
      <c r="G1542" s="909">
        <v>0</v>
      </c>
      <c r="H1542" s="909" t="s">
        <v>753</v>
      </c>
    </row>
    <row r="1543" spans="1:8" ht="15">
      <c r="A1543" s="1" t="s">
        <v>754</v>
      </c>
      <c r="B1543" s="909" t="s">
        <v>5554</v>
      </c>
      <c r="C1543" s="909" t="s">
        <v>1182</v>
      </c>
      <c r="D1543" s="3">
        <v>800</v>
      </c>
      <c r="E1543" s="909" t="s">
        <v>533</v>
      </c>
      <c r="F1543" s="3" t="s">
        <v>380</v>
      </c>
      <c r="G1543" s="909">
        <v>0</v>
      </c>
      <c r="H1543" s="909" t="s">
        <v>1427</v>
      </c>
    </row>
    <row r="1544" spans="1:8" ht="15">
      <c r="A1544" s="1" t="s">
        <v>755</v>
      </c>
      <c r="B1544" s="909" t="s">
        <v>5555</v>
      </c>
      <c r="C1544" s="909" t="s">
        <v>1106</v>
      </c>
      <c r="D1544" s="3">
        <v>1392</v>
      </c>
      <c r="E1544" s="909" t="s">
        <v>533</v>
      </c>
      <c r="F1544" s="3" t="s">
        <v>380</v>
      </c>
      <c r="G1544" s="909">
        <v>0</v>
      </c>
      <c r="H1544" s="909" t="s">
        <v>772</v>
      </c>
    </row>
    <row r="1545" spans="1:8" ht="15">
      <c r="A1545" s="1" t="s">
        <v>756</v>
      </c>
      <c r="B1545" s="909" t="s">
        <v>5556</v>
      </c>
      <c r="C1545" s="909" t="s">
        <v>1123</v>
      </c>
      <c r="D1545" s="3">
        <v>1752</v>
      </c>
      <c r="E1545" s="909" t="s">
        <v>533</v>
      </c>
      <c r="F1545" s="3" t="s">
        <v>380</v>
      </c>
      <c r="G1545" s="909">
        <v>0</v>
      </c>
      <c r="H1545" s="909" t="s">
        <v>773</v>
      </c>
    </row>
    <row r="1546" spans="1:8" ht="15">
      <c r="A1546" s="1" t="s">
        <v>757</v>
      </c>
      <c r="B1546" s="909" t="s">
        <v>5557</v>
      </c>
      <c r="C1546" s="909" t="s">
        <v>1705</v>
      </c>
      <c r="D1546" s="3">
        <v>190</v>
      </c>
      <c r="E1546" s="909" t="s">
        <v>533</v>
      </c>
      <c r="F1546" s="3" t="s">
        <v>380</v>
      </c>
      <c r="G1546" s="909">
        <v>0</v>
      </c>
      <c r="H1546" s="909" t="s">
        <v>1706</v>
      </c>
    </row>
    <row r="1547" spans="1:8" ht="15">
      <c r="A1547" s="1" t="s">
        <v>758</v>
      </c>
      <c r="B1547" s="909" t="s">
        <v>5558</v>
      </c>
      <c r="C1547" s="909" t="s">
        <v>1707</v>
      </c>
      <c r="D1547" s="3">
        <v>323</v>
      </c>
      <c r="E1547" s="909" t="s">
        <v>533</v>
      </c>
      <c r="F1547" s="3" t="s">
        <v>380</v>
      </c>
      <c r="G1547" s="909">
        <v>0</v>
      </c>
      <c r="H1547" s="909" t="s">
        <v>1708</v>
      </c>
    </row>
    <row r="1548" spans="1:8" ht="15">
      <c r="A1548" s="1" t="s">
        <v>759</v>
      </c>
      <c r="B1548" s="909" t="s">
        <v>5559</v>
      </c>
      <c r="C1548" s="909" t="s">
        <v>1709</v>
      </c>
      <c r="D1548" s="3">
        <v>457</v>
      </c>
      <c r="E1548" s="909" t="s">
        <v>533</v>
      </c>
      <c r="F1548" s="3" t="s">
        <v>380</v>
      </c>
      <c r="G1548" s="909">
        <v>0</v>
      </c>
      <c r="H1548" s="909" t="s">
        <v>1710</v>
      </c>
    </row>
    <row r="1549" spans="1:8" ht="15">
      <c r="A1549" s="1" t="s">
        <v>760</v>
      </c>
      <c r="B1549" s="909" t="s">
        <v>5560</v>
      </c>
      <c r="C1549" s="909" t="s">
        <v>1711</v>
      </c>
      <c r="D1549" s="3">
        <v>256</v>
      </c>
      <c r="E1549" s="909" t="s">
        <v>533</v>
      </c>
      <c r="F1549" s="3" t="s">
        <v>380</v>
      </c>
      <c r="G1549" s="909">
        <v>0</v>
      </c>
      <c r="H1549" s="909" t="s">
        <v>1712</v>
      </c>
    </row>
    <row r="1550" spans="1:8" ht="15">
      <c r="A1550" s="1" t="s">
        <v>761</v>
      </c>
      <c r="B1550" s="909" t="s">
        <v>5561</v>
      </c>
      <c r="C1550" s="909" t="s">
        <v>1713</v>
      </c>
      <c r="D1550" s="3">
        <v>435</v>
      </c>
      <c r="E1550" s="909" t="s">
        <v>533</v>
      </c>
      <c r="F1550" s="3" t="s">
        <v>380</v>
      </c>
      <c r="G1550" s="909">
        <v>0</v>
      </c>
      <c r="H1550" s="909" t="s">
        <v>1714</v>
      </c>
    </row>
    <row r="1551" spans="1:8" ht="15">
      <c r="A1551" s="1" t="s">
        <v>762</v>
      </c>
      <c r="B1551" s="909" t="s">
        <v>5562</v>
      </c>
      <c r="C1551" s="909" t="s">
        <v>1715</v>
      </c>
      <c r="D1551" s="3">
        <v>658</v>
      </c>
      <c r="E1551" s="909" t="s">
        <v>533</v>
      </c>
      <c r="F1551" s="3" t="s">
        <v>380</v>
      </c>
      <c r="G1551" s="909">
        <v>0</v>
      </c>
      <c r="H1551" s="909" t="s">
        <v>1716</v>
      </c>
    </row>
    <row r="1552" spans="1:8" ht="15">
      <c r="A1552" s="1" t="s">
        <v>763</v>
      </c>
      <c r="B1552" s="909" t="s">
        <v>5563</v>
      </c>
      <c r="C1552" s="909" t="s">
        <v>1717</v>
      </c>
      <c r="D1552" s="3">
        <v>286</v>
      </c>
      <c r="E1552" s="909" t="s">
        <v>533</v>
      </c>
      <c r="F1552" s="3" t="s">
        <v>380</v>
      </c>
      <c r="G1552" s="909">
        <v>0</v>
      </c>
      <c r="H1552" s="909" t="s">
        <v>1718</v>
      </c>
    </row>
    <row r="1553" spans="1:8" ht="15">
      <c r="A1553" s="1" t="s">
        <v>764</v>
      </c>
      <c r="B1553" s="909" t="s">
        <v>5564</v>
      </c>
      <c r="C1553" s="909" t="s">
        <v>1719</v>
      </c>
      <c r="D1553" s="3">
        <v>487</v>
      </c>
      <c r="E1553" s="909" t="s">
        <v>533</v>
      </c>
      <c r="F1553" s="3" t="s">
        <v>380</v>
      </c>
      <c r="G1553" s="909">
        <v>0</v>
      </c>
      <c r="H1553" s="909" t="s">
        <v>1720</v>
      </c>
    </row>
    <row r="1554" spans="1:8" ht="15">
      <c r="A1554" s="1" t="s">
        <v>765</v>
      </c>
      <c r="B1554" s="909" t="s">
        <v>5565</v>
      </c>
      <c r="C1554" s="909" t="s">
        <v>1721</v>
      </c>
      <c r="D1554" s="3">
        <v>687</v>
      </c>
      <c r="E1554" s="909" t="s">
        <v>533</v>
      </c>
      <c r="F1554" s="3" t="s">
        <v>380</v>
      </c>
      <c r="G1554" s="909">
        <v>0</v>
      </c>
      <c r="H1554" s="909" t="s">
        <v>1722</v>
      </c>
    </row>
    <row r="1555" spans="1:8" ht="15">
      <c r="A1555" s="1" t="s">
        <v>766</v>
      </c>
      <c r="B1555" s="909" t="s">
        <v>5566</v>
      </c>
      <c r="C1555" s="909" t="s">
        <v>1723</v>
      </c>
      <c r="D1555" s="3">
        <v>388</v>
      </c>
      <c r="E1555" s="909" t="s">
        <v>533</v>
      </c>
      <c r="F1555" s="3" t="s">
        <v>380</v>
      </c>
      <c r="G1555" s="909">
        <v>0</v>
      </c>
      <c r="H1555" s="909" t="s">
        <v>1724</v>
      </c>
    </row>
    <row r="1556" spans="1:8" ht="15">
      <c r="A1556" s="1" t="s">
        <v>767</v>
      </c>
      <c r="B1556" s="909" t="s">
        <v>5567</v>
      </c>
      <c r="C1556" s="909" t="s">
        <v>1725</v>
      </c>
      <c r="D1556" s="3">
        <v>659</v>
      </c>
      <c r="E1556" s="909" t="s">
        <v>533</v>
      </c>
      <c r="F1556" s="3" t="s">
        <v>380</v>
      </c>
      <c r="G1556" s="909">
        <v>0</v>
      </c>
      <c r="H1556" s="909" t="s">
        <v>1726</v>
      </c>
    </row>
    <row r="1557" spans="1:8" ht="15">
      <c r="A1557" s="1" t="s">
        <v>768</v>
      </c>
      <c r="B1557" s="909" t="s">
        <v>5568</v>
      </c>
      <c r="C1557" s="909" t="s">
        <v>1727</v>
      </c>
      <c r="D1557" s="3">
        <v>930</v>
      </c>
      <c r="E1557" s="909" t="s">
        <v>533</v>
      </c>
      <c r="F1557" s="3" t="s">
        <v>380</v>
      </c>
      <c r="G1557" s="909">
        <v>0</v>
      </c>
      <c r="H1557" s="909" t="s">
        <v>1728</v>
      </c>
    </row>
    <row r="1558" spans="1:8" ht="15">
      <c r="A1558" s="1" t="s">
        <v>244</v>
      </c>
      <c r="B1558" s="909" t="s">
        <v>5569</v>
      </c>
      <c r="C1558" s="909" t="s">
        <v>245</v>
      </c>
      <c r="D1558" s="3">
        <v>60</v>
      </c>
      <c r="E1558" s="909" t="s">
        <v>105</v>
      </c>
      <c r="F1558" s="3" t="s">
        <v>380</v>
      </c>
      <c r="G1558" s="909">
        <v>0</v>
      </c>
      <c r="H1558" s="909" t="s">
        <v>1284</v>
      </c>
    </row>
    <row r="1559" spans="1:8" ht="15">
      <c r="A1559" s="1" t="s">
        <v>2946</v>
      </c>
      <c r="B1559" s="909" t="s">
        <v>5570</v>
      </c>
      <c r="C1559" s="909" t="s">
        <v>1076</v>
      </c>
      <c r="D1559" s="3">
        <v>300</v>
      </c>
      <c r="E1559" s="909" t="s">
        <v>105</v>
      </c>
      <c r="F1559" s="3" t="s">
        <v>380</v>
      </c>
      <c r="G1559" s="909">
        <v>0</v>
      </c>
      <c r="H1559" s="909" t="s">
        <v>1282</v>
      </c>
    </row>
    <row r="1560" spans="1:8" ht="15">
      <c r="A1560" s="1" t="s">
        <v>2947</v>
      </c>
      <c r="B1560" s="909" t="s">
        <v>5571</v>
      </c>
      <c r="C1560" s="909" t="s">
        <v>1077</v>
      </c>
      <c r="D1560" s="3">
        <v>400</v>
      </c>
      <c r="E1560" s="909" t="s">
        <v>105</v>
      </c>
      <c r="F1560" s="3" t="s">
        <v>380</v>
      </c>
      <c r="G1560" s="909">
        <v>0</v>
      </c>
      <c r="H1560" s="909" t="s">
        <v>1283</v>
      </c>
    </row>
    <row r="1561" spans="1:8" ht="15">
      <c r="A1561" s="1" t="s">
        <v>430</v>
      </c>
      <c r="B1561" s="909" t="s">
        <v>5572</v>
      </c>
      <c r="C1561" s="909" t="s">
        <v>2033</v>
      </c>
      <c r="D1561" s="3">
        <v>35</v>
      </c>
      <c r="E1561" s="909" t="s">
        <v>533</v>
      </c>
      <c r="F1561" s="3" t="s">
        <v>380</v>
      </c>
      <c r="G1561" s="909">
        <v>0</v>
      </c>
      <c r="H1561" s="909">
        <v>0</v>
      </c>
    </row>
    <row r="1562" spans="1:8" ht="15">
      <c r="A1562" s="1" t="s">
        <v>474</v>
      </c>
      <c r="B1562" s="909" t="s">
        <v>5573</v>
      </c>
      <c r="C1562" s="909" t="s">
        <v>1998</v>
      </c>
      <c r="D1562" s="3">
        <v>25</v>
      </c>
      <c r="E1562" s="909" t="s">
        <v>533</v>
      </c>
      <c r="F1562" s="3" t="s">
        <v>380</v>
      </c>
      <c r="G1562" s="909">
        <v>0</v>
      </c>
      <c r="H1562" s="909">
        <v>0</v>
      </c>
    </row>
    <row r="1563" spans="1:8" ht="15">
      <c r="A1563" s="1" t="s">
        <v>468</v>
      </c>
      <c r="B1563" s="909" t="s">
        <v>5574</v>
      </c>
      <c r="C1563" s="909" t="s">
        <v>469</v>
      </c>
      <c r="D1563" s="3">
        <v>20</v>
      </c>
      <c r="E1563" s="909" t="s">
        <v>533</v>
      </c>
      <c r="F1563" s="3" t="s">
        <v>380</v>
      </c>
      <c r="G1563" s="909">
        <v>0</v>
      </c>
      <c r="H1563" s="909">
        <v>0</v>
      </c>
    </row>
    <row r="1564" spans="1:8" ht="15">
      <c r="A1564" s="1" t="s">
        <v>470</v>
      </c>
      <c r="B1564" s="909" t="s">
        <v>5575</v>
      </c>
      <c r="C1564" s="909" t="s">
        <v>471</v>
      </c>
      <c r="D1564" s="3">
        <v>20</v>
      </c>
      <c r="E1564" s="909" t="s">
        <v>533</v>
      </c>
      <c r="F1564" s="3" t="s">
        <v>380</v>
      </c>
      <c r="G1564" s="909">
        <v>0</v>
      </c>
      <c r="H1564" s="909">
        <v>0</v>
      </c>
    </row>
    <row r="1565" spans="1:8" ht="15">
      <c r="A1565" s="1" t="s">
        <v>472</v>
      </c>
      <c r="B1565" s="909" t="s">
        <v>5576</v>
      </c>
      <c r="C1565" s="909" t="s">
        <v>473</v>
      </c>
      <c r="D1565" s="3">
        <v>135</v>
      </c>
      <c r="E1565" s="909" t="s">
        <v>533</v>
      </c>
      <c r="F1565" s="3" t="s">
        <v>380</v>
      </c>
      <c r="G1565" s="909">
        <v>0</v>
      </c>
      <c r="H1565" s="909">
        <v>0</v>
      </c>
    </row>
    <row r="1566" spans="1:8" ht="15">
      <c r="A1566" s="1" t="s">
        <v>1956</v>
      </c>
      <c r="B1566" s="909" t="s">
        <v>5577</v>
      </c>
      <c r="C1566" s="909" t="s">
        <v>1971</v>
      </c>
      <c r="D1566" s="3">
        <v>345</v>
      </c>
      <c r="E1566" s="909" t="s">
        <v>533</v>
      </c>
      <c r="F1566" s="3" t="s">
        <v>380</v>
      </c>
      <c r="G1566" s="909">
        <v>0</v>
      </c>
      <c r="H1566" s="909">
        <v>0</v>
      </c>
    </row>
    <row r="1567" spans="1:8" ht="15">
      <c r="A1567" s="1" t="s">
        <v>1957</v>
      </c>
      <c r="B1567" s="909" t="s">
        <v>5578</v>
      </c>
      <c r="C1567" s="909" t="s">
        <v>1972</v>
      </c>
      <c r="D1567" s="3">
        <v>295</v>
      </c>
      <c r="E1567" s="909" t="s">
        <v>533</v>
      </c>
      <c r="F1567" s="3" t="s">
        <v>380</v>
      </c>
      <c r="G1567" s="909">
        <v>0</v>
      </c>
      <c r="H1567" s="909">
        <v>0</v>
      </c>
    </row>
    <row r="1568" spans="1:8" ht="15">
      <c r="A1568" s="1" t="s">
        <v>149</v>
      </c>
      <c r="B1568" s="909" t="s">
        <v>5579</v>
      </c>
      <c r="C1568" s="909" t="s">
        <v>1166</v>
      </c>
      <c r="D1568" s="3">
        <v>330</v>
      </c>
      <c r="E1568" s="909" t="s">
        <v>533</v>
      </c>
      <c r="F1568" s="3" t="s">
        <v>380</v>
      </c>
      <c r="G1568" s="909">
        <v>0</v>
      </c>
      <c r="H1568" s="909" t="s">
        <v>1982</v>
      </c>
    </row>
    <row r="1569" spans="1:8" ht="15">
      <c r="A1569" s="1" t="s">
        <v>150</v>
      </c>
      <c r="B1569" s="909" t="s">
        <v>5580</v>
      </c>
      <c r="C1569" s="909" t="s">
        <v>1149</v>
      </c>
      <c r="D1569" s="3">
        <v>490</v>
      </c>
      <c r="E1569" s="909" t="s">
        <v>533</v>
      </c>
      <c r="F1569" s="3" t="s">
        <v>380</v>
      </c>
      <c r="G1569" s="909">
        <v>0</v>
      </c>
      <c r="H1569" s="909">
        <v>0</v>
      </c>
    </row>
    <row r="1570" spans="1:8" ht="15">
      <c r="A1570" s="1" t="s">
        <v>814</v>
      </c>
      <c r="B1570" s="909" t="s">
        <v>5581</v>
      </c>
      <c r="C1570" s="909" t="s">
        <v>1070</v>
      </c>
      <c r="D1570" s="3">
        <v>10000</v>
      </c>
      <c r="E1570" s="909" t="s">
        <v>2056</v>
      </c>
      <c r="F1570" s="3" t="s">
        <v>380</v>
      </c>
      <c r="G1570" s="909">
        <v>0</v>
      </c>
      <c r="H1570" s="909" t="s">
        <v>1070</v>
      </c>
    </row>
    <row r="1571" spans="1:8" ht="15">
      <c r="A1571" s="1" t="s">
        <v>815</v>
      </c>
      <c r="B1571" s="909" t="s">
        <v>5582</v>
      </c>
      <c r="C1571" s="909" t="s">
        <v>1071</v>
      </c>
      <c r="D1571" s="3">
        <v>16995</v>
      </c>
      <c r="E1571" s="909" t="s">
        <v>2056</v>
      </c>
      <c r="F1571" s="3" t="s">
        <v>380</v>
      </c>
      <c r="G1571" s="909">
        <v>0</v>
      </c>
      <c r="H1571" s="909" t="s">
        <v>1071</v>
      </c>
    </row>
    <row r="1572" spans="1:8" ht="15">
      <c r="A1572" s="1" t="s">
        <v>816</v>
      </c>
      <c r="B1572" s="909" t="s">
        <v>5583</v>
      </c>
      <c r="C1572" s="909" t="s">
        <v>1072</v>
      </c>
      <c r="D1572" s="3">
        <v>23995</v>
      </c>
      <c r="E1572" s="909" t="s">
        <v>2056</v>
      </c>
      <c r="F1572" s="3" t="s">
        <v>380</v>
      </c>
      <c r="G1572" s="909">
        <v>0</v>
      </c>
      <c r="H1572" s="909" t="s">
        <v>1072</v>
      </c>
    </row>
    <row r="1573" spans="1:8" ht="15">
      <c r="A1573" s="1" t="s">
        <v>817</v>
      </c>
      <c r="B1573" s="909" t="s">
        <v>5584</v>
      </c>
      <c r="C1573" s="909" t="s">
        <v>1073</v>
      </c>
      <c r="D1573" s="3">
        <v>7995</v>
      </c>
      <c r="E1573" s="909" t="s">
        <v>2056</v>
      </c>
      <c r="F1573" s="3" t="s">
        <v>380</v>
      </c>
      <c r="G1573" s="909">
        <v>0</v>
      </c>
      <c r="H1573" s="909" t="s">
        <v>1073</v>
      </c>
    </row>
    <row r="1574" spans="1:8" ht="15">
      <c r="A1574" s="1" t="s">
        <v>818</v>
      </c>
      <c r="B1574" s="909" t="s">
        <v>5585</v>
      </c>
      <c r="C1574" s="909" t="s">
        <v>1074</v>
      </c>
      <c r="D1574" s="3">
        <v>13592</v>
      </c>
      <c r="E1574" s="909" t="s">
        <v>2056</v>
      </c>
      <c r="F1574" s="3" t="s">
        <v>380</v>
      </c>
      <c r="G1574" s="909">
        <v>0</v>
      </c>
      <c r="H1574" s="909" t="s">
        <v>1074</v>
      </c>
    </row>
    <row r="1575" spans="1:8" ht="15">
      <c r="A1575" s="1" t="s">
        <v>819</v>
      </c>
      <c r="B1575" s="909" t="s">
        <v>5586</v>
      </c>
      <c r="C1575" s="909" t="s">
        <v>1075</v>
      </c>
      <c r="D1575" s="3">
        <v>19188</v>
      </c>
      <c r="E1575" s="909" t="s">
        <v>2056</v>
      </c>
      <c r="F1575" s="3" t="s">
        <v>380</v>
      </c>
      <c r="G1575" s="909">
        <v>0</v>
      </c>
      <c r="H1575" s="909" t="s">
        <v>1075</v>
      </c>
    </row>
    <row r="1576" spans="1:8" ht="15">
      <c r="A1576" s="1" t="s">
        <v>820</v>
      </c>
      <c r="B1576" s="909" t="s">
        <v>5587</v>
      </c>
      <c r="C1576" s="909" t="s">
        <v>1280</v>
      </c>
      <c r="D1576" s="3">
        <v>7995</v>
      </c>
      <c r="E1576" s="909" t="s">
        <v>2056</v>
      </c>
      <c r="F1576" s="3" t="s">
        <v>380</v>
      </c>
      <c r="G1576" s="909">
        <v>0</v>
      </c>
      <c r="H1576" s="909" t="s">
        <v>1280</v>
      </c>
    </row>
    <row r="1577" spans="1:8" ht="15">
      <c r="A1577" s="1" t="s">
        <v>821</v>
      </c>
      <c r="B1577" s="909" t="s">
        <v>5588</v>
      </c>
      <c r="C1577" s="909" t="s">
        <v>1281</v>
      </c>
      <c r="D1577" s="3">
        <v>13592</v>
      </c>
      <c r="E1577" s="909" t="s">
        <v>2056</v>
      </c>
      <c r="F1577" s="3" t="s">
        <v>380</v>
      </c>
      <c r="G1577" s="909">
        <v>0</v>
      </c>
      <c r="H1577" s="909" t="s">
        <v>1281</v>
      </c>
    </row>
    <row r="1578" spans="1:8" ht="15">
      <c r="A1578" s="1" t="s">
        <v>822</v>
      </c>
      <c r="B1578" s="909" t="s">
        <v>5589</v>
      </c>
      <c r="C1578" s="909" t="s">
        <v>1065</v>
      </c>
      <c r="D1578" s="3">
        <v>19995</v>
      </c>
      <c r="E1578" s="909" t="s">
        <v>2056</v>
      </c>
      <c r="F1578" s="3" t="s">
        <v>380</v>
      </c>
      <c r="G1578" s="909">
        <v>0</v>
      </c>
      <c r="H1578" s="909" t="s">
        <v>1065</v>
      </c>
    </row>
    <row r="1579" spans="1:8" ht="15">
      <c r="A1579" s="1" t="s">
        <v>823</v>
      </c>
      <c r="B1579" s="909" t="s">
        <v>5590</v>
      </c>
      <c r="C1579" s="909" t="s">
        <v>1066</v>
      </c>
      <c r="D1579" s="3">
        <v>31995</v>
      </c>
      <c r="E1579" s="909" t="s">
        <v>2056</v>
      </c>
      <c r="F1579" s="3" t="s">
        <v>380</v>
      </c>
      <c r="G1579" s="909">
        <v>0</v>
      </c>
      <c r="H1579" s="909" t="s">
        <v>1066</v>
      </c>
    </row>
    <row r="1580" spans="1:8" ht="15">
      <c r="A1580" s="1" t="s">
        <v>824</v>
      </c>
      <c r="B1580" s="909" t="s">
        <v>5591</v>
      </c>
      <c r="C1580" s="909" t="s">
        <v>1239</v>
      </c>
      <c r="D1580" s="3">
        <v>10000</v>
      </c>
      <c r="E1580" s="909" t="s">
        <v>533</v>
      </c>
      <c r="F1580" s="3" t="s">
        <v>380</v>
      </c>
      <c r="G1580" s="909">
        <v>0</v>
      </c>
      <c r="H1580" s="909" t="s">
        <v>1239</v>
      </c>
    </row>
    <row r="1581" spans="1:8" ht="15">
      <c r="A1581" s="1" t="s">
        <v>825</v>
      </c>
      <c r="B1581" s="909" t="s">
        <v>5592</v>
      </c>
      <c r="C1581" s="909" t="s">
        <v>1240</v>
      </c>
      <c r="D1581" s="3">
        <v>17000</v>
      </c>
      <c r="E1581" s="909" t="s">
        <v>533</v>
      </c>
      <c r="F1581" s="3" t="s">
        <v>380</v>
      </c>
      <c r="G1581" s="909">
        <v>0</v>
      </c>
      <c r="H1581" s="909" t="s">
        <v>1240</v>
      </c>
    </row>
    <row r="1582" spans="1:8" ht="15">
      <c r="A1582" s="1" t="s">
        <v>826</v>
      </c>
      <c r="B1582" s="909" t="s">
        <v>5593</v>
      </c>
      <c r="C1582" s="909" t="s">
        <v>1241</v>
      </c>
      <c r="D1582" s="3">
        <v>24000</v>
      </c>
      <c r="E1582" s="909" t="s">
        <v>533</v>
      </c>
      <c r="F1582" s="3" t="s">
        <v>380</v>
      </c>
      <c r="G1582" s="909">
        <v>0</v>
      </c>
      <c r="H1582" s="909" t="s">
        <v>1241</v>
      </c>
    </row>
    <row r="1583" spans="1:8" ht="15">
      <c r="A1583" s="1" t="s">
        <v>784</v>
      </c>
      <c r="B1583" s="909" t="s">
        <v>5594</v>
      </c>
      <c r="C1583" s="909" t="s">
        <v>785</v>
      </c>
      <c r="D1583" s="3">
        <v>625</v>
      </c>
      <c r="E1583" s="909" t="s">
        <v>533</v>
      </c>
      <c r="F1583" s="3">
        <v>625</v>
      </c>
      <c r="G1583" s="909">
        <v>0</v>
      </c>
      <c r="H1583" s="909">
        <v>0</v>
      </c>
    </row>
    <row r="1584" spans="1:8" ht="15">
      <c r="A1584" s="1" t="s">
        <v>786</v>
      </c>
      <c r="B1584" s="909" t="s">
        <v>5595</v>
      </c>
      <c r="C1584" s="909" t="s">
        <v>787</v>
      </c>
      <c r="D1584" s="3">
        <v>2335</v>
      </c>
      <c r="E1584" s="909" t="s">
        <v>533</v>
      </c>
      <c r="F1584" s="3">
        <v>2335</v>
      </c>
      <c r="G1584" s="909">
        <v>0</v>
      </c>
      <c r="H1584" s="909">
        <v>0</v>
      </c>
    </row>
    <row r="1585" spans="1:8" ht="15">
      <c r="A1585" s="1" t="s">
        <v>788</v>
      </c>
      <c r="B1585" s="909" t="s">
        <v>5596</v>
      </c>
      <c r="C1585" s="909" t="s">
        <v>789</v>
      </c>
      <c r="D1585" s="3">
        <v>4570</v>
      </c>
      <c r="E1585" s="909" t="s">
        <v>533</v>
      </c>
      <c r="F1585" s="3">
        <v>4570</v>
      </c>
      <c r="G1585" s="909">
        <v>0</v>
      </c>
      <c r="H1585" s="909">
        <v>0</v>
      </c>
    </row>
    <row r="1586" spans="1:8" ht="15">
      <c r="A1586" s="1" t="s">
        <v>730</v>
      </c>
      <c r="B1586" s="909" t="s">
        <v>5597</v>
      </c>
      <c r="C1586" s="909" t="s">
        <v>1244</v>
      </c>
      <c r="D1586" s="3">
        <v>2780</v>
      </c>
      <c r="E1586" s="909" t="s">
        <v>533</v>
      </c>
      <c r="F1586" s="3" t="s">
        <v>380</v>
      </c>
      <c r="G1586" s="909">
        <v>0</v>
      </c>
      <c r="H1586" s="909" t="s">
        <v>1547</v>
      </c>
    </row>
    <row r="1587" spans="1:8" ht="15">
      <c r="A1587" s="1" t="s">
        <v>731</v>
      </c>
      <c r="B1587" s="909" t="s">
        <v>5598</v>
      </c>
      <c r="C1587" s="909" t="s">
        <v>745</v>
      </c>
      <c r="D1587" s="3">
        <v>695</v>
      </c>
      <c r="E1587" s="909" t="s">
        <v>533</v>
      </c>
      <c r="F1587" s="3" t="s">
        <v>380</v>
      </c>
      <c r="G1587" s="909">
        <v>0</v>
      </c>
      <c r="H1587" s="909" t="s">
        <v>744</v>
      </c>
    </row>
    <row r="1588" spans="1:8" ht="15">
      <c r="A1588" s="1" t="s">
        <v>658</v>
      </c>
      <c r="B1588" s="909" t="s">
        <v>5599</v>
      </c>
      <c r="C1588" s="909" t="s">
        <v>1372</v>
      </c>
      <c r="D1588" s="3">
        <v>335</v>
      </c>
      <c r="E1588" s="909" t="s">
        <v>533</v>
      </c>
      <c r="F1588" s="3" t="s">
        <v>380</v>
      </c>
      <c r="G1588" s="909">
        <v>0</v>
      </c>
      <c r="H1588" s="909" t="s">
        <v>1493</v>
      </c>
    </row>
    <row r="1589" spans="1:8" ht="15">
      <c r="A1589" s="1" t="s">
        <v>659</v>
      </c>
      <c r="B1589" s="909" t="s">
        <v>5600</v>
      </c>
      <c r="C1589" s="909" t="s">
        <v>1373</v>
      </c>
      <c r="D1589" s="3">
        <v>570</v>
      </c>
      <c r="E1589" s="909" t="s">
        <v>533</v>
      </c>
      <c r="F1589" s="3" t="s">
        <v>380</v>
      </c>
      <c r="G1589" s="909">
        <v>0</v>
      </c>
      <c r="H1589" s="909">
        <v>0</v>
      </c>
    </row>
    <row r="1590" spans="1:8" ht="15">
      <c r="A1590" s="1" t="s">
        <v>656</v>
      </c>
      <c r="B1590" s="909" t="s">
        <v>5601</v>
      </c>
      <c r="C1590" s="909" t="s">
        <v>1370</v>
      </c>
      <c r="D1590" s="3">
        <v>367</v>
      </c>
      <c r="E1590" s="909" t="s">
        <v>533</v>
      </c>
      <c r="F1590" s="3" t="s">
        <v>380</v>
      </c>
      <c r="G1590" s="909">
        <v>0</v>
      </c>
      <c r="H1590" s="909" t="s">
        <v>1494</v>
      </c>
    </row>
    <row r="1591" spans="1:8" ht="15">
      <c r="A1591" s="1" t="s">
        <v>657</v>
      </c>
      <c r="B1591" s="909" t="s">
        <v>5602</v>
      </c>
      <c r="C1591" s="909" t="s">
        <v>1371</v>
      </c>
      <c r="D1591" s="3">
        <v>625</v>
      </c>
      <c r="E1591" s="909" t="s">
        <v>533</v>
      </c>
      <c r="F1591" s="3" t="s">
        <v>380</v>
      </c>
      <c r="G1591" s="909">
        <v>0</v>
      </c>
      <c r="H1591" s="909">
        <v>0</v>
      </c>
    </row>
    <row r="1592" spans="1:8" ht="15">
      <c r="A1592" s="1" t="s">
        <v>476</v>
      </c>
      <c r="B1592" s="909" t="s">
        <v>5603</v>
      </c>
      <c r="C1592" s="909" t="s">
        <v>477</v>
      </c>
      <c r="D1592" s="3">
        <v>400</v>
      </c>
      <c r="E1592" s="909" t="s">
        <v>105</v>
      </c>
      <c r="F1592" s="3" t="s">
        <v>380</v>
      </c>
      <c r="G1592" s="909">
        <v>0</v>
      </c>
      <c r="H1592" s="909">
        <v>0</v>
      </c>
    </row>
    <row r="1593" spans="1:8" ht="15">
      <c r="A1593" s="1" t="s">
        <v>740</v>
      </c>
      <c r="B1593" s="909" t="s">
        <v>5604</v>
      </c>
      <c r="C1593" s="909" t="s">
        <v>1366</v>
      </c>
      <c r="D1593" s="3">
        <v>629</v>
      </c>
      <c r="E1593" s="909" t="s">
        <v>533</v>
      </c>
      <c r="F1593" s="3" t="s">
        <v>380</v>
      </c>
      <c r="G1593" s="909">
        <v>0</v>
      </c>
      <c r="H1593" s="909" t="s">
        <v>1494</v>
      </c>
    </row>
    <row r="1594" spans="1:8" ht="15">
      <c r="A1594" s="1" t="s">
        <v>741</v>
      </c>
      <c r="B1594" s="909" t="s">
        <v>5605</v>
      </c>
      <c r="C1594" s="909" t="s">
        <v>1367</v>
      </c>
      <c r="D1594" s="3">
        <v>1070</v>
      </c>
      <c r="E1594" s="909" t="s">
        <v>533</v>
      </c>
      <c r="F1594" s="3" t="s">
        <v>380</v>
      </c>
      <c r="G1594" s="909">
        <v>0</v>
      </c>
      <c r="H1594" s="909">
        <v>0</v>
      </c>
    </row>
    <row r="1595" spans="1:8" ht="15">
      <c r="A1595" s="1" t="s">
        <v>742</v>
      </c>
      <c r="B1595" s="909" t="s">
        <v>5606</v>
      </c>
      <c r="C1595" s="909" t="s">
        <v>1368</v>
      </c>
      <c r="D1595" s="3">
        <v>689</v>
      </c>
      <c r="E1595" s="909" t="s">
        <v>533</v>
      </c>
      <c r="F1595" s="3" t="s">
        <v>380</v>
      </c>
      <c r="G1595" s="909">
        <v>0</v>
      </c>
      <c r="H1595" s="909" t="s">
        <v>1493</v>
      </c>
    </row>
    <row r="1596" spans="1:8" ht="15">
      <c r="A1596" s="1" t="s">
        <v>743</v>
      </c>
      <c r="B1596" s="909" t="s">
        <v>5607</v>
      </c>
      <c r="C1596" s="909" t="s">
        <v>1369</v>
      </c>
      <c r="D1596" s="3">
        <v>1172</v>
      </c>
      <c r="E1596" s="909" t="s">
        <v>533</v>
      </c>
      <c r="F1596" s="3" t="s">
        <v>380</v>
      </c>
      <c r="G1596" s="909">
        <v>0</v>
      </c>
      <c r="H1596" s="909">
        <v>0</v>
      </c>
    </row>
    <row r="1597" spans="1:8" ht="15">
      <c r="A1597" s="1" t="s">
        <v>736</v>
      </c>
      <c r="B1597" s="909" t="s">
        <v>5608</v>
      </c>
      <c r="C1597" s="909" t="s">
        <v>1362</v>
      </c>
      <c r="D1597" s="3">
        <v>2098</v>
      </c>
      <c r="E1597" s="909" t="s">
        <v>533</v>
      </c>
      <c r="F1597" s="3" t="s">
        <v>380</v>
      </c>
      <c r="G1597" s="909">
        <v>0</v>
      </c>
      <c r="H1597" s="909" t="s">
        <v>1494</v>
      </c>
    </row>
    <row r="1598" spans="1:8" ht="15">
      <c r="A1598" s="1" t="s">
        <v>737</v>
      </c>
      <c r="B1598" s="909" t="s">
        <v>5609</v>
      </c>
      <c r="C1598" s="909" t="s">
        <v>1363</v>
      </c>
      <c r="D1598" s="3">
        <v>3568</v>
      </c>
      <c r="E1598" s="909" t="s">
        <v>533</v>
      </c>
      <c r="F1598" s="3" t="s">
        <v>380</v>
      </c>
      <c r="G1598" s="909">
        <v>0</v>
      </c>
      <c r="H1598" s="909">
        <v>0</v>
      </c>
    </row>
    <row r="1599" spans="1:8" ht="15">
      <c r="A1599" s="1" t="s">
        <v>738</v>
      </c>
      <c r="B1599" s="909" t="s">
        <v>5610</v>
      </c>
      <c r="C1599" s="909" t="s">
        <v>1364</v>
      </c>
      <c r="D1599" s="3">
        <v>2298</v>
      </c>
      <c r="E1599" s="909" t="s">
        <v>533</v>
      </c>
      <c r="F1599" s="3" t="s">
        <v>380</v>
      </c>
      <c r="G1599" s="909">
        <v>0</v>
      </c>
      <c r="H1599" s="909" t="s">
        <v>1493</v>
      </c>
    </row>
    <row r="1600" spans="1:8" ht="15">
      <c r="A1600" s="1" t="s">
        <v>739</v>
      </c>
      <c r="B1600" s="909" t="s">
        <v>5611</v>
      </c>
      <c r="C1600" s="909" t="s">
        <v>1365</v>
      </c>
      <c r="D1600" s="3">
        <v>3909</v>
      </c>
      <c r="E1600" s="909" t="s">
        <v>533</v>
      </c>
      <c r="F1600" s="3" t="s">
        <v>380</v>
      </c>
      <c r="G1600" s="909">
        <v>0</v>
      </c>
      <c r="H1600" s="909">
        <v>0</v>
      </c>
    </row>
    <row r="1601" spans="1:8" ht="15">
      <c r="A1601" s="1" t="s">
        <v>732</v>
      </c>
      <c r="B1601" s="909" t="s">
        <v>5612</v>
      </c>
      <c r="C1601" s="909" t="s">
        <v>1358</v>
      </c>
      <c r="D1601" s="3">
        <v>3149</v>
      </c>
      <c r="E1601" s="909" t="s">
        <v>533</v>
      </c>
      <c r="F1601" s="3" t="s">
        <v>380</v>
      </c>
      <c r="G1601" s="909">
        <v>0</v>
      </c>
      <c r="H1601" s="909" t="s">
        <v>1493</v>
      </c>
    </row>
    <row r="1602" spans="1:8" ht="15">
      <c r="A1602" s="1" t="s">
        <v>733</v>
      </c>
      <c r="B1602" s="909" t="s">
        <v>5613</v>
      </c>
      <c r="C1602" s="909" t="s">
        <v>1359</v>
      </c>
      <c r="D1602" s="3">
        <v>5354</v>
      </c>
      <c r="E1602" s="909" t="s">
        <v>533</v>
      </c>
      <c r="F1602" s="3" t="s">
        <v>380</v>
      </c>
      <c r="G1602" s="909">
        <v>0</v>
      </c>
      <c r="H1602" s="909">
        <v>0</v>
      </c>
    </row>
    <row r="1603" spans="1:8" ht="15">
      <c r="A1603" s="1" t="s">
        <v>734</v>
      </c>
      <c r="B1603" s="909" t="s">
        <v>5614</v>
      </c>
      <c r="C1603" s="909" t="s">
        <v>1360</v>
      </c>
      <c r="D1603" s="3">
        <v>3449</v>
      </c>
      <c r="E1603" s="909" t="s">
        <v>533</v>
      </c>
      <c r="F1603" s="3" t="s">
        <v>380</v>
      </c>
      <c r="G1603" s="909">
        <v>0</v>
      </c>
      <c r="H1603" s="909" t="s">
        <v>1494</v>
      </c>
    </row>
    <row r="1604" spans="1:8" ht="15">
      <c r="A1604" s="1" t="s">
        <v>735</v>
      </c>
      <c r="B1604" s="909" t="s">
        <v>5615</v>
      </c>
      <c r="C1604" s="909" t="s">
        <v>1361</v>
      </c>
      <c r="D1604" s="3">
        <v>5864</v>
      </c>
      <c r="E1604" s="909" t="s">
        <v>533</v>
      </c>
      <c r="F1604" s="3" t="s">
        <v>380</v>
      </c>
      <c r="G1604" s="909">
        <v>0</v>
      </c>
      <c r="H1604" s="909">
        <v>0</v>
      </c>
    </row>
    <row r="1605" spans="1:8" ht="15">
      <c r="A1605" s="1" t="s">
        <v>898</v>
      </c>
      <c r="B1605" s="909" t="s">
        <v>5616</v>
      </c>
      <c r="C1605" s="909" t="s">
        <v>1428</v>
      </c>
      <c r="D1605" s="3">
        <v>495</v>
      </c>
      <c r="E1605" s="909" t="s">
        <v>533</v>
      </c>
      <c r="F1605" s="3" t="s">
        <v>380</v>
      </c>
      <c r="G1605" s="909">
        <v>0</v>
      </c>
      <c r="H1605" s="909" t="s">
        <v>1428</v>
      </c>
    </row>
    <row r="1606" spans="1:8" ht="15">
      <c r="A1606" s="1" t="s">
        <v>801</v>
      </c>
      <c r="B1606" s="909" t="s">
        <v>5617</v>
      </c>
      <c r="C1606" s="909" t="s">
        <v>1429</v>
      </c>
      <c r="D1606" s="3">
        <v>3995</v>
      </c>
      <c r="E1606" s="909" t="s">
        <v>533</v>
      </c>
      <c r="F1606" s="3">
        <v>3995</v>
      </c>
      <c r="G1606" s="909">
        <v>0</v>
      </c>
      <c r="H1606" s="909" t="s">
        <v>1429</v>
      </c>
    </row>
    <row r="1607" spans="1:8" ht="15">
      <c r="A1607" s="1" t="s">
        <v>800</v>
      </c>
      <c r="B1607" s="909" t="s">
        <v>5618</v>
      </c>
      <c r="C1607" s="909" t="s">
        <v>1430</v>
      </c>
      <c r="D1607" s="3">
        <v>6495</v>
      </c>
      <c r="E1607" s="909" t="s">
        <v>533</v>
      </c>
      <c r="F1607" s="3">
        <v>6495</v>
      </c>
      <c r="G1607" s="909">
        <v>0</v>
      </c>
      <c r="H1607" s="909" t="s">
        <v>1430</v>
      </c>
    </row>
    <row r="1608" spans="1:8" ht="15">
      <c r="A1608" s="1" t="s">
        <v>899</v>
      </c>
      <c r="B1608" s="909" t="s">
        <v>5619</v>
      </c>
      <c r="C1608" s="909" t="s">
        <v>3389</v>
      </c>
      <c r="D1608" s="3">
        <v>4495</v>
      </c>
      <c r="E1608" s="909" t="s">
        <v>533</v>
      </c>
      <c r="F1608" s="3">
        <v>4495</v>
      </c>
      <c r="G1608" s="909">
        <v>0</v>
      </c>
      <c r="H1608" s="909" t="s">
        <v>1431</v>
      </c>
    </row>
    <row r="1609" spans="1:8" ht="15">
      <c r="A1609" s="1" t="s">
        <v>903</v>
      </c>
      <c r="B1609" s="909" t="s">
        <v>5620</v>
      </c>
      <c r="C1609" s="909" t="s">
        <v>1186</v>
      </c>
      <c r="D1609" s="3">
        <v>95</v>
      </c>
      <c r="E1609" s="909" t="s">
        <v>533</v>
      </c>
      <c r="F1609" s="3" t="s">
        <v>380</v>
      </c>
      <c r="G1609" s="909">
        <v>0</v>
      </c>
      <c r="H1609" s="909" t="s">
        <v>1186</v>
      </c>
    </row>
    <row r="1610" spans="1:8" ht="15">
      <c r="A1610" s="1" t="s">
        <v>904</v>
      </c>
      <c r="B1610" s="909" t="s">
        <v>5621</v>
      </c>
      <c r="C1610" s="909" t="s">
        <v>1107</v>
      </c>
      <c r="D1610" s="3">
        <v>162</v>
      </c>
      <c r="E1610" s="909" t="s">
        <v>533</v>
      </c>
      <c r="F1610" s="3" t="s">
        <v>380</v>
      </c>
      <c r="G1610" s="909">
        <v>0</v>
      </c>
      <c r="H1610" s="909" t="s">
        <v>1107</v>
      </c>
    </row>
    <row r="1611" spans="1:8" ht="15">
      <c r="A1611" s="1" t="s">
        <v>905</v>
      </c>
      <c r="B1611" s="909" t="s">
        <v>5622</v>
      </c>
      <c r="C1611" s="909" t="s">
        <v>1124</v>
      </c>
      <c r="D1611" s="3">
        <v>228</v>
      </c>
      <c r="E1611" s="909" t="s">
        <v>533</v>
      </c>
      <c r="F1611" s="3" t="s">
        <v>380</v>
      </c>
      <c r="G1611" s="909">
        <v>0</v>
      </c>
      <c r="H1611" s="909" t="s">
        <v>1124</v>
      </c>
    </row>
    <row r="1612" spans="1:8" ht="15">
      <c r="A1612" s="1" t="s">
        <v>805</v>
      </c>
      <c r="B1612" s="909" t="s">
        <v>5623</v>
      </c>
      <c r="C1612" s="909" t="s">
        <v>1385</v>
      </c>
      <c r="D1612" s="3">
        <v>805</v>
      </c>
      <c r="E1612" s="909" t="s">
        <v>533</v>
      </c>
      <c r="F1612" s="3" t="s">
        <v>380</v>
      </c>
      <c r="G1612" s="909">
        <v>0</v>
      </c>
      <c r="H1612" s="909" t="s">
        <v>1548</v>
      </c>
    </row>
    <row r="1613" spans="1:8" ht="15">
      <c r="A1613" s="1" t="s">
        <v>806</v>
      </c>
      <c r="B1613" s="909" t="s">
        <v>5624</v>
      </c>
      <c r="C1613" s="909" t="s">
        <v>1386</v>
      </c>
      <c r="D1613" s="3">
        <v>1370</v>
      </c>
      <c r="E1613" s="909" t="s">
        <v>533</v>
      </c>
      <c r="F1613" s="3" t="s">
        <v>380</v>
      </c>
      <c r="G1613" s="909">
        <v>0</v>
      </c>
      <c r="H1613" s="909" t="s">
        <v>1548</v>
      </c>
    </row>
    <row r="1614" spans="1:8" ht="15">
      <c r="A1614" s="1" t="s">
        <v>807</v>
      </c>
      <c r="B1614" s="909" t="s">
        <v>5625</v>
      </c>
      <c r="C1614" s="909" t="s">
        <v>1387</v>
      </c>
      <c r="D1614" s="3">
        <v>1930</v>
      </c>
      <c r="E1614" s="909" t="s">
        <v>533</v>
      </c>
      <c r="F1614" s="3" t="s">
        <v>380</v>
      </c>
      <c r="G1614" s="909">
        <v>0</v>
      </c>
      <c r="H1614" s="909" t="s">
        <v>1548</v>
      </c>
    </row>
    <row r="1615" spans="1:8" ht="15">
      <c r="A1615" s="1" t="s">
        <v>802</v>
      </c>
      <c r="B1615" s="909" t="s">
        <v>5626</v>
      </c>
      <c r="C1615" s="909" t="s">
        <v>1382</v>
      </c>
      <c r="D1615" s="3">
        <v>1335</v>
      </c>
      <c r="E1615" s="909" t="s">
        <v>533</v>
      </c>
      <c r="F1615" s="3" t="s">
        <v>380</v>
      </c>
      <c r="G1615" s="909">
        <v>0</v>
      </c>
      <c r="H1615" s="909" t="s">
        <v>1549</v>
      </c>
    </row>
    <row r="1616" spans="1:8" ht="15">
      <c r="A1616" s="1" t="s">
        <v>803</v>
      </c>
      <c r="B1616" s="909" t="s">
        <v>5627</v>
      </c>
      <c r="C1616" s="909" t="s">
        <v>1383</v>
      </c>
      <c r="D1616" s="3">
        <v>2270</v>
      </c>
      <c r="E1616" s="909" t="s">
        <v>533</v>
      </c>
      <c r="F1616" s="3" t="s">
        <v>380</v>
      </c>
      <c r="G1616" s="909">
        <v>0</v>
      </c>
      <c r="H1616" s="909" t="s">
        <v>1549</v>
      </c>
    </row>
    <row r="1617" spans="1:8" ht="15">
      <c r="A1617" s="1" t="s">
        <v>804</v>
      </c>
      <c r="B1617" s="909" t="s">
        <v>5628</v>
      </c>
      <c r="C1617" s="909" t="s">
        <v>1384</v>
      </c>
      <c r="D1617" s="3">
        <v>3205</v>
      </c>
      <c r="E1617" s="909" t="s">
        <v>533</v>
      </c>
      <c r="F1617" s="3" t="s">
        <v>380</v>
      </c>
      <c r="G1617" s="909">
        <v>0</v>
      </c>
      <c r="H1617" s="909" t="s">
        <v>1549</v>
      </c>
    </row>
    <row r="1618" spans="1:8" ht="15">
      <c r="A1618" s="1" t="s">
        <v>900</v>
      </c>
      <c r="B1618" s="909" t="s">
        <v>5629</v>
      </c>
      <c r="C1618" s="909" t="s">
        <v>1185</v>
      </c>
      <c r="D1618" s="3">
        <v>900</v>
      </c>
      <c r="E1618" s="909" t="s">
        <v>533</v>
      </c>
      <c r="F1618" s="3">
        <v>900</v>
      </c>
      <c r="G1618" s="909">
        <v>0</v>
      </c>
      <c r="H1618" s="909" t="s">
        <v>1185</v>
      </c>
    </row>
    <row r="1619" spans="1:8" ht="15">
      <c r="A1619" s="1" t="s">
        <v>901</v>
      </c>
      <c r="B1619" s="909" t="s">
        <v>5630</v>
      </c>
      <c r="C1619" s="909" t="s">
        <v>1108</v>
      </c>
      <c r="D1619" s="3">
        <v>1530</v>
      </c>
      <c r="E1619" s="909" t="s">
        <v>533</v>
      </c>
      <c r="F1619" s="3">
        <v>1530</v>
      </c>
      <c r="G1619" s="909">
        <v>0</v>
      </c>
      <c r="H1619" s="909" t="s">
        <v>1108</v>
      </c>
    </row>
    <row r="1620" spans="1:8" ht="15">
      <c r="A1620" s="1" t="s">
        <v>902</v>
      </c>
      <c r="B1620" s="909" t="s">
        <v>5631</v>
      </c>
      <c r="C1620" s="909" t="s">
        <v>1125</v>
      </c>
      <c r="D1620" s="3">
        <v>2160</v>
      </c>
      <c r="E1620" s="909" t="s">
        <v>533</v>
      </c>
      <c r="F1620" s="3">
        <v>2160</v>
      </c>
      <c r="G1620" s="909">
        <v>0</v>
      </c>
      <c r="H1620" s="909" t="s">
        <v>1125</v>
      </c>
    </row>
    <row r="1621" spans="1:8" ht="15">
      <c r="A1621" s="1" t="s">
        <v>878</v>
      </c>
      <c r="B1621" s="909" t="s">
        <v>5632</v>
      </c>
      <c r="C1621" s="909" t="s">
        <v>1450</v>
      </c>
      <c r="D1621" s="3">
        <v>21750</v>
      </c>
      <c r="E1621" s="909" t="s">
        <v>2056</v>
      </c>
      <c r="F1621" s="3">
        <v>21750</v>
      </c>
      <c r="G1621" s="909" t="s">
        <v>906</v>
      </c>
      <c r="H1621" s="909" t="s">
        <v>1450</v>
      </c>
    </row>
    <row r="1622" spans="1:8" ht="15">
      <c r="A1622" s="1" t="s">
        <v>879</v>
      </c>
      <c r="B1622" s="909" t="s">
        <v>5633</v>
      </c>
      <c r="C1622" s="909" t="s">
        <v>1451</v>
      </c>
      <c r="D1622" s="3">
        <v>36975</v>
      </c>
      <c r="E1622" s="909" t="s">
        <v>2056</v>
      </c>
      <c r="F1622" s="3">
        <v>36975</v>
      </c>
      <c r="G1622" s="909" t="s">
        <v>906</v>
      </c>
      <c r="H1622" s="909" t="s">
        <v>1451</v>
      </c>
    </row>
    <row r="1623" spans="1:8" ht="15">
      <c r="A1623" s="1" t="s">
        <v>880</v>
      </c>
      <c r="B1623" s="909" t="s">
        <v>5634</v>
      </c>
      <c r="C1623" s="909" t="s">
        <v>1452</v>
      </c>
      <c r="D1623" s="3">
        <v>52200</v>
      </c>
      <c r="E1623" s="909" t="s">
        <v>2056</v>
      </c>
      <c r="F1623" s="3">
        <v>52200</v>
      </c>
      <c r="G1623" s="909" t="s">
        <v>906</v>
      </c>
      <c r="H1623" s="909" t="s">
        <v>1452</v>
      </c>
    </row>
    <row r="1624" spans="1:8" ht="15">
      <c r="A1624" s="1" t="s">
        <v>881</v>
      </c>
      <c r="B1624" s="909" t="s">
        <v>5635</v>
      </c>
      <c r="C1624" s="909" t="s">
        <v>1271</v>
      </c>
      <c r="D1624" s="3">
        <v>13572</v>
      </c>
      <c r="E1624" s="909" t="s">
        <v>2056</v>
      </c>
      <c r="F1624" s="3">
        <v>13572</v>
      </c>
      <c r="G1624" s="909" t="s">
        <v>906</v>
      </c>
      <c r="H1624" s="909" t="s">
        <v>1271</v>
      </c>
    </row>
    <row r="1625" spans="1:8" ht="15">
      <c r="A1625" s="1" t="s">
        <v>882</v>
      </c>
      <c r="B1625" s="909" t="s">
        <v>5636</v>
      </c>
      <c r="C1625" s="909" t="s">
        <v>1272</v>
      </c>
      <c r="D1625" s="3">
        <v>23072</v>
      </c>
      <c r="E1625" s="909" t="s">
        <v>2056</v>
      </c>
      <c r="F1625" s="3">
        <v>23072</v>
      </c>
      <c r="G1625" s="909" t="s">
        <v>906</v>
      </c>
      <c r="H1625" s="909" t="s">
        <v>1272</v>
      </c>
    </row>
    <row r="1626" spans="1:8" ht="15">
      <c r="A1626" s="1" t="s">
        <v>883</v>
      </c>
      <c r="B1626" s="909" t="s">
        <v>5637</v>
      </c>
      <c r="C1626" s="909" t="s">
        <v>1273</v>
      </c>
      <c r="D1626" s="3">
        <v>32573</v>
      </c>
      <c r="E1626" s="909" t="s">
        <v>2056</v>
      </c>
      <c r="F1626" s="3">
        <v>32573</v>
      </c>
      <c r="G1626" s="909" t="s">
        <v>906</v>
      </c>
      <c r="H1626" s="909" t="s">
        <v>1273</v>
      </c>
    </row>
    <row r="1627" spans="1:8" ht="15">
      <c r="A1627" s="1" t="s">
        <v>884</v>
      </c>
      <c r="B1627" s="909" t="s">
        <v>5638</v>
      </c>
      <c r="C1627" s="909" t="s">
        <v>1274</v>
      </c>
      <c r="D1627" s="3">
        <v>21750</v>
      </c>
      <c r="E1627" s="909" t="s">
        <v>2056</v>
      </c>
      <c r="F1627" s="3">
        <v>21750</v>
      </c>
      <c r="G1627" s="909" t="s">
        <v>906</v>
      </c>
      <c r="H1627" s="909" t="s">
        <v>1274</v>
      </c>
    </row>
    <row r="1628" spans="1:8" ht="15">
      <c r="A1628" s="1" t="s">
        <v>885</v>
      </c>
      <c r="B1628" s="909" t="s">
        <v>5639</v>
      </c>
      <c r="C1628" s="909" t="s">
        <v>1275</v>
      </c>
      <c r="D1628" s="3">
        <v>36975</v>
      </c>
      <c r="E1628" s="909" t="s">
        <v>2056</v>
      </c>
      <c r="F1628" s="3">
        <v>36975</v>
      </c>
      <c r="G1628" s="909" t="s">
        <v>906</v>
      </c>
      <c r="H1628" s="909" t="s">
        <v>1275</v>
      </c>
    </row>
    <row r="1629" spans="1:8" ht="15">
      <c r="A1629" s="1" t="s">
        <v>886</v>
      </c>
      <c r="B1629" s="909" t="s">
        <v>5640</v>
      </c>
      <c r="C1629" s="909" t="s">
        <v>1276</v>
      </c>
      <c r="D1629" s="3">
        <v>52200</v>
      </c>
      <c r="E1629" s="909" t="s">
        <v>2056</v>
      </c>
      <c r="F1629" s="3">
        <v>52200</v>
      </c>
      <c r="G1629" s="909" t="s">
        <v>906</v>
      </c>
      <c r="H1629" s="909" t="s">
        <v>1276</v>
      </c>
    </row>
    <row r="1630" spans="1:8" ht="15">
      <c r="A1630" s="1" t="s">
        <v>887</v>
      </c>
      <c r="B1630" s="909" t="s">
        <v>5641</v>
      </c>
      <c r="C1630" s="909" t="s">
        <v>1459</v>
      </c>
      <c r="D1630" s="3">
        <v>29000</v>
      </c>
      <c r="E1630" s="909" t="s">
        <v>2056</v>
      </c>
      <c r="F1630" s="3">
        <v>29000</v>
      </c>
      <c r="G1630" s="909" t="s">
        <v>906</v>
      </c>
      <c r="H1630" s="909" t="s">
        <v>1459</v>
      </c>
    </row>
    <row r="1631" spans="1:8" ht="15">
      <c r="A1631" s="1" t="s">
        <v>888</v>
      </c>
      <c r="B1631" s="909" t="s">
        <v>5642</v>
      </c>
      <c r="C1631" s="909" t="s">
        <v>1460</v>
      </c>
      <c r="D1631" s="3">
        <v>49300</v>
      </c>
      <c r="E1631" s="909" t="s">
        <v>2056</v>
      </c>
      <c r="F1631" s="3">
        <v>49300</v>
      </c>
      <c r="G1631" s="909" t="s">
        <v>906</v>
      </c>
      <c r="H1631" s="909" t="s">
        <v>1460</v>
      </c>
    </row>
    <row r="1632" spans="1:8" ht="15">
      <c r="A1632" s="1" t="s">
        <v>889</v>
      </c>
      <c r="B1632" s="909" t="s">
        <v>5643</v>
      </c>
      <c r="C1632" s="909" t="s">
        <v>1461</v>
      </c>
      <c r="D1632" s="3">
        <v>69600</v>
      </c>
      <c r="E1632" s="909" t="s">
        <v>2056</v>
      </c>
      <c r="F1632" s="3">
        <v>69600</v>
      </c>
      <c r="G1632" s="909" t="s">
        <v>906</v>
      </c>
      <c r="H1632" s="909" t="s">
        <v>1461</v>
      </c>
    </row>
    <row r="1633" spans="1:8" ht="15">
      <c r="A1633" s="1" t="s">
        <v>890</v>
      </c>
      <c r="B1633" s="909" t="s">
        <v>5644</v>
      </c>
      <c r="C1633" s="909" t="s">
        <v>1277</v>
      </c>
      <c r="D1633" s="3">
        <v>14400</v>
      </c>
      <c r="E1633" s="909" t="s">
        <v>2056</v>
      </c>
      <c r="F1633" s="3">
        <v>14400</v>
      </c>
      <c r="G1633" s="909" t="s">
        <v>906</v>
      </c>
      <c r="H1633" s="909" t="s">
        <v>1277</v>
      </c>
    </row>
    <row r="1634" spans="1:8" ht="15">
      <c r="A1634" s="1" t="s">
        <v>891</v>
      </c>
      <c r="B1634" s="909" t="s">
        <v>5645</v>
      </c>
      <c r="C1634" s="909" t="s">
        <v>1278</v>
      </c>
      <c r="D1634" s="3">
        <v>25920</v>
      </c>
      <c r="E1634" s="909" t="s">
        <v>2056</v>
      </c>
      <c r="F1634" s="3">
        <v>25920</v>
      </c>
      <c r="G1634" s="909" t="s">
        <v>906</v>
      </c>
      <c r="H1634" s="909" t="s">
        <v>1278</v>
      </c>
    </row>
    <row r="1635" spans="1:8" ht="15">
      <c r="A1635" s="1" t="s">
        <v>892</v>
      </c>
      <c r="B1635" s="909" t="s">
        <v>5646</v>
      </c>
      <c r="C1635" s="909" t="s">
        <v>1279</v>
      </c>
      <c r="D1635" s="3">
        <v>36720</v>
      </c>
      <c r="E1635" s="909" t="s">
        <v>2056</v>
      </c>
      <c r="F1635" s="3">
        <v>36720</v>
      </c>
      <c r="G1635" s="909" t="s">
        <v>906</v>
      </c>
      <c r="H1635" s="909" t="s">
        <v>1279</v>
      </c>
    </row>
    <row r="1636" spans="1:8" ht="15">
      <c r="A1636" s="1" t="s">
        <v>893</v>
      </c>
      <c r="B1636" s="909" t="s">
        <v>5647</v>
      </c>
      <c r="C1636" s="909" t="s">
        <v>1086</v>
      </c>
      <c r="D1636" s="3">
        <v>51275</v>
      </c>
      <c r="E1636" s="909" t="s">
        <v>2056</v>
      </c>
      <c r="F1636" s="3">
        <v>51275</v>
      </c>
      <c r="G1636" s="909" t="s">
        <v>906</v>
      </c>
      <c r="H1636" s="909" t="s">
        <v>1086</v>
      </c>
    </row>
    <row r="1637" spans="1:8" ht="15">
      <c r="A1637" s="1" t="s">
        <v>894</v>
      </c>
      <c r="B1637" s="909" t="s">
        <v>5648</v>
      </c>
      <c r="C1637" s="909" t="s">
        <v>1087</v>
      </c>
      <c r="D1637" s="3">
        <v>87167</v>
      </c>
      <c r="E1637" s="909" t="s">
        <v>2056</v>
      </c>
      <c r="F1637" s="3">
        <v>87167</v>
      </c>
      <c r="G1637" s="909" t="s">
        <v>906</v>
      </c>
      <c r="H1637" s="909" t="s">
        <v>1087</v>
      </c>
    </row>
    <row r="1638" spans="1:8" ht="15">
      <c r="A1638" s="1" t="s">
        <v>895</v>
      </c>
      <c r="B1638" s="909" t="s">
        <v>5649</v>
      </c>
      <c r="C1638" s="909" t="s">
        <v>1088</v>
      </c>
      <c r="D1638" s="3">
        <v>123060</v>
      </c>
      <c r="E1638" s="909" t="s">
        <v>2056</v>
      </c>
      <c r="F1638" s="3">
        <v>123060</v>
      </c>
      <c r="G1638" s="909" t="s">
        <v>906</v>
      </c>
      <c r="H1638" s="909" t="s">
        <v>1088</v>
      </c>
    </row>
    <row r="1639" spans="1:8" ht="15">
      <c r="A1639" s="1" t="s">
        <v>858</v>
      </c>
      <c r="B1639" s="909" t="s">
        <v>5650</v>
      </c>
      <c r="C1639" s="909" t="s">
        <v>1453</v>
      </c>
      <c r="D1639" s="3">
        <v>21750</v>
      </c>
      <c r="E1639" s="909" t="s">
        <v>2056</v>
      </c>
      <c r="F1639" s="3">
        <v>21750</v>
      </c>
      <c r="G1639" s="909" t="s">
        <v>906</v>
      </c>
      <c r="H1639" s="909" t="s">
        <v>1453</v>
      </c>
    </row>
    <row r="1640" spans="1:8" ht="15">
      <c r="A1640" s="1" t="s">
        <v>859</v>
      </c>
      <c r="B1640" s="909" t="s">
        <v>5651</v>
      </c>
      <c r="C1640" s="909" t="s">
        <v>1454</v>
      </c>
      <c r="D1640" s="3">
        <v>36975</v>
      </c>
      <c r="E1640" s="909" t="s">
        <v>2056</v>
      </c>
      <c r="F1640" s="3">
        <v>36975</v>
      </c>
      <c r="G1640" s="909" t="s">
        <v>906</v>
      </c>
      <c r="H1640" s="909" t="s">
        <v>1454</v>
      </c>
    </row>
    <row r="1641" spans="1:8" ht="15">
      <c r="A1641" s="1" t="s">
        <v>860</v>
      </c>
      <c r="B1641" s="909" t="s">
        <v>5652</v>
      </c>
      <c r="C1641" s="909" t="s">
        <v>1455</v>
      </c>
      <c r="D1641" s="3">
        <v>52200</v>
      </c>
      <c r="E1641" s="909" t="s">
        <v>2056</v>
      </c>
      <c r="F1641" s="3">
        <v>52200</v>
      </c>
      <c r="G1641" s="909" t="s">
        <v>906</v>
      </c>
      <c r="H1641" s="909" t="s">
        <v>1455</v>
      </c>
    </row>
    <row r="1642" spans="1:8" ht="15">
      <c r="A1642" s="1" t="s">
        <v>861</v>
      </c>
      <c r="B1642" s="909" t="s">
        <v>5653</v>
      </c>
      <c r="C1642" s="909" t="s">
        <v>1265</v>
      </c>
      <c r="D1642" s="3">
        <v>13572</v>
      </c>
      <c r="E1642" s="909" t="s">
        <v>2056</v>
      </c>
      <c r="F1642" s="3">
        <v>13572</v>
      </c>
      <c r="G1642" s="909" t="s">
        <v>906</v>
      </c>
      <c r="H1642" s="909" t="s">
        <v>1265</v>
      </c>
    </row>
    <row r="1643" spans="1:8" ht="15">
      <c r="A1643" s="1" t="s">
        <v>862</v>
      </c>
      <c r="B1643" s="909" t="s">
        <v>5654</v>
      </c>
      <c r="C1643" s="909" t="s">
        <v>1266</v>
      </c>
      <c r="D1643" s="3">
        <v>23072</v>
      </c>
      <c r="E1643" s="909" t="s">
        <v>2056</v>
      </c>
      <c r="F1643" s="3">
        <v>23072</v>
      </c>
      <c r="G1643" s="909" t="s">
        <v>906</v>
      </c>
      <c r="H1643" s="909" t="s">
        <v>1266</v>
      </c>
    </row>
    <row r="1644" spans="1:8" ht="15">
      <c r="A1644" s="1" t="s">
        <v>863</v>
      </c>
      <c r="B1644" s="909" t="s">
        <v>5655</v>
      </c>
      <c r="C1644" s="909" t="s">
        <v>1267</v>
      </c>
      <c r="D1644" s="3">
        <v>32573</v>
      </c>
      <c r="E1644" s="909" t="s">
        <v>2056</v>
      </c>
      <c r="F1644" s="3">
        <v>32573</v>
      </c>
      <c r="G1644" s="909" t="s">
        <v>906</v>
      </c>
      <c r="H1644" s="909" t="s">
        <v>1267</v>
      </c>
    </row>
    <row r="1645" spans="1:8" ht="15">
      <c r="A1645" s="1" t="s">
        <v>864</v>
      </c>
      <c r="B1645" s="909" t="s">
        <v>5656</v>
      </c>
      <c r="C1645" s="909" t="s">
        <v>1268</v>
      </c>
      <c r="D1645" s="3">
        <v>21750</v>
      </c>
      <c r="E1645" s="909" t="s">
        <v>2056</v>
      </c>
      <c r="F1645" s="3">
        <v>21750</v>
      </c>
      <c r="G1645" s="909" t="s">
        <v>906</v>
      </c>
      <c r="H1645" s="909" t="s">
        <v>1268</v>
      </c>
    </row>
    <row r="1646" spans="1:8" ht="15">
      <c r="A1646" s="1" t="s">
        <v>865</v>
      </c>
      <c r="B1646" s="909" t="s">
        <v>5657</v>
      </c>
      <c r="C1646" s="909" t="s">
        <v>1269</v>
      </c>
      <c r="D1646" s="3">
        <v>36975</v>
      </c>
      <c r="E1646" s="909" t="s">
        <v>2056</v>
      </c>
      <c r="F1646" s="3">
        <v>36975</v>
      </c>
      <c r="G1646" s="909" t="s">
        <v>906</v>
      </c>
      <c r="H1646" s="909" t="s">
        <v>1269</v>
      </c>
    </row>
    <row r="1647" spans="1:8" ht="15">
      <c r="A1647" s="1" t="s">
        <v>866</v>
      </c>
      <c r="B1647" s="909" t="s">
        <v>5658</v>
      </c>
      <c r="C1647" s="909" t="s">
        <v>1270</v>
      </c>
      <c r="D1647" s="3">
        <v>52200</v>
      </c>
      <c r="E1647" s="909" t="s">
        <v>2056</v>
      </c>
      <c r="F1647" s="3">
        <v>52200</v>
      </c>
      <c r="G1647" s="909" t="s">
        <v>906</v>
      </c>
      <c r="H1647" s="909" t="s">
        <v>1270</v>
      </c>
    </row>
    <row r="1648" spans="1:8" ht="15">
      <c r="A1648" s="1" t="s">
        <v>867</v>
      </c>
      <c r="B1648" s="909" t="s">
        <v>5659</v>
      </c>
      <c r="C1648" s="909" t="s">
        <v>1462</v>
      </c>
      <c r="D1648" s="3">
        <v>29000</v>
      </c>
      <c r="E1648" s="909" t="s">
        <v>2056</v>
      </c>
      <c r="F1648" s="3">
        <v>29000</v>
      </c>
      <c r="G1648" s="909" t="s">
        <v>906</v>
      </c>
      <c r="H1648" s="909" t="s">
        <v>1462</v>
      </c>
    </row>
    <row r="1649" spans="1:8" ht="15">
      <c r="A1649" s="1" t="s">
        <v>868</v>
      </c>
      <c r="B1649" s="909" t="s">
        <v>5660</v>
      </c>
      <c r="C1649" s="909" t="s">
        <v>1463</v>
      </c>
      <c r="D1649" s="3">
        <v>49300</v>
      </c>
      <c r="E1649" s="909" t="s">
        <v>2056</v>
      </c>
      <c r="F1649" s="3">
        <v>49300</v>
      </c>
      <c r="G1649" s="909" t="s">
        <v>906</v>
      </c>
      <c r="H1649" s="909" t="s">
        <v>1463</v>
      </c>
    </row>
    <row r="1650" spans="1:8" ht="15">
      <c r="A1650" s="1" t="s">
        <v>869</v>
      </c>
      <c r="B1650" s="909" t="s">
        <v>5661</v>
      </c>
      <c r="C1650" s="909" t="s">
        <v>1464</v>
      </c>
      <c r="D1650" s="3">
        <v>69600</v>
      </c>
      <c r="E1650" s="909" t="s">
        <v>2056</v>
      </c>
      <c r="F1650" s="3">
        <v>69600</v>
      </c>
      <c r="G1650" s="909" t="s">
        <v>906</v>
      </c>
      <c r="H1650" s="909" t="s">
        <v>1464</v>
      </c>
    </row>
    <row r="1651" spans="1:8" ht="15">
      <c r="A1651" s="1" t="s">
        <v>870</v>
      </c>
      <c r="B1651" s="909" t="s">
        <v>5662</v>
      </c>
      <c r="C1651" s="909" t="s">
        <v>1419</v>
      </c>
      <c r="D1651" s="3">
        <v>14400</v>
      </c>
      <c r="E1651" s="909" t="s">
        <v>2056</v>
      </c>
      <c r="F1651" s="3">
        <v>14400</v>
      </c>
      <c r="G1651" s="909" t="s">
        <v>906</v>
      </c>
      <c r="H1651" s="909" t="s">
        <v>1419</v>
      </c>
    </row>
    <row r="1652" spans="1:8" ht="15">
      <c r="A1652" s="1" t="s">
        <v>871</v>
      </c>
      <c r="B1652" s="909" t="s">
        <v>5663</v>
      </c>
      <c r="C1652" s="909" t="s">
        <v>1420</v>
      </c>
      <c r="D1652" s="3">
        <v>25920</v>
      </c>
      <c r="E1652" s="909" t="s">
        <v>2056</v>
      </c>
      <c r="F1652" s="3">
        <v>25920</v>
      </c>
      <c r="G1652" s="909" t="s">
        <v>906</v>
      </c>
      <c r="H1652" s="909" t="s">
        <v>1420</v>
      </c>
    </row>
    <row r="1653" spans="1:8" ht="15">
      <c r="A1653" s="1" t="s">
        <v>872</v>
      </c>
      <c r="B1653" s="909" t="s">
        <v>5664</v>
      </c>
      <c r="C1653" s="909" t="s">
        <v>1421</v>
      </c>
      <c r="D1653" s="3">
        <v>36720</v>
      </c>
      <c r="E1653" s="909" t="s">
        <v>2056</v>
      </c>
      <c r="F1653" s="3">
        <v>36720</v>
      </c>
      <c r="G1653" s="909" t="s">
        <v>906</v>
      </c>
      <c r="H1653" s="909" t="s">
        <v>1421</v>
      </c>
    </row>
    <row r="1654" spans="1:8" ht="15">
      <c r="A1654" s="1" t="s">
        <v>873</v>
      </c>
      <c r="B1654" s="909" t="s">
        <v>5665</v>
      </c>
      <c r="C1654" s="909" t="s">
        <v>1083</v>
      </c>
      <c r="D1654" s="3">
        <v>51275</v>
      </c>
      <c r="E1654" s="909" t="s">
        <v>2056</v>
      </c>
      <c r="F1654" s="3">
        <v>51275</v>
      </c>
      <c r="G1654" s="909" t="s">
        <v>906</v>
      </c>
      <c r="H1654" s="909" t="s">
        <v>1083</v>
      </c>
    </row>
    <row r="1655" spans="1:8" ht="15">
      <c r="A1655" s="1" t="s">
        <v>874</v>
      </c>
      <c r="B1655" s="909" t="s">
        <v>5666</v>
      </c>
      <c r="C1655" s="909" t="s">
        <v>1084</v>
      </c>
      <c r="D1655" s="3">
        <v>87167</v>
      </c>
      <c r="E1655" s="909" t="s">
        <v>2056</v>
      </c>
      <c r="F1655" s="3">
        <v>87167</v>
      </c>
      <c r="G1655" s="909" t="s">
        <v>906</v>
      </c>
      <c r="H1655" s="909" t="s">
        <v>1084</v>
      </c>
    </row>
    <row r="1656" spans="1:8" ht="15">
      <c r="A1656" s="1" t="s">
        <v>875</v>
      </c>
      <c r="B1656" s="909" t="s">
        <v>5667</v>
      </c>
      <c r="C1656" s="909" t="s">
        <v>1085</v>
      </c>
      <c r="D1656" s="3">
        <v>123060</v>
      </c>
      <c r="E1656" s="909" t="s">
        <v>2056</v>
      </c>
      <c r="F1656" s="3">
        <v>123060</v>
      </c>
      <c r="G1656" s="909" t="s">
        <v>906</v>
      </c>
      <c r="H1656" s="909" t="s">
        <v>1085</v>
      </c>
    </row>
    <row r="1657" spans="1:8" ht="15">
      <c r="A1657" s="1" t="s">
        <v>838</v>
      </c>
      <c r="B1657" s="909" t="s">
        <v>5668</v>
      </c>
      <c r="C1657" s="909" t="s">
        <v>1456</v>
      </c>
      <c r="D1657" s="3">
        <v>29625</v>
      </c>
      <c r="E1657" s="909" t="s">
        <v>2056</v>
      </c>
      <c r="F1657" s="3">
        <v>29625</v>
      </c>
      <c r="G1657" s="909" t="s">
        <v>906</v>
      </c>
      <c r="H1657" s="909" t="s">
        <v>1456</v>
      </c>
    </row>
    <row r="1658" spans="1:8" ht="15">
      <c r="A1658" s="1" t="s">
        <v>839</v>
      </c>
      <c r="B1658" s="909" t="s">
        <v>5669</v>
      </c>
      <c r="C1658" s="909" t="s">
        <v>1457</v>
      </c>
      <c r="D1658" s="3">
        <v>50363</v>
      </c>
      <c r="E1658" s="909" t="s">
        <v>2056</v>
      </c>
      <c r="F1658" s="3">
        <v>50363</v>
      </c>
      <c r="G1658" s="909" t="s">
        <v>906</v>
      </c>
      <c r="H1658" s="909" t="s">
        <v>1457</v>
      </c>
    </row>
    <row r="1659" spans="1:8" ht="15">
      <c r="A1659" s="1" t="s">
        <v>840</v>
      </c>
      <c r="B1659" s="909" t="s">
        <v>5670</v>
      </c>
      <c r="C1659" s="909" t="s">
        <v>1458</v>
      </c>
      <c r="D1659" s="3">
        <v>71100</v>
      </c>
      <c r="E1659" s="909" t="s">
        <v>2056</v>
      </c>
      <c r="F1659" s="3">
        <v>71100</v>
      </c>
      <c r="G1659" s="909" t="s">
        <v>906</v>
      </c>
      <c r="H1659" s="909" t="s">
        <v>1458</v>
      </c>
    </row>
    <row r="1660" spans="1:8" ht="15">
      <c r="A1660" s="1" t="s">
        <v>841</v>
      </c>
      <c r="B1660" s="909" t="s">
        <v>5671</v>
      </c>
      <c r="C1660" s="909" t="s">
        <v>1255</v>
      </c>
      <c r="D1660" s="3">
        <v>18125</v>
      </c>
      <c r="E1660" s="909" t="s">
        <v>2056</v>
      </c>
      <c r="F1660" s="3">
        <v>18125</v>
      </c>
      <c r="G1660" s="909" t="s">
        <v>906</v>
      </c>
      <c r="H1660" s="909" t="s">
        <v>1255</v>
      </c>
    </row>
    <row r="1661" spans="1:8" ht="15">
      <c r="A1661" s="1" t="s">
        <v>842</v>
      </c>
      <c r="B1661" s="909" t="s">
        <v>5672</v>
      </c>
      <c r="C1661" s="909" t="s">
        <v>1256</v>
      </c>
      <c r="D1661" s="3">
        <v>30813</v>
      </c>
      <c r="E1661" s="909" t="s">
        <v>2056</v>
      </c>
      <c r="F1661" s="3">
        <v>30813</v>
      </c>
      <c r="G1661" s="909" t="s">
        <v>906</v>
      </c>
      <c r="H1661" s="909" t="s">
        <v>1256</v>
      </c>
    </row>
    <row r="1662" spans="1:8" ht="15">
      <c r="A1662" s="1" t="s">
        <v>843</v>
      </c>
      <c r="B1662" s="909" t="s">
        <v>5673</v>
      </c>
      <c r="C1662" s="909" t="s">
        <v>1257</v>
      </c>
      <c r="D1662" s="3">
        <v>43500</v>
      </c>
      <c r="E1662" s="909" t="s">
        <v>2056</v>
      </c>
      <c r="F1662" s="3">
        <v>43500</v>
      </c>
      <c r="G1662" s="909" t="s">
        <v>906</v>
      </c>
      <c r="H1662" s="909" t="s">
        <v>1257</v>
      </c>
    </row>
    <row r="1663" spans="1:8" ht="15">
      <c r="A1663" s="1" t="s">
        <v>844</v>
      </c>
      <c r="B1663" s="909" t="s">
        <v>5674</v>
      </c>
      <c r="C1663" s="909" t="s">
        <v>1258</v>
      </c>
      <c r="D1663" s="3">
        <v>29625</v>
      </c>
      <c r="E1663" s="909" t="s">
        <v>2056</v>
      </c>
      <c r="F1663" s="3">
        <v>29625</v>
      </c>
      <c r="G1663" s="909" t="s">
        <v>906</v>
      </c>
      <c r="H1663" s="909" t="s">
        <v>1258</v>
      </c>
    </row>
    <row r="1664" spans="1:8" ht="15">
      <c r="A1664" s="1" t="s">
        <v>845</v>
      </c>
      <c r="B1664" s="909" t="s">
        <v>5675</v>
      </c>
      <c r="C1664" s="909" t="s">
        <v>1259</v>
      </c>
      <c r="D1664" s="3">
        <v>50363</v>
      </c>
      <c r="E1664" s="909" t="s">
        <v>2056</v>
      </c>
      <c r="F1664" s="3">
        <v>50363</v>
      </c>
      <c r="G1664" s="909" t="s">
        <v>906</v>
      </c>
      <c r="H1664" s="909" t="s">
        <v>1259</v>
      </c>
    </row>
    <row r="1665" spans="1:8" ht="15">
      <c r="A1665" s="1" t="s">
        <v>846</v>
      </c>
      <c r="B1665" s="909" t="s">
        <v>5676</v>
      </c>
      <c r="C1665" s="909" t="s">
        <v>1260</v>
      </c>
      <c r="D1665" s="3">
        <v>71100</v>
      </c>
      <c r="E1665" s="909" t="s">
        <v>2056</v>
      </c>
      <c r="F1665" s="3">
        <v>71100</v>
      </c>
      <c r="G1665" s="909" t="s">
        <v>906</v>
      </c>
      <c r="H1665" s="909" t="s">
        <v>1260</v>
      </c>
    </row>
    <row r="1666" spans="1:8" ht="15">
      <c r="A1666" s="1" t="s">
        <v>847</v>
      </c>
      <c r="B1666" s="909" t="s">
        <v>5677</v>
      </c>
      <c r="C1666" s="909" t="s">
        <v>1465</v>
      </c>
      <c r="D1666" s="3">
        <v>39500</v>
      </c>
      <c r="E1666" s="909" t="s">
        <v>2056</v>
      </c>
      <c r="F1666" s="3">
        <v>39500</v>
      </c>
      <c r="G1666" s="909" t="s">
        <v>906</v>
      </c>
      <c r="H1666" s="909" t="s">
        <v>1465</v>
      </c>
    </row>
    <row r="1667" spans="1:8" ht="15">
      <c r="A1667" s="1" t="s">
        <v>848</v>
      </c>
      <c r="B1667" s="909" t="s">
        <v>5678</v>
      </c>
      <c r="C1667" s="909" t="s">
        <v>1466</v>
      </c>
      <c r="D1667" s="3">
        <v>67150</v>
      </c>
      <c r="E1667" s="909" t="s">
        <v>2056</v>
      </c>
      <c r="F1667" s="3">
        <v>67150</v>
      </c>
      <c r="G1667" s="909" t="s">
        <v>906</v>
      </c>
      <c r="H1667" s="909" t="s">
        <v>1466</v>
      </c>
    </row>
    <row r="1668" spans="1:8" ht="15">
      <c r="A1668" s="1" t="s">
        <v>849</v>
      </c>
      <c r="B1668" s="909" t="s">
        <v>5679</v>
      </c>
      <c r="C1668" s="909" t="s">
        <v>1467</v>
      </c>
      <c r="D1668" s="3">
        <v>94800</v>
      </c>
      <c r="E1668" s="909" t="s">
        <v>2056</v>
      </c>
      <c r="F1668" s="3">
        <v>94800</v>
      </c>
      <c r="G1668" s="909" t="s">
        <v>906</v>
      </c>
      <c r="H1668" s="909" t="s">
        <v>1467</v>
      </c>
    </row>
    <row r="1669" spans="1:8" ht="15">
      <c r="A1669" s="1" t="s">
        <v>850</v>
      </c>
      <c r="B1669" s="909" t="s">
        <v>5680</v>
      </c>
      <c r="C1669" s="909" t="s">
        <v>1261</v>
      </c>
      <c r="D1669" s="3">
        <v>20000</v>
      </c>
      <c r="E1669" s="909" t="s">
        <v>2056</v>
      </c>
      <c r="F1669" s="3">
        <v>20000</v>
      </c>
      <c r="G1669" s="909" t="s">
        <v>906</v>
      </c>
      <c r="H1669" s="909" t="s">
        <v>1261</v>
      </c>
    </row>
    <row r="1670" spans="1:8" ht="15">
      <c r="A1670" s="1" t="s">
        <v>851</v>
      </c>
      <c r="B1670" s="909" t="s">
        <v>5681</v>
      </c>
      <c r="C1670" s="909" t="s">
        <v>1262</v>
      </c>
      <c r="D1670" s="3">
        <v>36000</v>
      </c>
      <c r="E1670" s="909" t="s">
        <v>2056</v>
      </c>
      <c r="F1670" s="3">
        <v>36000</v>
      </c>
      <c r="G1670" s="909" t="s">
        <v>906</v>
      </c>
      <c r="H1670" s="909" t="s">
        <v>1262</v>
      </c>
    </row>
    <row r="1671" spans="1:8" ht="15">
      <c r="A1671" s="1" t="s">
        <v>852</v>
      </c>
      <c r="B1671" s="909" t="s">
        <v>5682</v>
      </c>
      <c r="C1671" s="909" t="s">
        <v>1263</v>
      </c>
      <c r="D1671" s="3">
        <v>51000</v>
      </c>
      <c r="E1671" s="909" t="s">
        <v>2056</v>
      </c>
      <c r="F1671" s="3">
        <v>51000</v>
      </c>
      <c r="G1671" s="909" t="s">
        <v>906</v>
      </c>
      <c r="H1671" s="909" t="s">
        <v>1263</v>
      </c>
    </row>
    <row r="1672" spans="1:8" ht="15">
      <c r="A1672" s="1" t="s">
        <v>853</v>
      </c>
      <c r="B1672" s="909" t="s">
        <v>5683</v>
      </c>
      <c r="C1672" s="909" t="s">
        <v>1080</v>
      </c>
      <c r="D1672" s="3">
        <v>69863</v>
      </c>
      <c r="E1672" s="909" t="s">
        <v>2056</v>
      </c>
      <c r="F1672" s="3">
        <v>69863</v>
      </c>
      <c r="G1672" s="909" t="s">
        <v>906</v>
      </c>
      <c r="H1672" s="909" t="s">
        <v>1080</v>
      </c>
    </row>
    <row r="1673" spans="1:8" ht="15">
      <c r="A1673" s="1" t="s">
        <v>854</v>
      </c>
      <c r="B1673" s="909" t="s">
        <v>5684</v>
      </c>
      <c r="C1673" s="909" t="s">
        <v>1081</v>
      </c>
      <c r="D1673" s="3">
        <v>118766</v>
      </c>
      <c r="E1673" s="909" t="s">
        <v>2056</v>
      </c>
      <c r="F1673" s="3">
        <v>118766</v>
      </c>
      <c r="G1673" s="909" t="s">
        <v>906</v>
      </c>
      <c r="H1673" s="909" t="s">
        <v>1081</v>
      </c>
    </row>
    <row r="1674" spans="1:8" ht="15">
      <c r="A1674" s="1" t="s">
        <v>855</v>
      </c>
      <c r="B1674" s="909" t="s">
        <v>5685</v>
      </c>
      <c r="C1674" s="909" t="s">
        <v>1082</v>
      </c>
      <c r="D1674" s="3">
        <v>167670</v>
      </c>
      <c r="E1674" s="909" t="s">
        <v>2056</v>
      </c>
      <c r="F1674" s="3">
        <v>167670</v>
      </c>
      <c r="G1674" s="909" t="s">
        <v>906</v>
      </c>
      <c r="H1674" s="909" t="s">
        <v>1082</v>
      </c>
    </row>
    <row r="1675" spans="1:8" ht="15">
      <c r="A1675" s="1" t="s">
        <v>1047</v>
      </c>
      <c r="B1675" s="909" t="s">
        <v>5686</v>
      </c>
      <c r="C1675" s="909" t="s">
        <v>1475</v>
      </c>
      <c r="D1675" s="3">
        <v>35000</v>
      </c>
      <c r="E1675" s="909" t="s">
        <v>2056</v>
      </c>
      <c r="F1675" s="3">
        <v>35000</v>
      </c>
      <c r="G1675" s="909">
        <v>0</v>
      </c>
      <c r="H1675" s="909">
        <v>0</v>
      </c>
    </row>
    <row r="1676" spans="1:8" ht="15">
      <c r="A1676" s="1" t="s">
        <v>911</v>
      </c>
      <c r="B1676" s="909" t="s">
        <v>5687</v>
      </c>
      <c r="C1676" s="909" t="s">
        <v>1391</v>
      </c>
      <c r="D1676" s="3">
        <v>3000</v>
      </c>
      <c r="E1676" s="909" t="s">
        <v>105</v>
      </c>
      <c r="F1676" s="3" t="s">
        <v>380</v>
      </c>
      <c r="G1676" s="909" t="s">
        <v>906</v>
      </c>
      <c r="H1676" s="909" t="s">
        <v>914</v>
      </c>
    </row>
    <row r="1677" spans="1:8" ht="15">
      <c r="A1677" s="1" t="s">
        <v>912</v>
      </c>
      <c r="B1677" s="909" t="s">
        <v>5688</v>
      </c>
      <c r="C1677" s="909" t="s">
        <v>1392</v>
      </c>
      <c r="D1677" s="3">
        <v>2500</v>
      </c>
      <c r="E1677" s="909" t="s">
        <v>105</v>
      </c>
      <c r="F1677" s="3" t="s">
        <v>380</v>
      </c>
      <c r="G1677" s="909" t="s">
        <v>906</v>
      </c>
      <c r="H1677" s="909" t="s">
        <v>915</v>
      </c>
    </row>
    <row r="1678" spans="1:8" ht="15">
      <c r="A1678" s="1" t="s">
        <v>913</v>
      </c>
      <c r="B1678" s="909" t="s">
        <v>5689</v>
      </c>
      <c r="C1678" s="909" t="s">
        <v>1393</v>
      </c>
      <c r="D1678" s="3">
        <v>3000</v>
      </c>
      <c r="E1678" s="909" t="s">
        <v>105</v>
      </c>
      <c r="F1678" s="3" t="s">
        <v>380</v>
      </c>
      <c r="G1678" s="909" t="s">
        <v>906</v>
      </c>
      <c r="H1678" s="909" t="s">
        <v>1550</v>
      </c>
    </row>
    <row r="1679" spans="1:8" ht="15">
      <c r="A1679" s="1" t="s">
        <v>2585</v>
      </c>
      <c r="B1679" s="909" t="s">
        <v>5690</v>
      </c>
      <c r="C1679" s="909" t="s">
        <v>2586</v>
      </c>
      <c r="D1679" s="3">
        <v>1175</v>
      </c>
      <c r="E1679" s="909" t="s">
        <v>2589</v>
      </c>
      <c r="F1679" s="3" t="s">
        <v>380</v>
      </c>
      <c r="G1679" s="909">
        <v>0</v>
      </c>
      <c r="H1679" s="909">
        <v>0</v>
      </c>
    </row>
    <row r="1680" spans="1:8" ht="15">
      <c r="A1680" s="1" t="s">
        <v>2587</v>
      </c>
      <c r="B1680" s="909" t="s">
        <v>5691</v>
      </c>
      <c r="C1680" s="909" t="s">
        <v>2590</v>
      </c>
      <c r="D1680" s="3">
        <v>75</v>
      </c>
      <c r="E1680" s="909" t="s">
        <v>2589</v>
      </c>
      <c r="F1680" s="3" t="s">
        <v>380</v>
      </c>
      <c r="G1680" s="909">
        <v>0</v>
      </c>
      <c r="H1680" s="909">
        <v>0</v>
      </c>
    </row>
    <row r="1681" spans="1:8" ht="15">
      <c r="A1681" s="1" t="s">
        <v>104</v>
      </c>
      <c r="B1681" s="909" t="s">
        <v>5692</v>
      </c>
      <c r="C1681" s="909" t="s">
        <v>1476</v>
      </c>
      <c r="D1681" s="3">
        <v>3500</v>
      </c>
      <c r="E1681" s="909" t="s">
        <v>2056</v>
      </c>
      <c r="F1681" s="3">
        <v>3500</v>
      </c>
      <c r="G1681" s="909">
        <v>0</v>
      </c>
      <c r="H1681" s="909">
        <v>0</v>
      </c>
    </row>
    <row r="1682" spans="1:8" ht="15">
      <c r="A1682" s="1" t="s">
        <v>397</v>
      </c>
      <c r="B1682" s="909" t="s">
        <v>5693</v>
      </c>
      <c r="C1682" s="909" t="s">
        <v>1477</v>
      </c>
      <c r="D1682" s="3">
        <v>12000</v>
      </c>
      <c r="E1682" s="909" t="s">
        <v>2056</v>
      </c>
      <c r="F1682" s="3">
        <v>12000</v>
      </c>
      <c r="G1682" s="909">
        <v>0</v>
      </c>
      <c r="H1682" s="909">
        <v>0</v>
      </c>
    </row>
    <row r="1683" spans="1:8" ht="15">
      <c r="A1683" s="1" t="s">
        <v>100</v>
      </c>
      <c r="B1683" s="909" t="s">
        <v>5694</v>
      </c>
      <c r="C1683" s="909" t="s">
        <v>354</v>
      </c>
      <c r="D1683" s="3">
        <v>995</v>
      </c>
      <c r="E1683" s="909" t="s">
        <v>2056</v>
      </c>
      <c r="F1683" s="3">
        <v>995</v>
      </c>
      <c r="G1683" s="909">
        <v>0</v>
      </c>
      <c r="H1683" s="909" t="s">
        <v>1374</v>
      </c>
    </row>
    <row r="1684" spans="1:8" ht="15">
      <c r="A1684" s="1" t="s">
        <v>101</v>
      </c>
      <c r="B1684" s="909" t="s">
        <v>5695</v>
      </c>
      <c r="C1684" s="909" t="s">
        <v>353</v>
      </c>
      <c r="D1684" s="3">
        <v>995</v>
      </c>
      <c r="E1684" s="909" t="s">
        <v>2056</v>
      </c>
      <c r="F1684" s="3">
        <v>995</v>
      </c>
      <c r="G1684" s="909">
        <v>0</v>
      </c>
      <c r="H1684" s="909" t="s">
        <v>1375</v>
      </c>
    </row>
    <row r="1685" spans="1:8" ht="15">
      <c r="A1685" s="1" t="s">
        <v>102</v>
      </c>
      <c r="B1685" s="909" t="s">
        <v>5696</v>
      </c>
      <c r="C1685" s="909" t="s">
        <v>352</v>
      </c>
      <c r="D1685" s="3">
        <v>995</v>
      </c>
      <c r="E1685" s="909" t="s">
        <v>2056</v>
      </c>
      <c r="F1685" s="3">
        <v>995</v>
      </c>
      <c r="G1685" s="909">
        <v>0</v>
      </c>
      <c r="H1685" s="909" t="s">
        <v>1376</v>
      </c>
    </row>
    <row r="1686" spans="1:8" ht="15">
      <c r="A1686" s="1" t="s">
        <v>3702</v>
      </c>
      <c r="B1686" s="909" t="s">
        <v>5697</v>
      </c>
      <c r="C1686" s="909" t="s">
        <v>3703</v>
      </c>
      <c r="D1686" s="3">
        <v>5000</v>
      </c>
      <c r="E1686" s="909" t="s">
        <v>2056</v>
      </c>
      <c r="F1686" s="3">
        <v>3500</v>
      </c>
      <c r="G1686" s="909">
        <v>0</v>
      </c>
      <c r="H1686" s="909">
        <v>0</v>
      </c>
    </row>
    <row r="1687" spans="1:8" ht="15">
      <c r="A1687" s="1" t="s">
        <v>3704</v>
      </c>
      <c r="B1687" s="909" t="s">
        <v>5698</v>
      </c>
      <c r="C1687" s="909" t="s">
        <v>3705</v>
      </c>
      <c r="D1687" s="3">
        <v>15000</v>
      </c>
      <c r="E1687" s="909" t="s">
        <v>2056</v>
      </c>
      <c r="F1687" s="3">
        <v>12000</v>
      </c>
      <c r="G1687" s="909">
        <v>0</v>
      </c>
      <c r="H1687" s="909">
        <v>0</v>
      </c>
    </row>
    <row r="1688" spans="1:8" ht="15">
      <c r="A1688" s="1" t="s">
        <v>600</v>
      </c>
      <c r="B1688" s="909" t="s">
        <v>5699</v>
      </c>
      <c r="C1688" s="909" t="s">
        <v>1422</v>
      </c>
      <c r="D1688" s="3">
        <v>15000</v>
      </c>
      <c r="E1688" s="909" t="s">
        <v>2056</v>
      </c>
      <c r="F1688" s="3">
        <v>12000</v>
      </c>
      <c r="G1688" s="909">
        <v>0</v>
      </c>
      <c r="H1688" s="909">
        <v>0</v>
      </c>
    </row>
    <row r="1689" spans="1:8" ht="15">
      <c r="A1689" s="1" t="s">
        <v>422</v>
      </c>
      <c r="B1689" s="909" t="s">
        <v>5700</v>
      </c>
      <c r="C1689" s="909" t="s">
        <v>423</v>
      </c>
      <c r="D1689" s="3">
        <v>1995</v>
      </c>
      <c r="E1689" s="909" t="s">
        <v>2056</v>
      </c>
      <c r="F1689" s="3">
        <v>1995</v>
      </c>
      <c r="G1689" s="909">
        <v>0</v>
      </c>
      <c r="H1689" s="909">
        <v>0</v>
      </c>
    </row>
    <row r="1690" spans="1:8" ht="15">
      <c r="A1690" s="1" t="s">
        <v>424</v>
      </c>
      <c r="B1690" s="909" t="s">
        <v>5701</v>
      </c>
      <c r="C1690" s="909" t="s">
        <v>425</v>
      </c>
      <c r="D1690" s="3">
        <v>3995</v>
      </c>
      <c r="E1690" s="909" t="s">
        <v>2056</v>
      </c>
      <c r="F1690" s="3">
        <v>3995</v>
      </c>
      <c r="G1690" s="909">
        <v>0</v>
      </c>
      <c r="H1690" s="909">
        <v>0</v>
      </c>
    </row>
    <row r="1691" spans="1:8" ht="15">
      <c r="A1691" s="1" t="s">
        <v>961</v>
      </c>
      <c r="B1691" s="909" t="s">
        <v>5702</v>
      </c>
      <c r="C1691" s="909" t="s">
        <v>962</v>
      </c>
      <c r="D1691" s="3">
        <v>819</v>
      </c>
      <c r="E1691" s="909" t="s">
        <v>533</v>
      </c>
      <c r="F1691" s="3">
        <v>696</v>
      </c>
      <c r="G1691" s="909">
        <v>0</v>
      </c>
      <c r="H1691" s="909" t="s">
        <v>2145</v>
      </c>
    </row>
    <row r="1692" spans="1:8" ht="15">
      <c r="A1692" s="1" t="s">
        <v>994</v>
      </c>
      <c r="B1692" s="909" t="s">
        <v>5703</v>
      </c>
      <c r="C1692" s="909" t="s">
        <v>995</v>
      </c>
      <c r="D1692" s="3">
        <v>1099</v>
      </c>
      <c r="E1692" s="909" t="s">
        <v>533</v>
      </c>
      <c r="F1692" s="3">
        <v>934</v>
      </c>
      <c r="G1692" s="909">
        <v>0</v>
      </c>
      <c r="H1692" s="909" t="s">
        <v>2138</v>
      </c>
    </row>
    <row r="1693" spans="1:8" ht="15">
      <c r="A1693" s="1" t="s">
        <v>957</v>
      </c>
      <c r="B1693" s="909" t="s">
        <v>5704</v>
      </c>
      <c r="C1693" s="909" t="s">
        <v>958</v>
      </c>
      <c r="D1693" s="3">
        <v>1710</v>
      </c>
      <c r="E1693" s="909" t="s">
        <v>533</v>
      </c>
      <c r="F1693" s="3">
        <v>1454</v>
      </c>
      <c r="G1693" s="909">
        <v>0</v>
      </c>
      <c r="H1693" s="909" t="s">
        <v>2143</v>
      </c>
    </row>
    <row r="1694" spans="1:8" ht="15">
      <c r="A1694" s="1" t="s">
        <v>959</v>
      </c>
      <c r="B1694" s="909" t="s">
        <v>5705</v>
      </c>
      <c r="C1694" s="909" t="s">
        <v>960</v>
      </c>
      <c r="D1694" s="3">
        <v>1860</v>
      </c>
      <c r="E1694" s="909" t="s">
        <v>533</v>
      </c>
      <c r="F1694" s="3">
        <v>1581</v>
      </c>
      <c r="G1694" s="909">
        <v>0</v>
      </c>
      <c r="H1694" s="909" t="s">
        <v>2144</v>
      </c>
    </row>
    <row r="1695" spans="1:8" ht="15">
      <c r="A1695" s="1" t="s">
        <v>990</v>
      </c>
      <c r="B1695" s="909" t="s">
        <v>5706</v>
      </c>
      <c r="C1695" s="909" t="s">
        <v>991</v>
      </c>
      <c r="D1695" s="3">
        <v>2260</v>
      </c>
      <c r="E1695" s="909" t="s">
        <v>533</v>
      </c>
      <c r="F1695" s="3">
        <v>1921</v>
      </c>
      <c r="G1695" s="909">
        <v>0</v>
      </c>
      <c r="H1695" s="909" t="s">
        <v>2136</v>
      </c>
    </row>
    <row r="1696" spans="1:8" ht="15">
      <c r="A1696" s="1" t="s">
        <v>992</v>
      </c>
      <c r="B1696" s="909" t="s">
        <v>5707</v>
      </c>
      <c r="C1696" s="909" t="s">
        <v>993</v>
      </c>
      <c r="D1696" s="3">
        <v>2410</v>
      </c>
      <c r="E1696" s="909" t="s">
        <v>533</v>
      </c>
      <c r="F1696" s="3">
        <v>2049</v>
      </c>
      <c r="G1696" s="909">
        <v>0</v>
      </c>
      <c r="H1696" s="909" t="s">
        <v>2137</v>
      </c>
    </row>
    <row r="1697" spans="1:8" ht="15">
      <c r="A1697" s="1" t="s">
        <v>952</v>
      </c>
      <c r="B1697" s="909" t="s">
        <v>5708</v>
      </c>
      <c r="C1697" s="909" t="s">
        <v>953</v>
      </c>
      <c r="D1697" s="3">
        <v>1095</v>
      </c>
      <c r="E1697" s="909" t="s">
        <v>533</v>
      </c>
      <c r="F1697" s="3">
        <v>931</v>
      </c>
      <c r="G1697" s="909">
        <v>0</v>
      </c>
      <c r="H1697" s="909" t="s">
        <v>2141</v>
      </c>
    </row>
    <row r="1698" spans="1:8" ht="15">
      <c r="A1698" s="1" t="s">
        <v>955</v>
      </c>
      <c r="B1698" s="909" t="s">
        <v>5709</v>
      </c>
      <c r="C1698" s="909" t="s">
        <v>956</v>
      </c>
      <c r="D1698" s="3">
        <v>1245</v>
      </c>
      <c r="E1698" s="909" t="s">
        <v>533</v>
      </c>
      <c r="F1698" s="3">
        <v>1058</v>
      </c>
      <c r="G1698" s="909">
        <v>0</v>
      </c>
      <c r="H1698" s="909" t="s">
        <v>2142</v>
      </c>
    </row>
    <row r="1699" spans="1:8" ht="15">
      <c r="A1699" s="1" t="s">
        <v>985</v>
      </c>
      <c r="B1699" s="909" t="s">
        <v>5710</v>
      </c>
      <c r="C1699" s="909" t="s">
        <v>986</v>
      </c>
      <c r="D1699" s="3">
        <v>1495</v>
      </c>
      <c r="E1699" s="909" t="s">
        <v>533</v>
      </c>
      <c r="F1699" s="3">
        <v>1271</v>
      </c>
      <c r="G1699" s="909">
        <v>0</v>
      </c>
      <c r="H1699" s="909" t="s">
        <v>2134</v>
      </c>
    </row>
    <row r="1700" spans="1:8" ht="15">
      <c r="A1700" s="1" t="s">
        <v>988</v>
      </c>
      <c r="B1700" s="909" t="s">
        <v>5711</v>
      </c>
      <c r="C1700" s="909" t="s">
        <v>989</v>
      </c>
      <c r="D1700" s="3">
        <v>1645</v>
      </c>
      <c r="E1700" s="909" t="s">
        <v>533</v>
      </c>
      <c r="F1700" s="3">
        <v>1398</v>
      </c>
      <c r="G1700" s="909">
        <v>0</v>
      </c>
      <c r="H1700" s="909" t="s">
        <v>2135</v>
      </c>
    </row>
    <row r="1701" spans="1:8" ht="15">
      <c r="A1701" s="1" t="s">
        <v>827</v>
      </c>
      <c r="B1701" s="909" t="s">
        <v>5712</v>
      </c>
      <c r="C1701" s="909" t="s">
        <v>1433</v>
      </c>
      <c r="D1701" s="3">
        <v>44990</v>
      </c>
      <c r="E1701" s="909" t="s">
        <v>2056</v>
      </c>
      <c r="F1701" s="3">
        <v>44990</v>
      </c>
      <c r="G1701" s="909">
        <v>0</v>
      </c>
      <c r="H1701" s="909" t="s">
        <v>2132</v>
      </c>
    </row>
    <row r="1702" spans="1:8" ht="15">
      <c r="A1702" s="1" t="s">
        <v>828</v>
      </c>
      <c r="B1702" s="909" t="s">
        <v>5713</v>
      </c>
      <c r="C1702" s="909" t="s">
        <v>1197</v>
      </c>
      <c r="D1702" s="3">
        <v>32990</v>
      </c>
      <c r="E1702" s="909" t="s">
        <v>2056</v>
      </c>
      <c r="F1702" s="3">
        <v>32990</v>
      </c>
      <c r="G1702" s="909">
        <v>0</v>
      </c>
      <c r="H1702" s="909" t="s">
        <v>2133</v>
      </c>
    </row>
    <row r="1703" spans="1:8" ht="15">
      <c r="A1703" s="1" t="s">
        <v>829</v>
      </c>
      <c r="B1703" s="909" t="s">
        <v>5714</v>
      </c>
      <c r="C1703" s="909" t="s">
        <v>1908</v>
      </c>
      <c r="D1703" s="3">
        <v>44990</v>
      </c>
      <c r="E1703" s="909" t="s">
        <v>2056</v>
      </c>
      <c r="F1703" s="3">
        <v>44990</v>
      </c>
      <c r="G1703" s="909">
        <v>0</v>
      </c>
      <c r="H1703" s="909" t="s">
        <v>834</v>
      </c>
    </row>
    <row r="1704" spans="1:8" ht="15">
      <c r="A1704" s="1" t="s">
        <v>830</v>
      </c>
      <c r="B1704" s="909" t="s">
        <v>5715</v>
      </c>
      <c r="C1704" s="909" t="s">
        <v>1909</v>
      </c>
      <c r="D1704" s="3">
        <v>55990</v>
      </c>
      <c r="E1704" s="909" t="s">
        <v>2056</v>
      </c>
      <c r="F1704" s="3">
        <v>55990</v>
      </c>
      <c r="G1704" s="909">
        <v>0</v>
      </c>
      <c r="H1704" s="909" t="s">
        <v>834</v>
      </c>
    </row>
    <row r="1705" spans="1:8" ht="15">
      <c r="A1705" s="1" t="s">
        <v>2588</v>
      </c>
      <c r="B1705" s="909" t="s">
        <v>5716</v>
      </c>
      <c r="C1705" s="909" t="s">
        <v>2591</v>
      </c>
      <c r="D1705" s="3">
        <v>800</v>
      </c>
      <c r="E1705" s="909" t="s">
        <v>2589</v>
      </c>
      <c r="F1705" s="3" t="s">
        <v>380</v>
      </c>
      <c r="G1705" s="909">
        <v>0</v>
      </c>
      <c r="H1705" s="909">
        <v>0</v>
      </c>
    </row>
    <row r="1706" spans="1:8" ht="15">
      <c r="A1706" s="1" t="s">
        <v>1018</v>
      </c>
      <c r="B1706" s="909" t="s">
        <v>5717</v>
      </c>
      <c r="C1706" s="909" t="s">
        <v>3391</v>
      </c>
      <c r="D1706" s="3">
        <v>1295</v>
      </c>
      <c r="E1706" s="909" t="s">
        <v>533</v>
      </c>
      <c r="F1706" s="3">
        <v>1101</v>
      </c>
      <c r="G1706" s="909">
        <v>0</v>
      </c>
      <c r="H1706" s="909">
        <v>0</v>
      </c>
    </row>
    <row r="1707" spans="1:8" ht="15">
      <c r="A1707" s="1" t="s">
        <v>1019</v>
      </c>
      <c r="B1707" s="909" t="s">
        <v>5718</v>
      </c>
      <c r="C1707" s="909" t="s">
        <v>3392</v>
      </c>
      <c r="D1707" s="3">
        <v>2295</v>
      </c>
      <c r="E1707" s="909" t="s">
        <v>533</v>
      </c>
      <c r="F1707" s="3">
        <v>1951</v>
      </c>
      <c r="G1707" s="909">
        <v>0</v>
      </c>
      <c r="H1707" s="909">
        <v>0</v>
      </c>
    </row>
    <row r="1708" spans="1:8" ht="15">
      <c r="A1708" s="1" t="s">
        <v>1020</v>
      </c>
      <c r="B1708" s="909" t="s">
        <v>5719</v>
      </c>
      <c r="C1708" s="909" t="s">
        <v>3393</v>
      </c>
      <c r="D1708" s="3">
        <v>495</v>
      </c>
      <c r="E1708" s="909" t="s">
        <v>533</v>
      </c>
      <c r="F1708" s="3">
        <v>421</v>
      </c>
      <c r="G1708" s="909">
        <v>0</v>
      </c>
      <c r="H1708" s="909">
        <v>0</v>
      </c>
    </row>
    <row r="1709" spans="1:8" ht="15">
      <c r="A1709" s="1" t="s">
        <v>1021</v>
      </c>
      <c r="B1709" s="909" t="s">
        <v>5720</v>
      </c>
      <c r="C1709" s="909" t="s">
        <v>3394</v>
      </c>
      <c r="D1709" s="3">
        <v>695</v>
      </c>
      <c r="E1709" s="909" t="s">
        <v>533</v>
      </c>
      <c r="F1709" s="3">
        <v>591</v>
      </c>
      <c r="G1709" s="909">
        <v>0</v>
      </c>
      <c r="H1709" s="909">
        <v>0</v>
      </c>
    </row>
    <row r="1710" spans="1:8" ht="15">
      <c r="A1710" s="1" t="s">
        <v>1022</v>
      </c>
      <c r="B1710" s="909" t="s">
        <v>5721</v>
      </c>
      <c r="C1710" s="909" t="s">
        <v>3395</v>
      </c>
      <c r="D1710" s="3">
        <v>595</v>
      </c>
      <c r="E1710" s="909" t="s">
        <v>533</v>
      </c>
      <c r="F1710" s="3">
        <v>506</v>
      </c>
      <c r="G1710" s="909">
        <v>0</v>
      </c>
      <c r="H1710" s="909">
        <v>0</v>
      </c>
    </row>
    <row r="1711" spans="1:8" ht="15">
      <c r="A1711" s="1" t="s">
        <v>1023</v>
      </c>
      <c r="B1711" s="909" t="s">
        <v>5722</v>
      </c>
      <c r="C1711" s="909" t="s">
        <v>3396</v>
      </c>
      <c r="D1711" s="3">
        <v>595</v>
      </c>
      <c r="E1711" s="909" t="s">
        <v>533</v>
      </c>
      <c r="F1711" s="3">
        <v>506</v>
      </c>
      <c r="G1711" s="909">
        <v>0</v>
      </c>
      <c r="H1711" s="909">
        <v>0</v>
      </c>
    </row>
    <row r="1712" spans="1:8" ht="15">
      <c r="A1712" s="1" t="s">
        <v>1024</v>
      </c>
      <c r="B1712" s="909" t="s">
        <v>5723</v>
      </c>
      <c r="C1712" s="909" t="s">
        <v>3397</v>
      </c>
      <c r="D1712" s="3">
        <v>495</v>
      </c>
      <c r="E1712" s="909" t="s">
        <v>533</v>
      </c>
      <c r="F1712" s="3">
        <v>421</v>
      </c>
      <c r="G1712" s="909">
        <v>0</v>
      </c>
      <c r="H1712" s="909">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240"/>
  <sheetViews>
    <sheetView workbookViewId="0">
      <selection activeCell="C36" sqref="C36"/>
    </sheetView>
  </sheetViews>
  <sheetFormatPr defaultColWidth="29.140625" defaultRowHeight="12.75"/>
  <cols>
    <col min="2" max="2" width="128.7109375" bestFit="1" customWidth="1"/>
  </cols>
  <sheetData>
    <row r="1" spans="1:3">
      <c r="A1" s="4" t="s">
        <v>2032</v>
      </c>
      <c r="B1" s="4" t="s">
        <v>633</v>
      </c>
      <c r="C1" s="4" t="s">
        <v>599</v>
      </c>
    </row>
    <row r="2" spans="1:3" ht="15">
      <c r="A2" s="5" t="s">
        <v>3338</v>
      </c>
      <c r="B2" s="6" t="s">
        <v>3339</v>
      </c>
      <c r="C2" s="6" t="s">
        <v>3376</v>
      </c>
    </row>
    <row r="3" spans="1:3" ht="15">
      <c r="A3" s="5" t="s">
        <v>3340</v>
      </c>
      <c r="B3" s="6" t="s">
        <v>3341</v>
      </c>
      <c r="C3" s="6" t="s">
        <v>3376</v>
      </c>
    </row>
    <row r="4" spans="1:3" ht="15">
      <c r="A4" s="5" t="s">
        <v>3342</v>
      </c>
      <c r="B4" s="6" t="s">
        <v>3343</v>
      </c>
      <c r="C4" s="6" t="s">
        <v>3376</v>
      </c>
    </row>
    <row r="5" spans="1:3" ht="15">
      <c r="A5" s="5" t="s">
        <v>3344</v>
      </c>
      <c r="B5" s="6" t="s">
        <v>3345</v>
      </c>
      <c r="C5" s="6" t="s">
        <v>3376</v>
      </c>
    </row>
    <row r="6" spans="1:3" ht="15">
      <c r="A6" s="5" t="s">
        <v>3346</v>
      </c>
      <c r="B6" s="6" t="s">
        <v>3347</v>
      </c>
      <c r="C6" s="6" t="s">
        <v>3376</v>
      </c>
    </row>
    <row r="7" spans="1:3" ht="15">
      <c r="A7" s="5" t="s">
        <v>3348</v>
      </c>
      <c r="B7" s="6" t="s">
        <v>3349</v>
      </c>
      <c r="C7" s="6" t="s">
        <v>3376</v>
      </c>
    </row>
    <row r="8" spans="1:3" ht="15">
      <c r="A8" s="5" t="s">
        <v>3350</v>
      </c>
      <c r="B8" s="6" t="s">
        <v>3351</v>
      </c>
      <c r="C8" s="6" t="s">
        <v>3376</v>
      </c>
    </row>
    <row r="9" spans="1:3" ht="15">
      <c r="A9" s="5" t="s">
        <v>3352</v>
      </c>
      <c r="B9" s="6" t="s">
        <v>3353</v>
      </c>
      <c r="C9" s="6" t="s">
        <v>3377</v>
      </c>
    </row>
    <row r="10" spans="1:3" ht="15">
      <c r="A10" s="5" t="s">
        <v>3354</v>
      </c>
      <c r="B10" s="6" t="s">
        <v>3355</v>
      </c>
      <c r="C10" s="6" t="s">
        <v>3377</v>
      </c>
    </row>
    <row r="11" spans="1:3" ht="15">
      <c r="A11" s="5" t="s">
        <v>3356</v>
      </c>
      <c r="B11" s="6" t="s">
        <v>3357</v>
      </c>
      <c r="C11" s="6" t="s">
        <v>3377</v>
      </c>
    </row>
    <row r="12" spans="1:3" ht="15">
      <c r="A12" s="5" t="s">
        <v>3358</v>
      </c>
      <c r="B12" s="6" t="s">
        <v>3359</v>
      </c>
      <c r="C12" s="6" t="s">
        <v>3376</v>
      </c>
    </row>
    <row r="13" spans="1:3" ht="15">
      <c r="A13" s="5" t="s">
        <v>3360</v>
      </c>
      <c r="B13" s="6" t="s">
        <v>3361</v>
      </c>
      <c r="C13" s="6" t="s">
        <v>3376</v>
      </c>
    </row>
    <row r="14" spans="1:3" ht="15">
      <c r="A14" s="5" t="s">
        <v>500</v>
      </c>
      <c r="B14" s="6" t="s">
        <v>1439</v>
      </c>
      <c r="C14" s="6" t="s">
        <v>3378</v>
      </c>
    </row>
    <row r="15" spans="1:3" ht="15">
      <c r="A15" s="5" t="s">
        <v>498</v>
      </c>
      <c r="B15" s="6" t="s">
        <v>1440</v>
      </c>
      <c r="C15" s="6" t="s">
        <v>3378</v>
      </c>
    </row>
    <row r="16" spans="1:3" ht="15">
      <c r="A16" s="5" t="s">
        <v>325</v>
      </c>
      <c r="B16" s="6" t="s">
        <v>1418</v>
      </c>
      <c r="C16" s="6" t="s">
        <v>3378</v>
      </c>
    </row>
    <row r="17" spans="1:3" ht="15">
      <c r="A17" s="5" t="s">
        <v>45</v>
      </c>
      <c r="B17" s="6" t="s">
        <v>1441</v>
      </c>
      <c r="C17" s="6" t="s">
        <v>3378</v>
      </c>
    </row>
    <row r="18" spans="1:3" ht="15">
      <c r="A18" s="5" t="s">
        <v>561</v>
      </c>
      <c r="B18" s="6" t="s">
        <v>1795</v>
      </c>
      <c r="C18" s="6" t="s">
        <v>3379</v>
      </c>
    </row>
    <row r="19" spans="1:3" ht="15">
      <c r="A19" s="5" t="s">
        <v>112</v>
      </c>
      <c r="B19" s="6" t="s">
        <v>1789</v>
      </c>
      <c r="C19" s="6" t="s">
        <v>3379</v>
      </c>
    </row>
    <row r="20" spans="1:3" ht="15">
      <c r="A20" s="5" t="s">
        <v>672</v>
      </c>
      <c r="B20" s="6" t="s">
        <v>1786</v>
      </c>
      <c r="C20" s="6" t="s">
        <v>3379</v>
      </c>
    </row>
    <row r="21" spans="1:3" ht="15">
      <c r="A21" s="5" t="s">
        <v>562</v>
      </c>
      <c r="B21" s="6" t="s">
        <v>1798</v>
      </c>
      <c r="C21" s="6" t="s">
        <v>3379</v>
      </c>
    </row>
    <row r="22" spans="1:3" ht="15">
      <c r="A22" s="5" t="s">
        <v>560</v>
      </c>
      <c r="B22" s="6" t="s">
        <v>1792</v>
      </c>
      <c r="C22" s="6" t="s">
        <v>3379</v>
      </c>
    </row>
    <row r="23" spans="1:3" ht="15">
      <c r="A23" s="5" t="s">
        <v>671</v>
      </c>
      <c r="B23" s="6" t="s">
        <v>1790</v>
      </c>
      <c r="C23" s="6" t="s">
        <v>3379</v>
      </c>
    </row>
    <row r="24" spans="1:3" ht="15">
      <c r="A24" s="5" t="s">
        <v>670</v>
      </c>
      <c r="B24" s="6" t="s">
        <v>1787</v>
      </c>
      <c r="C24" s="6" t="s">
        <v>3379</v>
      </c>
    </row>
    <row r="25" spans="1:3" ht="15">
      <c r="A25" s="5" t="s">
        <v>347</v>
      </c>
      <c r="B25" s="6" t="s">
        <v>1442</v>
      </c>
      <c r="C25" s="6" t="s">
        <v>3378</v>
      </c>
    </row>
    <row r="26" spans="1:3" ht="15">
      <c r="A26" s="5" t="s">
        <v>44</v>
      </c>
      <c r="B26" s="6" t="s">
        <v>1443</v>
      </c>
      <c r="C26" s="6" t="s">
        <v>3378</v>
      </c>
    </row>
    <row r="27" spans="1:3" ht="15">
      <c r="A27" s="5" t="s">
        <v>501</v>
      </c>
      <c r="B27" s="6" t="s">
        <v>1444</v>
      </c>
      <c r="C27" s="6" t="s">
        <v>3378</v>
      </c>
    </row>
    <row r="28" spans="1:3" ht="15">
      <c r="A28" s="5" t="s">
        <v>56</v>
      </c>
      <c r="B28" s="6" t="s">
        <v>321</v>
      </c>
      <c r="C28" s="6" t="s">
        <v>3379</v>
      </c>
    </row>
    <row r="29" spans="1:3" ht="15">
      <c r="A29" s="5" t="s">
        <v>434</v>
      </c>
      <c r="B29" s="6" t="s">
        <v>322</v>
      </c>
      <c r="C29" s="6" t="s">
        <v>3379</v>
      </c>
    </row>
    <row r="30" spans="1:3" ht="15">
      <c r="A30" s="5" t="s">
        <v>433</v>
      </c>
      <c r="B30" s="6" t="s">
        <v>323</v>
      </c>
      <c r="C30" s="6" t="s">
        <v>3379</v>
      </c>
    </row>
    <row r="31" spans="1:3" ht="15">
      <c r="A31" s="5" t="s">
        <v>432</v>
      </c>
      <c r="B31" s="6" t="s">
        <v>448</v>
      </c>
      <c r="C31" s="6" t="s">
        <v>3379</v>
      </c>
    </row>
    <row r="32" spans="1:3" ht="15">
      <c r="A32" s="5" t="s">
        <v>54</v>
      </c>
      <c r="B32" s="6" t="s">
        <v>1729</v>
      </c>
      <c r="C32" s="6" t="s">
        <v>3379</v>
      </c>
    </row>
    <row r="33" spans="1:3" ht="15">
      <c r="A33" s="5" t="s">
        <v>571</v>
      </c>
      <c r="B33" s="6" t="s">
        <v>1730</v>
      </c>
      <c r="C33" s="6" t="s">
        <v>3379</v>
      </c>
    </row>
    <row r="34" spans="1:3" ht="15">
      <c r="A34" s="5" t="s">
        <v>567</v>
      </c>
      <c r="B34" s="6" t="s">
        <v>1731</v>
      </c>
      <c r="C34" s="6" t="s">
        <v>3379</v>
      </c>
    </row>
    <row r="35" spans="1:3" ht="15">
      <c r="A35" s="5" t="s">
        <v>11</v>
      </c>
      <c r="B35" s="6" t="s">
        <v>1732</v>
      </c>
      <c r="C35" s="6" t="s">
        <v>3379</v>
      </c>
    </row>
    <row r="36" spans="1:3" ht="15">
      <c r="A36" s="5" t="s">
        <v>57</v>
      </c>
      <c r="B36" s="6" t="s">
        <v>320</v>
      </c>
      <c r="C36" s="6" t="s">
        <v>3379</v>
      </c>
    </row>
    <row r="37" spans="1:3" ht="15">
      <c r="A37" s="5" t="s">
        <v>376</v>
      </c>
      <c r="B37" s="6" t="s">
        <v>2575</v>
      </c>
      <c r="C37" s="6" t="s">
        <v>3379</v>
      </c>
    </row>
    <row r="38" spans="1:3" ht="15">
      <c r="A38" s="5" t="s">
        <v>527</v>
      </c>
      <c r="B38" s="6" t="s">
        <v>2574</v>
      </c>
      <c r="C38" s="6" t="s">
        <v>3379</v>
      </c>
    </row>
    <row r="39" spans="1:3" ht="15">
      <c r="A39" s="5" t="s">
        <v>132</v>
      </c>
      <c r="B39" s="6" t="s">
        <v>318</v>
      </c>
      <c r="C39" s="6" t="s">
        <v>3379</v>
      </c>
    </row>
    <row r="40" spans="1:3" ht="15">
      <c r="A40" s="5" t="s">
        <v>621</v>
      </c>
      <c r="B40" s="6" t="s">
        <v>2576</v>
      </c>
      <c r="C40" s="6" t="s">
        <v>3379</v>
      </c>
    </row>
    <row r="41" spans="1:3" ht="15">
      <c r="A41" s="5" t="s">
        <v>324</v>
      </c>
      <c r="B41" s="6" t="s">
        <v>2577</v>
      </c>
      <c r="C41" s="6" t="s">
        <v>3379</v>
      </c>
    </row>
    <row r="42" spans="1:3" ht="15">
      <c r="A42" s="5" t="s">
        <v>528</v>
      </c>
      <c r="B42" s="6" t="s">
        <v>2578</v>
      </c>
      <c r="C42" s="6" t="s">
        <v>3379</v>
      </c>
    </row>
    <row r="43" spans="1:3" ht="15">
      <c r="A43" s="5" t="s">
        <v>518</v>
      </c>
      <c r="B43" s="6" t="s">
        <v>1774</v>
      </c>
      <c r="C43" s="6" t="s">
        <v>3379</v>
      </c>
    </row>
    <row r="44" spans="1:3" ht="15">
      <c r="A44" s="5" t="s">
        <v>17</v>
      </c>
      <c r="B44" s="6" t="s">
        <v>1771</v>
      </c>
      <c r="C44" s="6" t="s">
        <v>3379</v>
      </c>
    </row>
    <row r="45" spans="1:3" ht="15">
      <c r="A45" s="5" t="s">
        <v>16</v>
      </c>
      <c r="B45" s="6" t="s">
        <v>1768</v>
      </c>
      <c r="C45" s="6" t="s">
        <v>3379</v>
      </c>
    </row>
    <row r="46" spans="1:3" ht="15">
      <c r="A46" s="5" t="s">
        <v>15</v>
      </c>
      <c r="B46" s="6" t="s">
        <v>1765</v>
      </c>
      <c r="C46" s="6" t="s">
        <v>3379</v>
      </c>
    </row>
    <row r="47" spans="1:3" ht="15">
      <c r="A47" s="5" t="s">
        <v>14</v>
      </c>
      <c r="B47" s="6" t="s">
        <v>1762</v>
      </c>
      <c r="C47" s="6" t="s">
        <v>3379</v>
      </c>
    </row>
    <row r="48" spans="1:3" ht="15">
      <c r="A48" s="5" t="s">
        <v>13</v>
      </c>
      <c r="B48" s="6" t="s">
        <v>1766</v>
      </c>
      <c r="C48" s="6" t="s">
        <v>3379</v>
      </c>
    </row>
    <row r="49" spans="1:3" ht="15">
      <c r="A49" s="5" t="s">
        <v>12</v>
      </c>
      <c r="B49" s="6" t="s">
        <v>1763</v>
      </c>
      <c r="C49" s="6" t="s">
        <v>3379</v>
      </c>
    </row>
    <row r="50" spans="1:3" ht="15">
      <c r="A50" s="5" t="s">
        <v>164</v>
      </c>
      <c r="B50" s="6" t="s">
        <v>2051</v>
      </c>
      <c r="C50" s="6" t="s">
        <v>3380</v>
      </c>
    </row>
    <row r="51" spans="1:3" ht="15">
      <c r="A51" s="5" t="s">
        <v>693</v>
      </c>
      <c r="B51" s="6" t="s">
        <v>692</v>
      </c>
      <c r="C51" s="6" t="s">
        <v>3380</v>
      </c>
    </row>
    <row r="52" spans="1:3" ht="15">
      <c r="A52" s="5" t="s">
        <v>2594</v>
      </c>
      <c r="B52" s="6" t="s">
        <v>2595</v>
      </c>
      <c r="C52" s="6" t="s">
        <v>3379</v>
      </c>
    </row>
    <row r="53" spans="1:3" ht="15">
      <c r="A53" s="5" t="s">
        <v>2596</v>
      </c>
      <c r="B53" s="6" t="s">
        <v>2597</v>
      </c>
      <c r="C53" s="6" t="s">
        <v>3379</v>
      </c>
    </row>
    <row r="54" spans="1:3" ht="15">
      <c r="A54" s="5" t="s">
        <v>2598</v>
      </c>
      <c r="B54" s="6" t="s">
        <v>2599</v>
      </c>
      <c r="C54" s="6" t="s">
        <v>3379</v>
      </c>
    </row>
    <row r="55" spans="1:3" ht="15">
      <c r="A55" s="5" t="s">
        <v>2600</v>
      </c>
      <c r="B55" s="6" t="s">
        <v>2601</v>
      </c>
      <c r="C55" s="6" t="s">
        <v>3379</v>
      </c>
    </row>
    <row r="56" spans="1:3" ht="15">
      <c r="A56" s="5" t="s">
        <v>2602</v>
      </c>
      <c r="B56" s="6" t="s">
        <v>2603</v>
      </c>
      <c r="C56" s="6" t="s">
        <v>3379</v>
      </c>
    </row>
    <row r="57" spans="1:3" ht="15">
      <c r="A57" s="5" t="s">
        <v>2604</v>
      </c>
      <c r="B57" s="6" t="s">
        <v>2605</v>
      </c>
      <c r="C57" s="6" t="s">
        <v>3379</v>
      </c>
    </row>
    <row r="58" spans="1:3" ht="15">
      <c r="A58" s="5" t="s">
        <v>2606</v>
      </c>
      <c r="B58" s="6" t="s">
        <v>2607</v>
      </c>
      <c r="C58" s="6" t="s">
        <v>3379</v>
      </c>
    </row>
    <row r="59" spans="1:3" ht="15">
      <c r="A59" s="5" t="s">
        <v>2608</v>
      </c>
      <c r="B59" s="6" t="s">
        <v>2609</v>
      </c>
      <c r="C59" s="6" t="s">
        <v>3379</v>
      </c>
    </row>
    <row r="60" spans="1:3" ht="15">
      <c r="A60" s="5" t="s">
        <v>35</v>
      </c>
      <c r="B60" s="6" t="s">
        <v>1416</v>
      </c>
      <c r="C60" s="6" t="s">
        <v>3378</v>
      </c>
    </row>
    <row r="61" spans="1:3" ht="15">
      <c r="A61" s="5" t="s">
        <v>34</v>
      </c>
      <c r="B61" s="6" t="s">
        <v>1415</v>
      </c>
      <c r="C61" s="6" t="s">
        <v>3378</v>
      </c>
    </row>
    <row r="62" spans="1:3" ht="15">
      <c r="A62" s="5" t="s">
        <v>33</v>
      </c>
      <c r="B62" s="6" t="s">
        <v>1414</v>
      </c>
      <c r="C62" s="6" t="s">
        <v>3378</v>
      </c>
    </row>
    <row r="63" spans="1:3" ht="15">
      <c r="A63" s="5" t="s">
        <v>32</v>
      </c>
      <c r="B63" s="6" t="s">
        <v>1413</v>
      </c>
      <c r="C63" s="6" t="s">
        <v>3378</v>
      </c>
    </row>
    <row r="64" spans="1:3" ht="15">
      <c r="A64" s="5" t="s">
        <v>691</v>
      </c>
      <c r="B64" s="6" t="s">
        <v>1417</v>
      </c>
      <c r="C64" s="6" t="s">
        <v>3378</v>
      </c>
    </row>
    <row r="65" spans="1:3" ht="15">
      <c r="A65" s="5" t="s">
        <v>29</v>
      </c>
      <c r="B65" s="6" t="s">
        <v>1404</v>
      </c>
      <c r="C65" s="6" t="s">
        <v>3378</v>
      </c>
    </row>
    <row r="66" spans="1:3" ht="15">
      <c r="A66" s="5" t="s">
        <v>690</v>
      </c>
      <c r="B66" s="6" t="s">
        <v>1399</v>
      </c>
      <c r="C66" s="6" t="s">
        <v>3380</v>
      </c>
    </row>
    <row r="67" spans="1:3" ht="15">
      <c r="A67" s="5" t="s">
        <v>361</v>
      </c>
      <c r="B67" s="6" t="s">
        <v>1395</v>
      </c>
      <c r="C67" s="6" t="s">
        <v>3380</v>
      </c>
    </row>
    <row r="68" spans="1:3" ht="15">
      <c r="A68" s="5" t="s">
        <v>30</v>
      </c>
      <c r="B68" s="6" t="s">
        <v>1409</v>
      </c>
      <c r="C68" s="6" t="s">
        <v>3378</v>
      </c>
    </row>
    <row r="69" spans="1:3" ht="15">
      <c r="A69" s="5" t="s">
        <v>31</v>
      </c>
      <c r="B69" s="6" t="s">
        <v>1412</v>
      </c>
      <c r="C69" s="6" t="s">
        <v>3378</v>
      </c>
    </row>
    <row r="70" spans="1:3" ht="15">
      <c r="A70" s="5" t="s">
        <v>262</v>
      </c>
      <c r="B70" s="6" t="s">
        <v>1191</v>
      </c>
      <c r="C70" s="6" t="s">
        <v>3378</v>
      </c>
    </row>
    <row r="71" spans="1:3" ht="15">
      <c r="A71" s="5" t="s">
        <v>499</v>
      </c>
      <c r="B71" s="6" t="s">
        <v>1190</v>
      </c>
      <c r="C71" s="6" t="s">
        <v>3380</v>
      </c>
    </row>
    <row r="72" spans="1:3" ht="15">
      <c r="A72" s="5" t="s">
        <v>292</v>
      </c>
      <c r="B72" s="6" t="s">
        <v>1189</v>
      </c>
      <c r="C72" s="6" t="s">
        <v>3380</v>
      </c>
    </row>
    <row r="73" spans="1:3" ht="15">
      <c r="A73" s="5" t="s">
        <v>165</v>
      </c>
      <c r="B73" s="6" t="s">
        <v>1188</v>
      </c>
      <c r="C73" s="6" t="s">
        <v>3380</v>
      </c>
    </row>
    <row r="74" spans="1:3" ht="15">
      <c r="A74" s="5" t="s">
        <v>1</v>
      </c>
      <c r="B74" s="6" t="s">
        <v>1556</v>
      </c>
      <c r="C74" s="6" t="s">
        <v>3378</v>
      </c>
    </row>
    <row r="75" spans="1:3" ht="15">
      <c r="A75" s="5" t="s">
        <v>316</v>
      </c>
      <c r="B75" s="6" t="s">
        <v>1397</v>
      </c>
      <c r="C75" s="6" t="s">
        <v>3380</v>
      </c>
    </row>
    <row r="76" spans="1:3" ht="15">
      <c r="A76" s="5" t="s">
        <v>559</v>
      </c>
      <c r="B76" s="6" t="s">
        <v>2052</v>
      </c>
      <c r="C76" s="6" t="s">
        <v>3380</v>
      </c>
    </row>
    <row r="77" spans="1:3" ht="15">
      <c r="A77" s="5" t="s">
        <v>359</v>
      </c>
      <c r="B77" s="6" t="s">
        <v>1403</v>
      </c>
      <c r="C77" s="6" t="s">
        <v>3378</v>
      </c>
    </row>
    <row r="78" spans="1:3" ht="15">
      <c r="A78" s="5" t="s">
        <v>360</v>
      </c>
      <c r="B78" s="6" t="s">
        <v>1408</v>
      </c>
      <c r="C78" s="6" t="s">
        <v>3378</v>
      </c>
    </row>
    <row r="79" spans="1:3" ht="15">
      <c r="A79" s="5" t="s">
        <v>357</v>
      </c>
      <c r="B79" s="6" t="s">
        <v>1401</v>
      </c>
      <c r="C79" s="6" t="s">
        <v>3380</v>
      </c>
    </row>
    <row r="80" spans="1:3" ht="15">
      <c r="A80" s="5" t="s">
        <v>356</v>
      </c>
      <c r="B80" s="6" t="s">
        <v>1400</v>
      </c>
      <c r="C80" s="6" t="s">
        <v>3380</v>
      </c>
    </row>
    <row r="81" spans="1:3" ht="15">
      <c r="A81" s="5" t="s">
        <v>300</v>
      </c>
      <c r="B81" s="6" t="s">
        <v>1398</v>
      </c>
      <c r="C81" s="6" t="s">
        <v>3380</v>
      </c>
    </row>
    <row r="82" spans="1:3" ht="15">
      <c r="A82" s="5" t="s">
        <v>302</v>
      </c>
      <c r="B82" s="6" t="s">
        <v>1394</v>
      </c>
      <c r="C82" s="6" t="s">
        <v>3380</v>
      </c>
    </row>
    <row r="83" spans="1:3" ht="15">
      <c r="A83" s="5" t="s">
        <v>431</v>
      </c>
      <c r="B83" s="6" t="s">
        <v>1396</v>
      </c>
      <c r="C83" s="6" t="s">
        <v>3380</v>
      </c>
    </row>
    <row r="84" spans="1:3" ht="15">
      <c r="A84" s="5" t="s">
        <v>358</v>
      </c>
      <c r="B84" s="6" t="s">
        <v>1402</v>
      </c>
      <c r="C84" s="6" t="s">
        <v>3380</v>
      </c>
    </row>
    <row r="85" spans="1:3" ht="15">
      <c r="A85" s="5" t="s">
        <v>55</v>
      </c>
      <c r="B85" s="6" t="s">
        <v>1411</v>
      </c>
      <c r="C85" s="6" t="s">
        <v>3378</v>
      </c>
    </row>
    <row r="86" spans="1:3" ht="15">
      <c r="A86" s="5" t="s">
        <v>163</v>
      </c>
      <c r="B86" s="6" t="s">
        <v>2053</v>
      </c>
      <c r="C86" s="6" t="s">
        <v>3380</v>
      </c>
    </row>
    <row r="87" spans="1:3" ht="15">
      <c r="A87" s="5" t="s">
        <v>592</v>
      </c>
      <c r="B87" s="6" t="s">
        <v>1314</v>
      </c>
      <c r="C87" s="6" t="s">
        <v>3376</v>
      </c>
    </row>
    <row r="88" spans="1:3" ht="15">
      <c r="A88" s="5" t="s">
        <v>311</v>
      </c>
      <c r="B88" s="6" t="s">
        <v>1321</v>
      </c>
      <c r="C88" s="6" t="s">
        <v>3376</v>
      </c>
    </row>
    <row r="89" spans="1:3" ht="15">
      <c r="A89" s="5" t="s">
        <v>50</v>
      </c>
      <c r="B89" s="6" t="s">
        <v>1490</v>
      </c>
      <c r="C89" s="6" t="s">
        <v>3376</v>
      </c>
    </row>
    <row r="90" spans="1:3" ht="15">
      <c r="A90" s="5" t="s">
        <v>159</v>
      </c>
      <c r="B90" s="6" t="s">
        <v>1315</v>
      </c>
      <c r="C90" s="6" t="s">
        <v>3376</v>
      </c>
    </row>
    <row r="91" spans="1:3" ht="15">
      <c r="A91" s="5" t="s">
        <v>310</v>
      </c>
      <c r="B91" s="6" t="s">
        <v>1322</v>
      </c>
      <c r="C91" s="6" t="s">
        <v>3376</v>
      </c>
    </row>
    <row r="92" spans="1:3" ht="15">
      <c r="A92" s="5" t="s">
        <v>51</v>
      </c>
      <c r="B92" s="6" t="s">
        <v>1491</v>
      </c>
      <c r="C92" s="6" t="s">
        <v>3376</v>
      </c>
    </row>
    <row r="93" spans="1:3" ht="15">
      <c r="A93" s="5" t="s">
        <v>348</v>
      </c>
      <c r="B93" s="6" t="s">
        <v>1316</v>
      </c>
      <c r="C93" s="6" t="s">
        <v>3376</v>
      </c>
    </row>
    <row r="94" spans="1:3" ht="15">
      <c r="A94" s="5" t="s">
        <v>317</v>
      </c>
      <c r="B94" s="6" t="s">
        <v>1323</v>
      </c>
      <c r="C94" s="6" t="s">
        <v>3376</v>
      </c>
    </row>
    <row r="95" spans="1:3" ht="15">
      <c r="A95" s="5" t="s">
        <v>52</v>
      </c>
      <c r="B95" s="6" t="s">
        <v>1492</v>
      </c>
      <c r="C95" s="6" t="s">
        <v>3376</v>
      </c>
    </row>
    <row r="96" spans="1:3" ht="15">
      <c r="A96" s="5" t="s">
        <v>167</v>
      </c>
      <c r="B96" s="6" t="s">
        <v>1307</v>
      </c>
      <c r="C96" s="6" t="s">
        <v>3376</v>
      </c>
    </row>
    <row r="97" spans="1:3" ht="15">
      <c r="A97" s="5" t="s">
        <v>134</v>
      </c>
      <c r="B97" s="6" t="s">
        <v>1308</v>
      </c>
      <c r="C97" s="6" t="s">
        <v>3376</v>
      </c>
    </row>
    <row r="98" spans="1:3" ht="15">
      <c r="A98" s="5" t="s">
        <v>572</v>
      </c>
      <c r="B98" s="6" t="s">
        <v>1309</v>
      </c>
      <c r="C98" s="6" t="s">
        <v>3376</v>
      </c>
    </row>
    <row r="99" spans="1:3" ht="15">
      <c r="A99" s="5" t="s">
        <v>575</v>
      </c>
      <c r="B99" s="6" t="s">
        <v>1534</v>
      </c>
      <c r="C99" s="6" t="s">
        <v>3376</v>
      </c>
    </row>
    <row r="100" spans="1:3" ht="15">
      <c r="A100" s="5" t="s">
        <v>576</v>
      </c>
      <c r="B100" s="6" t="s">
        <v>1535</v>
      </c>
      <c r="C100" s="6" t="s">
        <v>3376</v>
      </c>
    </row>
    <row r="101" spans="1:3" ht="15">
      <c r="A101" s="5" t="s">
        <v>577</v>
      </c>
      <c r="B101" s="6" t="s">
        <v>1536</v>
      </c>
      <c r="C101" s="6" t="s">
        <v>3376</v>
      </c>
    </row>
    <row r="102" spans="1:3" ht="15">
      <c r="A102" s="5" t="s">
        <v>287</v>
      </c>
      <c r="B102" s="6" t="s">
        <v>1335</v>
      </c>
      <c r="C102" s="6" t="s">
        <v>3377</v>
      </c>
    </row>
    <row r="103" spans="1:3" ht="15">
      <c r="A103" s="5" t="s">
        <v>288</v>
      </c>
      <c r="B103" s="6" t="s">
        <v>1336</v>
      </c>
      <c r="C103" s="6" t="s">
        <v>3377</v>
      </c>
    </row>
    <row r="104" spans="1:3" ht="15">
      <c r="A104" s="5" t="s">
        <v>289</v>
      </c>
      <c r="B104" s="6" t="s">
        <v>1337</v>
      </c>
      <c r="C104" s="6" t="s">
        <v>3377</v>
      </c>
    </row>
    <row r="105" spans="1:3" ht="15">
      <c r="A105" s="5" t="s">
        <v>146</v>
      </c>
      <c r="B105" s="6" t="s">
        <v>1471</v>
      </c>
      <c r="C105" s="6" t="s">
        <v>3377</v>
      </c>
    </row>
    <row r="106" spans="1:3" ht="15">
      <c r="A106" s="5" t="s">
        <v>147</v>
      </c>
      <c r="B106" s="6" t="s">
        <v>1341</v>
      </c>
      <c r="C106" s="6" t="s">
        <v>3377</v>
      </c>
    </row>
    <row r="107" spans="1:3" ht="15">
      <c r="A107" s="5" t="s">
        <v>148</v>
      </c>
      <c r="B107" s="6" t="s">
        <v>1342</v>
      </c>
      <c r="C107" s="6" t="s">
        <v>3377</v>
      </c>
    </row>
    <row r="108" spans="1:3" ht="15">
      <c r="A108" s="5" t="s">
        <v>136</v>
      </c>
      <c r="B108" s="6" t="s">
        <v>1472</v>
      </c>
      <c r="C108" s="6" t="s">
        <v>3377</v>
      </c>
    </row>
    <row r="109" spans="1:3" ht="15">
      <c r="A109" s="5" t="s">
        <v>137</v>
      </c>
      <c r="B109" s="6" t="s">
        <v>1346</v>
      </c>
      <c r="C109" s="6" t="s">
        <v>3377</v>
      </c>
    </row>
    <row r="110" spans="1:3" ht="15">
      <c r="A110" s="5" t="s">
        <v>138</v>
      </c>
      <c r="B110" s="6" t="s">
        <v>1347</v>
      </c>
      <c r="C110" s="6" t="s">
        <v>3377</v>
      </c>
    </row>
    <row r="111" spans="1:3" ht="15">
      <c r="A111" s="5" t="s">
        <v>504</v>
      </c>
      <c r="B111" s="6" t="s">
        <v>1737</v>
      </c>
      <c r="C111" s="6" t="s">
        <v>3379</v>
      </c>
    </row>
    <row r="112" spans="1:3" ht="15">
      <c r="A112" s="5" t="s">
        <v>505</v>
      </c>
      <c r="B112" s="6" t="s">
        <v>1738</v>
      </c>
      <c r="C112" s="6" t="s">
        <v>3379</v>
      </c>
    </row>
    <row r="113" spans="1:3" ht="15">
      <c r="A113" s="5" t="s">
        <v>506</v>
      </c>
      <c r="B113" s="6" t="s">
        <v>1739</v>
      </c>
      <c r="C113" s="6" t="s">
        <v>3379</v>
      </c>
    </row>
    <row r="114" spans="1:3" ht="15">
      <c r="A114" s="5" t="s">
        <v>507</v>
      </c>
      <c r="B114" s="6" t="s">
        <v>1740</v>
      </c>
      <c r="C114" s="6" t="s">
        <v>3379</v>
      </c>
    </row>
    <row r="115" spans="1:3" ht="15">
      <c r="A115" s="5" t="s">
        <v>508</v>
      </c>
      <c r="B115" s="6" t="s">
        <v>1741</v>
      </c>
      <c r="C115" s="6" t="s">
        <v>3379</v>
      </c>
    </row>
    <row r="116" spans="1:3" ht="15">
      <c r="A116" s="5" t="s">
        <v>509</v>
      </c>
      <c r="B116" s="6" t="s">
        <v>1742</v>
      </c>
      <c r="C116" s="6" t="s">
        <v>3379</v>
      </c>
    </row>
    <row r="117" spans="1:3" ht="15">
      <c r="A117" s="5" t="s">
        <v>510</v>
      </c>
      <c r="B117" s="6" t="s">
        <v>1743</v>
      </c>
      <c r="C117" s="6" t="s">
        <v>3379</v>
      </c>
    </row>
    <row r="118" spans="1:3" ht="15">
      <c r="A118" s="5" t="s">
        <v>511</v>
      </c>
      <c r="B118" s="6" t="s">
        <v>1744</v>
      </c>
      <c r="C118" s="6" t="s">
        <v>3379</v>
      </c>
    </row>
    <row r="119" spans="1:3" ht="15">
      <c r="A119" s="5" t="s">
        <v>512</v>
      </c>
      <c r="B119" s="6" t="s">
        <v>1745</v>
      </c>
      <c r="C119" s="6" t="s">
        <v>3379</v>
      </c>
    </row>
    <row r="120" spans="1:3" ht="15">
      <c r="A120" s="5" t="s">
        <v>513</v>
      </c>
      <c r="B120" s="6" t="s">
        <v>1746</v>
      </c>
      <c r="C120" s="6" t="s">
        <v>3379</v>
      </c>
    </row>
    <row r="121" spans="1:3" ht="15">
      <c r="A121" s="5" t="s">
        <v>514</v>
      </c>
      <c r="B121" s="6" t="s">
        <v>1747</v>
      </c>
      <c r="C121" s="6" t="s">
        <v>3379</v>
      </c>
    </row>
    <row r="122" spans="1:3" ht="15">
      <c r="A122" s="5" t="s">
        <v>515</v>
      </c>
      <c r="B122" s="6" t="s">
        <v>1748</v>
      </c>
      <c r="C122" s="6" t="s">
        <v>3379</v>
      </c>
    </row>
    <row r="123" spans="1:3" ht="15">
      <c r="A123" s="5" t="s">
        <v>516</v>
      </c>
      <c r="B123" s="6" t="s">
        <v>1749</v>
      </c>
      <c r="C123" s="6" t="s">
        <v>3379</v>
      </c>
    </row>
    <row r="124" spans="1:3" ht="15">
      <c r="A124" s="5" t="s">
        <v>517</v>
      </c>
      <c r="B124" s="6" t="s">
        <v>1750</v>
      </c>
      <c r="C124" s="6" t="s">
        <v>3379</v>
      </c>
    </row>
    <row r="125" spans="1:3" ht="15">
      <c r="A125" s="5" t="s">
        <v>25</v>
      </c>
      <c r="B125" s="6" t="s">
        <v>1405</v>
      </c>
      <c r="C125" s="6" t="s">
        <v>3378</v>
      </c>
    </row>
    <row r="126" spans="1:3" ht="15">
      <c r="A126" s="5" t="s">
        <v>24</v>
      </c>
      <c r="B126" s="6" t="s">
        <v>1407</v>
      </c>
      <c r="C126" s="6" t="s">
        <v>3378</v>
      </c>
    </row>
    <row r="127" spans="1:3" ht="15">
      <c r="A127" s="5" t="s">
        <v>362</v>
      </c>
      <c r="B127" s="6" t="s">
        <v>1777</v>
      </c>
      <c r="C127" s="6" t="s">
        <v>3379</v>
      </c>
    </row>
    <row r="128" spans="1:3" ht="15">
      <c r="A128" s="5" t="s">
        <v>363</v>
      </c>
      <c r="B128" s="6" t="s">
        <v>1781</v>
      </c>
      <c r="C128" s="6" t="s">
        <v>3379</v>
      </c>
    </row>
    <row r="129" spans="1:3" ht="15">
      <c r="A129" s="5" t="s">
        <v>364</v>
      </c>
      <c r="B129" s="6" t="s">
        <v>1778</v>
      </c>
      <c r="C129" s="6" t="s">
        <v>3379</v>
      </c>
    </row>
    <row r="130" spans="1:3" ht="15">
      <c r="A130" s="5" t="s">
        <v>365</v>
      </c>
      <c r="B130" s="6" t="s">
        <v>1801</v>
      </c>
      <c r="C130" s="6" t="s">
        <v>3379</v>
      </c>
    </row>
    <row r="131" spans="1:3" ht="15">
      <c r="A131" s="5" t="s">
        <v>366</v>
      </c>
      <c r="B131" s="6" t="s">
        <v>1799</v>
      </c>
      <c r="C131" s="6" t="s">
        <v>3379</v>
      </c>
    </row>
    <row r="132" spans="1:3" ht="15">
      <c r="A132" s="5" t="s">
        <v>367</v>
      </c>
      <c r="B132" s="6" t="s">
        <v>1796</v>
      </c>
      <c r="C132" s="6" t="s">
        <v>3379</v>
      </c>
    </row>
    <row r="133" spans="1:3" ht="15">
      <c r="A133" s="5" t="s">
        <v>368</v>
      </c>
      <c r="B133" s="6" t="s">
        <v>1793</v>
      </c>
      <c r="C133" s="6" t="s">
        <v>3379</v>
      </c>
    </row>
    <row r="134" spans="1:3" ht="15">
      <c r="A134" s="5" t="s">
        <v>369</v>
      </c>
      <c r="B134" s="6" t="s">
        <v>1784</v>
      </c>
      <c r="C134" s="6" t="s">
        <v>3379</v>
      </c>
    </row>
    <row r="135" spans="1:3" ht="15">
      <c r="A135" s="5" t="s">
        <v>370</v>
      </c>
      <c r="B135" s="6" t="s">
        <v>1782</v>
      </c>
      <c r="C135" s="6" t="s">
        <v>3379</v>
      </c>
    </row>
    <row r="136" spans="1:3" ht="15">
      <c r="A136" s="5" t="s">
        <v>371</v>
      </c>
      <c r="B136" s="6" t="s">
        <v>1779</v>
      </c>
      <c r="C136" s="6" t="s">
        <v>3379</v>
      </c>
    </row>
    <row r="137" spans="1:3" ht="15">
      <c r="A137" s="5" t="s">
        <v>372</v>
      </c>
      <c r="B137" s="6" t="s">
        <v>1802</v>
      </c>
      <c r="C137" s="6" t="s">
        <v>3379</v>
      </c>
    </row>
    <row r="138" spans="1:3" ht="15">
      <c r="A138" s="5" t="s">
        <v>552</v>
      </c>
      <c r="B138" s="6" t="s">
        <v>1800</v>
      </c>
      <c r="C138" s="6" t="s">
        <v>3379</v>
      </c>
    </row>
    <row r="139" spans="1:3" ht="15">
      <c r="A139" s="5" t="s">
        <v>553</v>
      </c>
      <c r="B139" s="6" t="s">
        <v>1797</v>
      </c>
      <c r="C139" s="6" t="s">
        <v>3379</v>
      </c>
    </row>
    <row r="140" spans="1:3" ht="15">
      <c r="A140" s="5" t="s">
        <v>554</v>
      </c>
      <c r="B140" s="6" t="s">
        <v>1794</v>
      </c>
      <c r="C140" s="6" t="s">
        <v>3379</v>
      </c>
    </row>
    <row r="141" spans="1:3" ht="15">
      <c r="A141" s="5" t="s">
        <v>374</v>
      </c>
      <c r="B141" s="6" t="s">
        <v>1791</v>
      </c>
      <c r="C141" s="6" t="s">
        <v>3379</v>
      </c>
    </row>
    <row r="142" spans="1:3" ht="15">
      <c r="A142" s="5" t="s">
        <v>534</v>
      </c>
      <c r="B142" s="6" t="s">
        <v>1788</v>
      </c>
      <c r="C142" s="6" t="s">
        <v>3379</v>
      </c>
    </row>
    <row r="143" spans="1:3" ht="15">
      <c r="A143" s="5" t="s">
        <v>535</v>
      </c>
      <c r="B143" s="6" t="s">
        <v>1785</v>
      </c>
      <c r="C143" s="6" t="s">
        <v>3379</v>
      </c>
    </row>
    <row r="144" spans="1:3" ht="15">
      <c r="A144" s="5" t="s">
        <v>536</v>
      </c>
      <c r="B144" s="6" t="s">
        <v>1783</v>
      </c>
      <c r="C144" s="6" t="s">
        <v>3379</v>
      </c>
    </row>
    <row r="145" spans="1:3" ht="15">
      <c r="A145" s="5" t="s">
        <v>537</v>
      </c>
      <c r="B145" s="6" t="s">
        <v>1780</v>
      </c>
      <c r="C145" s="6" t="s">
        <v>3379</v>
      </c>
    </row>
    <row r="146" spans="1:3" ht="15">
      <c r="A146" s="5" t="s">
        <v>538</v>
      </c>
      <c r="B146" s="6" t="s">
        <v>1759</v>
      </c>
      <c r="C146" s="6" t="s">
        <v>3379</v>
      </c>
    </row>
    <row r="147" spans="1:3" ht="15">
      <c r="A147" s="5" t="s">
        <v>539</v>
      </c>
      <c r="B147" s="6" t="s">
        <v>1756</v>
      </c>
      <c r="C147" s="6" t="s">
        <v>3379</v>
      </c>
    </row>
    <row r="148" spans="1:3" ht="15">
      <c r="A148" s="5" t="s">
        <v>540</v>
      </c>
      <c r="B148" s="6" t="s">
        <v>1753</v>
      </c>
      <c r="C148" s="6" t="s">
        <v>3379</v>
      </c>
    </row>
    <row r="149" spans="1:3" ht="15">
      <c r="A149" s="5" t="s">
        <v>541</v>
      </c>
      <c r="B149" s="6" t="s">
        <v>1775</v>
      </c>
      <c r="C149" s="6" t="s">
        <v>3379</v>
      </c>
    </row>
    <row r="150" spans="1:3" ht="15">
      <c r="A150" s="5" t="s">
        <v>542</v>
      </c>
      <c r="B150" s="6" t="s">
        <v>1772</v>
      </c>
      <c r="C150" s="6" t="s">
        <v>3379</v>
      </c>
    </row>
    <row r="151" spans="1:3" ht="15">
      <c r="A151" s="5" t="s">
        <v>543</v>
      </c>
      <c r="B151" s="6" t="s">
        <v>1769</v>
      </c>
      <c r="C151" s="6" t="s">
        <v>3379</v>
      </c>
    </row>
    <row r="152" spans="1:3" ht="15">
      <c r="A152" s="5" t="s">
        <v>544</v>
      </c>
      <c r="B152" s="6" t="s">
        <v>1760</v>
      </c>
      <c r="C152" s="6" t="s">
        <v>3379</v>
      </c>
    </row>
    <row r="153" spans="1:3" ht="15">
      <c r="A153" s="5" t="s">
        <v>545</v>
      </c>
      <c r="B153" s="6" t="s">
        <v>1757</v>
      </c>
      <c r="C153" s="6" t="s">
        <v>3379</v>
      </c>
    </row>
    <row r="154" spans="1:3" ht="15">
      <c r="A154" s="5" t="s">
        <v>546</v>
      </c>
      <c r="B154" s="6" t="s">
        <v>1754</v>
      </c>
      <c r="C154" s="6" t="s">
        <v>3379</v>
      </c>
    </row>
    <row r="155" spans="1:3" ht="15">
      <c r="A155" s="5" t="s">
        <v>547</v>
      </c>
      <c r="B155" s="6" t="s">
        <v>1776</v>
      </c>
      <c r="C155" s="6" t="s">
        <v>3379</v>
      </c>
    </row>
    <row r="156" spans="1:3" ht="15">
      <c r="A156" s="5" t="s">
        <v>548</v>
      </c>
      <c r="B156" s="6" t="s">
        <v>1773</v>
      </c>
      <c r="C156" s="6" t="s">
        <v>3379</v>
      </c>
    </row>
    <row r="157" spans="1:3" ht="15">
      <c r="A157" s="5" t="s">
        <v>106</v>
      </c>
      <c r="B157" s="6" t="s">
        <v>1770</v>
      </c>
      <c r="C157" s="6" t="s">
        <v>3379</v>
      </c>
    </row>
    <row r="158" spans="1:3" ht="15">
      <c r="A158" s="5" t="s">
        <v>107</v>
      </c>
      <c r="B158" s="6" t="s">
        <v>1767</v>
      </c>
      <c r="C158" s="6" t="s">
        <v>3379</v>
      </c>
    </row>
    <row r="159" spans="1:3" ht="15">
      <c r="A159" s="5" t="s">
        <v>108</v>
      </c>
      <c r="B159" s="6" t="s">
        <v>1764</v>
      </c>
      <c r="C159" s="6" t="s">
        <v>3379</v>
      </c>
    </row>
    <row r="160" spans="1:3" ht="15">
      <c r="A160" s="5" t="s">
        <v>109</v>
      </c>
      <c r="B160" s="6" t="s">
        <v>1761</v>
      </c>
      <c r="C160" s="6" t="s">
        <v>3379</v>
      </c>
    </row>
    <row r="161" spans="1:3" ht="15">
      <c r="A161" s="5" t="s">
        <v>110</v>
      </c>
      <c r="B161" s="6" t="s">
        <v>1758</v>
      </c>
      <c r="C161" s="6" t="s">
        <v>3379</v>
      </c>
    </row>
    <row r="162" spans="1:3" ht="15">
      <c r="A162" s="5" t="s">
        <v>111</v>
      </c>
      <c r="B162" s="6" t="s">
        <v>1755</v>
      </c>
      <c r="C162" s="6" t="s">
        <v>3379</v>
      </c>
    </row>
    <row r="163" spans="1:3" ht="15">
      <c r="A163" s="5" t="s">
        <v>301</v>
      </c>
      <c r="B163" s="6" t="s">
        <v>1406</v>
      </c>
      <c r="C163" s="6" t="s">
        <v>3378</v>
      </c>
    </row>
    <row r="164" spans="1:3" ht="15">
      <c r="A164" s="5" t="s">
        <v>3</v>
      </c>
      <c r="B164" s="6" t="s">
        <v>1311</v>
      </c>
      <c r="C164" s="6" t="s">
        <v>3379</v>
      </c>
    </row>
    <row r="165" spans="1:3" ht="15">
      <c r="A165" s="5" t="s">
        <v>2</v>
      </c>
      <c r="B165" s="6" t="s">
        <v>1312</v>
      </c>
      <c r="C165" s="6" t="s">
        <v>3379</v>
      </c>
    </row>
    <row r="166" spans="1:3" ht="15">
      <c r="A166" s="5" t="s">
        <v>629</v>
      </c>
      <c r="B166" s="6" t="s">
        <v>1317</v>
      </c>
      <c r="C166" s="6" t="s">
        <v>3379</v>
      </c>
    </row>
    <row r="167" spans="1:3" ht="15">
      <c r="A167" s="5" t="s">
        <v>628</v>
      </c>
      <c r="B167" s="6" t="s">
        <v>1318</v>
      </c>
      <c r="C167" s="6" t="s">
        <v>3379</v>
      </c>
    </row>
    <row r="168" spans="1:3" ht="15">
      <c r="A168" s="5" t="s">
        <v>627</v>
      </c>
      <c r="B168" s="6" t="s">
        <v>1319</v>
      </c>
      <c r="C168" s="6" t="s">
        <v>3379</v>
      </c>
    </row>
    <row r="169" spans="1:3" ht="15">
      <c r="A169" s="5" t="s">
        <v>41</v>
      </c>
      <c r="B169" s="6" t="s">
        <v>1320</v>
      </c>
      <c r="C169" s="6" t="s">
        <v>3379</v>
      </c>
    </row>
    <row r="170" spans="1:3" ht="15">
      <c r="A170" s="5" t="s">
        <v>392</v>
      </c>
      <c r="B170" s="6" t="s">
        <v>1324</v>
      </c>
      <c r="C170" s="6" t="s">
        <v>3379</v>
      </c>
    </row>
    <row r="171" spans="1:3" ht="15">
      <c r="A171" s="5" t="s">
        <v>391</v>
      </c>
      <c r="B171" s="6" t="s">
        <v>1325</v>
      </c>
      <c r="C171" s="6" t="s">
        <v>3379</v>
      </c>
    </row>
    <row r="172" spans="1:3" ht="15">
      <c r="A172" s="5" t="s">
        <v>390</v>
      </c>
      <c r="B172" s="6" t="s">
        <v>1326</v>
      </c>
      <c r="C172" s="6" t="s">
        <v>3379</v>
      </c>
    </row>
    <row r="173" spans="1:3" ht="15">
      <c r="A173" s="5" t="s">
        <v>591</v>
      </c>
      <c r="B173" s="6" t="s">
        <v>1327</v>
      </c>
      <c r="C173" s="6" t="s">
        <v>3379</v>
      </c>
    </row>
    <row r="174" spans="1:3" ht="15">
      <c r="A174" s="5" t="s">
        <v>306</v>
      </c>
      <c r="B174" s="6" t="s">
        <v>1331</v>
      </c>
      <c r="C174" s="6" t="s">
        <v>3379</v>
      </c>
    </row>
    <row r="175" spans="1:3" ht="15">
      <c r="A175" s="5" t="s">
        <v>307</v>
      </c>
      <c r="B175" s="6" t="s">
        <v>2034</v>
      </c>
      <c r="C175" s="6" t="s">
        <v>3379</v>
      </c>
    </row>
    <row r="176" spans="1:3" ht="15">
      <c r="A176" s="5" t="s">
        <v>523</v>
      </c>
      <c r="B176" s="6" t="s">
        <v>2035</v>
      </c>
      <c r="C176" s="6" t="s">
        <v>3379</v>
      </c>
    </row>
    <row r="177" spans="1:3" ht="15">
      <c r="A177" s="5" t="s">
        <v>524</v>
      </c>
      <c r="B177" s="6" t="s">
        <v>1332</v>
      </c>
      <c r="C177" s="6" t="s">
        <v>3379</v>
      </c>
    </row>
    <row r="178" spans="1:3" ht="15">
      <c r="A178" s="5" t="s">
        <v>525</v>
      </c>
      <c r="B178" s="6" t="s">
        <v>2036</v>
      </c>
      <c r="C178" s="6" t="s">
        <v>3379</v>
      </c>
    </row>
    <row r="179" spans="1:3" ht="15">
      <c r="A179" s="5" t="s">
        <v>526</v>
      </c>
      <c r="B179" s="6" t="s">
        <v>2037</v>
      </c>
      <c r="C179" s="6" t="s">
        <v>3379</v>
      </c>
    </row>
    <row r="180" spans="1:3" ht="15">
      <c r="A180" s="5" t="s">
        <v>153</v>
      </c>
      <c r="B180" s="6" t="s">
        <v>1473</v>
      </c>
      <c r="C180" s="6" t="s">
        <v>3379</v>
      </c>
    </row>
    <row r="181" spans="1:3" ht="15">
      <c r="A181" s="5" t="s">
        <v>154</v>
      </c>
      <c r="B181" s="6" t="s">
        <v>1345</v>
      </c>
      <c r="C181" s="6" t="s">
        <v>3379</v>
      </c>
    </row>
    <row r="182" spans="1:3" ht="15">
      <c r="A182" s="5" t="s">
        <v>142</v>
      </c>
      <c r="B182" s="6" t="s">
        <v>1474</v>
      </c>
      <c r="C182" s="6" t="s">
        <v>3379</v>
      </c>
    </row>
    <row r="183" spans="1:3" ht="15">
      <c r="A183" s="5" t="s">
        <v>143</v>
      </c>
      <c r="B183" s="6" t="s">
        <v>1350</v>
      </c>
      <c r="C183" s="6" t="s">
        <v>3379</v>
      </c>
    </row>
    <row r="184" spans="1:3" ht="15">
      <c r="A184" s="5" t="s">
        <v>155</v>
      </c>
      <c r="B184" s="6" t="s">
        <v>1343</v>
      </c>
      <c r="C184" s="6" t="s">
        <v>3379</v>
      </c>
    </row>
    <row r="185" spans="1:3" ht="15">
      <c r="A185" s="5" t="s">
        <v>156</v>
      </c>
      <c r="B185" s="6" t="s">
        <v>1344</v>
      </c>
      <c r="C185" s="6" t="s">
        <v>3379</v>
      </c>
    </row>
    <row r="186" spans="1:3" ht="15">
      <c r="A186" s="5" t="s">
        <v>144</v>
      </c>
      <c r="B186" s="6" t="s">
        <v>1348</v>
      </c>
      <c r="C186" s="6" t="s">
        <v>3379</v>
      </c>
    </row>
    <row r="187" spans="1:3" ht="15">
      <c r="A187" s="5" t="s">
        <v>145</v>
      </c>
      <c r="B187" s="6" t="s">
        <v>1349</v>
      </c>
      <c r="C187" s="6" t="s">
        <v>3379</v>
      </c>
    </row>
    <row r="188" spans="1:3" ht="15">
      <c r="A188" s="5" t="s">
        <v>566</v>
      </c>
      <c r="B188" s="6" t="s">
        <v>1160</v>
      </c>
      <c r="C188" s="6" t="s">
        <v>3376</v>
      </c>
    </row>
    <row r="189" spans="1:3" ht="15">
      <c r="A189" s="5" t="s">
        <v>519</v>
      </c>
      <c r="B189" s="6" t="s">
        <v>1161</v>
      </c>
      <c r="C189" s="6" t="s">
        <v>3376</v>
      </c>
    </row>
    <row r="190" spans="1:3" ht="15">
      <c r="A190" s="5" t="s">
        <v>53</v>
      </c>
      <c r="B190" s="6" t="s">
        <v>1328</v>
      </c>
      <c r="C190" s="6" t="s">
        <v>3376</v>
      </c>
    </row>
    <row r="191" spans="1:3" ht="15">
      <c r="A191" s="5" t="s">
        <v>578</v>
      </c>
      <c r="B191" s="6" t="s">
        <v>1163</v>
      </c>
      <c r="C191" s="6" t="s">
        <v>3376</v>
      </c>
    </row>
    <row r="192" spans="1:3" ht="15">
      <c r="A192" s="5" t="s">
        <v>631</v>
      </c>
      <c r="B192" s="6" t="s">
        <v>1143</v>
      </c>
      <c r="C192" s="6" t="s">
        <v>3376</v>
      </c>
    </row>
    <row r="193" spans="1:3" ht="15">
      <c r="A193" s="5" t="s">
        <v>635</v>
      </c>
      <c r="B193" s="6" t="s">
        <v>1144</v>
      </c>
      <c r="C193" s="6" t="s">
        <v>3376</v>
      </c>
    </row>
    <row r="194" spans="1:3" ht="15">
      <c r="A194" s="5" t="s">
        <v>394</v>
      </c>
      <c r="B194" s="6" t="s">
        <v>1329</v>
      </c>
      <c r="C194" s="6" t="s">
        <v>3376</v>
      </c>
    </row>
    <row r="195" spans="1:3" ht="15">
      <c r="A195" s="5" t="s">
        <v>579</v>
      </c>
      <c r="B195" s="6" t="s">
        <v>1146</v>
      </c>
      <c r="C195" s="6" t="s">
        <v>3376</v>
      </c>
    </row>
    <row r="196" spans="1:3" ht="15">
      <c r="A196" s="5" t="s">
        <v>630</v>
      </c>
      <c r="B196" s="6" t="s">
        <v>1131</v>
      </c>
      <c r="C196" s="6" t="s">
        <v>3376</v>
      </c>
    </row>
    <row r="197" spans="1:3" ht="15">
      <c r="A197" s="5" t="s">
        <v>393</v>
      </c>
      <c r="B197" s="6" t="s">
        <v>1132</v>
      </c>
      <c r="C197" s="6" t="s">
        <v>3376</v>
      </c>
    </row>
    <row r="198" spans="1:3" ht="15">
      <c r="A198" s="5" t="s">
        <v>305</v>
      </c>
      <c r="B198" s="6" t="s">
        <v>1330</v>
      </c>
      <c r="C198" s="6" t="s">
        <v>3376</v>
      </c>
    </row>
    <row r="199" spans="1:3" ht="15">
      <c r="A199" s="5" t="s">
        <v>580</v>
      </c>
      <c r="B199" s="6" t="s">
        <v>1134</v>
      </c>
      <c r="C199" s="6" t="s">
        <v>3376</v>
      </c>
    </row>
    <row r="200" spans="1:3" ht="15">
      <c r="A200" s="5" t="s">
        <v>43</v>
      </c>
      <c r="B200" s="6" t="s">
        <v>1159</v>
      </c>
      <c r="C200" s="6" t="s">
        <v>3376</v>
      </c>
    </row>
    <row r="201" spans="1:3" ht="15">
      <c r="A201" s="5" t="s">
        <v>389</v>
      </c>
      <c r="B201" s="6" t="s">
        <v>1142</v>
      </c>
      <c r="C201" s="6" t="s">
        <v>3376</v>
      </c>
    </row>
    <row r="202" spans="1:3" ht="15">
      <c r="A202" s="5" t="s">
        <v>388</v>
      </c>
      <c r="B202" s="6" t="s">
        <v>1130</v>
      </c>
      <c r="C202" s="6" t="s">
        <v>3376</v>
      </c>
    </row>
    <row r="203" spans="1:3" ht="15">
      <c r="A203" s="5" t="s">
        <v>284</v>
      </c>
      <c r="B203" s="6" t="s">
        <v>1165</v>
      </c>
      <c r="C203" s="6" t="s">
        <v>3377</v>
      </c>
    </row>
    <row r="204" spans="1:3" ht="15">
      <c r="A204" s="5" t="s">
        <v>285</v>
      </c>
      <c r="B204" s="6" t="s">
        <v>1148</v>
      </c>
      <c r="C204" s="6" t="s">
        <v>3377</v>
      </c>
    </row>
    <row r="205" spans="1:3" ht="15">
      <c r="A205" s="5" t="s">
        <v>286</v>
      </c>
      <c r="B205" s="6" t="s">
        <v>1136</v>
      </c>
      <c r="C205" s="6" t="s">
        <v>3377</v>
      </c>
    </row>
    <row r="206" spans="1:3" ht="15">
      <c r="A206" s="5" t="s">
        <v>530</v>
      </c>
      <c r="B206" s="6" t="s">
        <v>1183</v>
      </c>
      <c r="C206" s="6" t="s">
        <v>3379</v>
      </c>
    </row>
    <row r="207" spans="1:3" ht="15">
      <c r="A207" s="5" t="s">
        <v>568</v>
      </c>
      <c r="B207" s="6" t="s">
        <v>1184</v>
      </c>
      <c r="C207" s="6" t="s">
        <v>3379</v>
      </c>
    </row>
    <row r="208" spans="1:3" ht="15">
      <c r="A208" s="5" t="s">
        <v>445</v>
      </c>
      <c r="B208" s="6" t="s">
        <v>1158</v>
      </c>
      <c r="C208" s="6" t="s">
        <v>3379</v>
      </c>
    </row>
    <row r="209" spans="1:3" ht="15">
      <c r="A209" s="5" t="s">
        <v>531</v>
      </c>
      <c r="B209" s="6" t="s">
        <v>1100</v>
      </c>
      <c r="C209" s="6" t="s">
        <v>3379</v>
      </c>
    </row>
    <row r="210" spans="1:3" ht="15">
      <c r="A210" s="5" t="s">
        <v>569</v>
      </c>
      <c r="B210" s="6" t="s">
        <v>1101</v>
      </c>
      <c r="C210" s="6" t="s">
        <v>3379</v>
      </c>
    </row>
    <row r="211" spans="1:3" ht="15">
      <c r="A211" s="5" t="s">
        <v>446</v>
      </c>
      <c r="B211" s="6" t="s">
        <v>1102</v>
      </c>
      <c r="C211" s="6" t="s">
        <v>3379</v>
      </c>
    </row>
    <row r="212" spans="1:3" ht="15">
      <c r="A212" s="5" t="s">
        <v>532</v>
      </c>
      <c r="B212" s="6" t="s">
        <v>1114</v>
      </c>
      <c r="C212" s="6" t="s">
        <v>3379</v>
      </c>
    </row>
    <row r="213" spans="1:3" ht="15">
      <c r="A213" s="5" t="s">
        <v>570</v>
      </c>
      <c r="B213" s="6" t="s">
        <v>1115</v>
      </c>
      <c r="C213" s="6" t="s">
        <v>3379</v>
      </c>
    </row>
    <row r="214" spans="1:3" ht="15">
      <c r="A214" s="5" t="s">
        <v>379</v>
      </c>
      <c r="B214" s="6" t="s">
        <v>1116</v>
      </c>
      <c r="C214" s="6" t="s">
        <v>3379</v>
      </c>
    </row>
    <row r="215" spans="1:3" ht="15">
      <c r="A215" s="5" t="s">
        <v>601</v>
      </c>
      <c r="B215" s="6" t="s">
        <v>602</v>
      </c>
      <c r="C215" s="6" t="s">
        <v>3379</v>
      </c>
    </row>
    <row r="216" spans="1:3" ht="15">
      <c r="A216" s="5" t="s">
        <v>603</v>
      </c>
      <c r="B216" s="6" t="s">
        <v>604</v>
      </c>
      <c r="C216" s="6" t="s">
        <v>3379</v>
      </c>
    </row>
    <row r="217" spans="1:3" ht="15">
      <c r="A217" s="5" t="s">
        <v>605</v>
      </c>
      <c r="B217" s="6" t="s">
        <v>613</v>
      </c>
      <c r="C217" s="6" t="s">
        <v>3379</v>
      </c>
    </row>
    <row r="218" spans="1:3" ht="15">
      <c r="A218" s="5" t="s">
        <v>609</v>
      </c>
      <c r="B218" s="6" t="s">
        <v>1388</v>
      </c>
      <c r="C218" s="6" t="s">
        <v>3379</v>
      </c>
    </row>
    <row r="219" spans="1:3" ht="15">
      <c r="A219" s="5" t="s">
        <v>610</v>
      </c>
      <c r="B219" s="6" t="s">
        <v>1389</v>
      </c>
      <c r="C219" s="6" t="s">
        <v>3379</v>
      </c>
    </row>
    <row r="220" spans="1:3" ht="15">
      <c r="A220" s="5" t="s">
        <v>611</v>
      </c>
      <c r="B220" s="6" t="s">
        <v>1390</v>
      </c>
      <c r="C220" s="6" t="s">
        <v>3379</v>
      </c>
    </row>
    <row r="221" spans="1:3" ht="15">
      <c r="A221" s="5" t="s">
        <v>612</v>
      </c>
      <c r="B221" s="6" t="s">
        <v>2573</v>
      </c>
      <c r="C221" s="6" t="s">
        <v>3379</v>
      </c>
    </row>
    <row r="222" spans="1:3" ht="15">
      <c r="A222" s="5" t="s">
        <v>696</v>
      </c>
      <c r="B222" s="6" t="s">
        <v>697</v>
      </c>
      <c r="C222" s="6" t="s">
        <v>3379</v>
      </c>
    </row>
    <row r="223" spans="1:3" ht="15">
      <c r="A223" s="5" t="s">
        <v>290</v>
      </c>
      <c r="B223" s="6" t="s">
        <v>1340</v>
      </c>
      <c r="C223" s="6" t="s">
        <v>3379</v>
      </c>
    </row>
    <row r="224" spans="1:3" ht="15">
      <c r="A224" s="5" t="s">
        <v>291</v>
      </c>
      <c r="B224" s="6" t="s">
        <v>1339</v>
      </c>
      <c r="C224" s="6" t="s">
        <v>3379</v>
      </c>
    </row>
    <row r="225" spans="1:3" ht="15">
      <c r="A225" s="5" t="s">
        <v>581</v>
      </c>
      <c r="B225" s="6" t="s">
        <v>1542</v>
      </c>
      <c r="C225" s="6" t="s">
        <v>3379</v>
      </c>
    </row>
    <row r="226" spans="1:3" ht="15">
      <c r="A226" s="5" t="s">
        <v>582</v>
      </c>
      <c r="B226" s="6" t="s">
        <v>1543</v>
      </c>
      <c r="C226" s="6" t="s">
        <v>3379</v>
      </c>
    </row>
    <row r="227" spans="1:3" ht="15">
      <c r="A227" s="5" t="s">
        <v>151</v>
      </c>
      <c r="B227" s="6" t="s">
        <v>1167</v>
      </c>
      <c r="C227" s="6" t="s">
        <v>3377</v>
      </c>
    </row>
    <row r="228" spans="1:3" ht="15">
      <c r="A228" s="5" t="s">
        <v>152</v>
      </c>
      <c r="B228" s="6" t="s">
        <v>1150</v>
      </c>
      <c r="C228" s="6" t="s">
        <v>3377</v>
      </c>
    </row>
    <row r="229" spans="1:3" ht="15">
      <c r="A229" s="5" t="s">
        <v>2592</v>
      </c>
      <c r="B229" s="6" t="s">
        <v>2593</v>
      </c>
      <c r="C229" s="6" t="s">
        <v>3377</v>
      </c>
    </row>
    <row r="230" spans="1:3" ht="15">
      <c r="A230" s="5" t="s">
        <v>139</v>
      </c>
      <c r="B230" s="6" t="s">
        <v>1168</v>
      </c>
      <c r="C230" s="6" t="s">
        <v>3377</v>
      </c>
    </row>
    <row r="231" spans="1:3" ht="15">
      <c r="A231" s="5" t="s">
        <v>140</v>
      </c>
      <c r="B231" s="6" t="s">
        <v>1151</v>
      </c>
      <c r="C231" s="6" t="s">
        <v>3377</v>
      </c>
    </row>
    <row r="232" spans="1:3" ht="15">
      <c r="A232" s="5" t="s">
        <v>141</v>
      </c>
      <c r="B232" s="6" t="s">
        <v>1137</v>
      </c>
      <c r="C232" s="6" t="s">
        <v>3377</v>
      </c>
    </row>
    <row r="233" spans="1:3" ht="15">
      <c r="A233" s="5" t="s">
        <v>606</v>
      </c>
      <c r="B233" s="6" t="s">
        <v>1187</v>
      </c>
      <c r="C233" s="6" t="s">
        <v>3379</v>
      </c>
    </row>
    <row r="234" spans="1:3" ht="15">
      <c r="A234" s="5" t="s">
        <v>607</v>
      </c>
      <c r="B234" s="6" t="s">
        <v>1104</v>
      </c>
      <c r="C234" s="6" t="s">
        <v>3379</v>
      </c>
    </row>
    <row r="235" spans="1:3" ht="15">
      <c r="A235" s="5" t="s">
        <v>608</v>
      </c>
      <c r="B235" s="6" t="s">
        <v>1121</v>
      </c>
      <c r="C235" s="6" t="s">
        <v>3379</v>
      </c>
    </row>
    <row r="236" spans="1:3" ht="15">
      <c r="A236" s="5" t="s">
        <v>728</v>
      </c>
      <c r="B236" s="6" t="s">
        <v>3259</v>
      </c>
      <c r="C236" s="6" t="s">
        <v>3379</v>
      </c>
    </row>
    <row r="237" spans="1:3" ht="15">
      <c r="A237" s="5" t="s">
        <v>729</v>
      </c>
      <c r="B237" s="6" t="s">
        <v>2931</v>
      </c>
      <c r="C237" s="6" t="s">
        <v>3379</v>
      </c>
    </row>
    <row r="238" spans="1:3" ht="15">
      <c r="A238" s="5" t="s">
        <v>149</v>
      </c>
      <c r="B238" s="6" t="s">
        <v>1166</v>
      </c>
      <c r="C238" s="6" t="s">
        <v>3377</v>
      </c>
    </row>
    <row r="239" spans="1:3" ht="15">
      <c r="A239" s="5" t="s">
        <v>150</v>
      </c>
      <c r="B239" s="6" t="s">
        <v>1149</v>
      </c>
      <c r="C239" s="6" t="s">
        <v>3377</v>
      </c>
    </row>
    <row r="240" spans="1:3" ht="15">
      <c r="A240" s="5" t="s">
        <v>826</v>
      </c>
      <c r="B240" s="6" t="s">
        <v>1241</v>
      </c>
      <c r="C240" s="6" t="s">
        <v>3379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8"/>
  <sheetViews>
    <sheetView showGridLines="0" zoomScale="80" zoomScaleNormal="80" zoomScaleSheetLayoutView="100" zoomScalePageLayoutView="20" workbookViewId="0">
      <pane xSplit="5" ySplit="3" topLeftCell="G4" activePane="bottomRight" state="frozen"/>
      <selection activeCell="A4" sqref="A4"/>
      <selection pane="topRight" activeCell="A4" sqref="A4"/>
      <selection pane="bottomLeft" activeCell="A4" sqref="A4"/>
      <selection pane="bottomRight" activeCell="H1" sqref="G1:H1048576"/>
    </sheetView>
  </sheetViews>
  <sheetFormatPr defaultColWidth="16.85546875" defaultRowHeight="120.75" customHeight="1"/>
  <cols>
    <col min="1" max="1" width="11.7109375" style="1051" bestFit="1" customWidth="1"/>
    <col min="2" max="2" width="14.5703125" style="1051" bestFit="1" customWidth="1"/>
    <col min="3" max="3" width="18.5703125" style="1051" customWidth="1"/>
    <col min="4" max="4" width="16.42578125" style="1051" bestFit="1" customWidth="1"/>
    <col min="5" max="5" width="11.5703125" style="1051" customWidth="1"/>
    <col min="6" max="6" width="16.140625" style="1066" hidden="1" customWidth="1"/>
    <col min="7" max="7" width="12.42578125" style="1050" bestFit="1" customWidth="1"/>
    <col min="8" max="8" width="17.140625" style="1051" bestFit="1" customWidth="1"/>
    <col min="9" max="9" width="12" style="1051" customWidth="1"/>
    <col min="10" max="11" width="15.140625" style="1051" hidden="1" customWidth="1"/>
    <col min="12" max="12" width="20.42578125" style="1051" customWidth="1"/>
    <col min="13" max="13" width="12.5703125" style="1051" bestFit="1" customWidth="1"/>
    <col min="14" max="14" width="16.7109375" style="1051" bestFit="1" customWidth="1"/>
    <col min="15" max="15" width="14.28515625" style="1051" bestFit="1" customWidth="1"/>
    <col min="16" max="16" width="14.7109375" style="1051" bestFit="1" customWidth="1"/>
    <col min="17" max="17" width="14.7109375" style="1051" customWidth="1"/>
    <col min="18" max="18" width="24.140625" style="1051" customWidth="1"/>
    <col min="19" max="19" width="15.5703125" style="1051" bestFit="1" customWidth="1"/>
    <col min="20" max="20" width="28.7109375" style="1051" customWidth="1"/>
    <col min="21" max="21" width="15.85546875" style="1051" bestFit="1" customWidth="1"/>
    <col min="22" max="22" width="15.28515625" style="1051" bestFit="1" customWidth="1"/>
    <col min="23" max="23" width="19.85546875" style="1051" bestFit="1" customWidth="1"/>
    <col min="24" max="24" width="21" style="1051" bestFit="1" customWidth="1"/>
    <col min="25" max="25" width="21.42578125" style="1051" bestFit="1" customWidth="1"/>
    <col min="26" max="27" width="41.140625" style="1051" customWidth="1"/>
    <col min="28" max="28" width="18.28515625" style="1051" bestFit="1" customWidth="1"/>
    <col min="29" max="29" width="16.42578125" style="1051" bestFit="1" customWidth="1"/>
    <col min="30" max="30" width="12" style="1051" customWidth="1"/>
    <col min="31" max="33" width="22.5703125" style="1051" customWidth="1"/>
    <col min="34" max="35" width="17.42578125" style="1051" customWidth="1"/>
    <col min="36" max="16384" width="16.85546875" style="1051"/>
  </cols>
  <sheetData>
    <row r="1" spans="1:35" ht="15" customHeight="1">
      <c r="A1" s="1408" t="s">
        <v>6150</v>
      </c>
      <c r="B1" s="1408"/>
      <c r="C1" s="1408"/>
      <c r="D1" s="1408"/>
      <c r="E1" s="1408"/>
      <c r="F1" s="1152"/>
    </row>
    <row r="2" spans="1:35" s="1363" customFormat="1" ht="30" customHeight="1">
      <c r="A2" s="1422" t="s">
        <v>5748</v>
      </c>
      <c r="B2" s="1422"/>
      <c r="C2" s="1422"/>
      <c r="D2" s="1422"/>
      <c r="E2" s="1422"/>
      <c r="F2" s="1376"/>
      <c r="G2" s="1051"/>
      <c r="H2" s="1051"/>
      <c r="I2" s="1420"/>
      <c r="J2" s="1420"/>
      <c r="L2" s="1051"/>
      <c r="M2" s="1420"/>
      <c r="N2" s="1420"/>
      <c r="O2" s="1420"/>
      <c r="P2" s="1420"/>
      <c r="Q2" s="1051"/>
      <c r="R2" s="1051"/>
      <c r="S2" s="1420"/>
      <c r="T2" s="1420"/>
      <c r="U2" s="1420"/>
      <c r="V2" s="1420"/>
      <c r="W2" s="1420"/>
      <c r="AF2" s="1407" t="s">
        <v>9665</v>
      </c>
      <c r="AG2" s="1407"/>
      <c r="AH2" s="1407"/>
      <c r="AI2" s="1407"/>
    </row>
    <row r="3" spans="1:35" s="1363" customFormat="1" ht="75">
      <c r="A3" s="1052" t="s">
        <v>5749</v>
      </c>
      <c r="B3" s="1053" t="s">
        <v>5750</v>
      </c>
      <c r="C3" s="1053" t="s">
        <v>6155</v>
      </c>
      <c r="D3" s="1053" t="s">
        <v>6156</v>
      </c>
      <c r="E3" s="1053" t="s">
        <v>5754</v>
      </c>
      <c r="F3" s="1054" t="s">
        <v>5755</v>
      </c>
      <c r="G3" s="1053" t="s">
        <v>6157</v>
      </c>
      <c r="H3" s="1053" t="s">
        <v>5756</v>
      </c>
      <c r="I3" s="1053" t="s">
        <v>6158</v>
      </c>
      <c r="J3" s="1053" t="s">
        <v>6159</v>
      </c>
      <c r="K3" s="1053" t="s">
        <v>6160</v>
      </c>
      <c r="L3" s="1372" t="s">
        <v>5760</v>
      </c>
      <c r="M3" s="1372" t="s">
        <v>5761</v>
      </c>
      <c r="N3" s="1372" t="s">
        <v>5762</v>
      </c>
      <c r="O3" s="1053" t="s">
        <v>6313</v>
      </c>
      <c r="P3" s="1053" t="s">
        <v>6163</v>
      </c>
      <c r="Q3" s="1053" t="s">
        <v>6314</v>
      </c>
      <c r="R3" s="1053" t="s">
        <v>6164</v>
      </c>
      <c r="S3" s="1053" t="s">
        <v>5766</v>
      </c>
      <c r="T3" s="1372" t="s">
        <v>6166</v>
      </c>
      <c r="U3" s="1053" t="s">
        <v>5769</v>
      </c>
      <c r="V3" s="1053" t="s">
        <v>6167</v>
      </c>
      <c r="W3" s="1053" t="s">
        <v>5770</v>
      </c>
      <c r="X3" s="1372" t="s">
        <v>5772</v>
      </c>
      <c r="Y3" s="1372" t="s">
        <v>5777</v>
      </c>
      <c r="Z3" s="1372" t="s">
        <v>6315</v>
      </c>
      <c r="AA3" s="1372" t="s">
        <v>5780</v>
      </c>
      <c r="AB3" s="1372" t="s">
        <v>6174</v>
      </c>
      <c r="AC3" s="1372" t="s">
        <v>6175</v>
      </c>
      <c r="AD3" s="1372" t="s">
        <v>5781</v>
      </c>
      <c r="AE3" s="1372" t="s">
        <v>5782</v>
      </c>
      <c r="AF3" s="1372" t="s">
        <v>9686</v>
      </c>
      <c r="AG3" s="1372" t="s">
        <v>9687</v>
      </c>
      <c r="AH3" s="1372" t="s">
        <v>9668</v>
      </c>
      <c r="AI3" s="1372" t="s">
        <v>9669</v>
      </c>
    </row>
    <row r="4" spans="1:35" ht="57">
      <c r="A4" s="1052" t="s">
        <v>6316</v>
      </c>
      <c r="B4" s="1362" t="s">
        <v>6317</v>
      </c>
      <c r="C4" s="1368" t="s">
        <v>6318</v>
      </c>
      <c r="D4" s="1368">
        <v>11416309</v>
      </c>
      <c r="E4" s="1368" t="s">
        <v>6319</v>
      </c>
      <c r="F4" s="1055">
        <v>884116138174</v>
      </c>
      <c r="G4" s="1056">
        <v>279</v>
      </c>
      <c r="H4" s="1368"/>
      <c r="I4" s="1059" t="s">
        <v>9774</v>
      </c>
      <c r="J4" s="1368"/>
      <c r="K4" s="1368"/>
      <c r="L4" s="1368" t="s">
        <v>6320</v>
      </c>
      <c r="M4" s="1057" t="s">
        <v>6321</v>
      </c>
      <c r="N4" s="1057" t="s">
        <v>6322</v>
      </c>
      <c r="O4" s="1057" t="s">
        <v>6323</v>
      </c>
      <c r="P4" s="1368" t="s">
        <v>6203</v>
      </c>
      <c r="Q4" s="1368" t="s">
        <v>5850</v>
      </c>
      <c r="R4" s="1368" t="s">
        <v>6324</v>
      </c>
      <c r="S4" s="1368" t="s">
        <v>5889</v>
      </c>
      <c r="T4" s="1368" t="s">
        <v>6325</v>
      </c>
      <c r="U4" s="1057" t="s">
        <v>6326</v>
      </c>
      <c r="V4" s="1057" t="s">
        <v>6327</v>
      </c>
      <c r="W4" s="1057" t="s">
        <v>6328</v>
      </c>
      <c r="X4" s="1368" t="s">
        <v>6329</v>
      </c>
      <c r="Y4" s="1368" t="s">
        <v>6330</v>
      </c>
      <c r="Z4" s="1057" t="s">
        <v>6331</v>
      </c>
      <c r="AA4" s="1057" t="s">
        <v>6332</v>
      </c>
      <c r="AB4" s="1057" t="s">
        <v>5850</v>
      </c>
      <c r="AC4" s="1057" t="s">
        <v>5850</v>
      </c>
      <c r="AD4" s="1368" t="s">
        <v>6333</v>
      </c>
      <c r="AE4" s="1368" t="s">
        <v>6334</v>
      </c>
      <c r="AF4" s="1368" t="s">
        <v>9688</v>
      </c>
      <c r="AG4" s="1368" t="s">
        <v>9689</v>
      </c>
      <c r="AH4" s="1368" t="s">
        <v>9672</v>
      </c>
      <c r="AI4" s="1368" t="s">
        <v>9673</v>
      </c>
    </row>
    <row r="5" spans="1:35" ht="57">
      <c r="A5" s="1052" t="s">
        <v>6316</v>
      </c>
      <c r="B5" s="1362" t="s">
        <v>6317</v>
      </c>
      <c r="C5" s="1368" t="s">
        <v>6318</v>
      </c>
      <c r="D5" s="1368">
        <v>11364988</v>
      </c>
      <c r="E5" s="1368" t="s">
        <v>6335</v>
      </c>
      <c r="F5" s="1055">
        <v>884116138181</v>
      </c>
      <c r="G5" s="1056">
        <v>299</v>
      </c>
      <c r="H5" s="1368"/>
      <c r="I5" s="1059" t="s">
        <v>9774</v>
      </c>
      <c r="J5" s="1368"/>
      <c r="K5" s="1368"/>
      <c r="L5" s="1368" t="s">
        <v>6320</v>
      </c>
      <c r="M5" s="1057" t="s">
        <v>6321</v>
      </c>
      <c r="N5" s="1057" t="s">
        <v>6322</v>
      </c>
      <c r="O5" s="1057" t="s">
        <v>6336</v>
      </c>
      <c r="P5" s="1368" t="s">
        <v>6203</v>
      </c>
      <c r="Q5" s="1368" t="s">
        <v>5850</v>
      </c>
      <c r="R5" s="1368" t="s">
        <v>6324</v>
      </c>
      <c r="S5" s="1368" t="s">
        <v>5889</v>
      </c>
      <c r="T5" s="1368" t="s">
        <v>6325</v>
      </c>
      <c r="U5" s="1057" t="s">
        <v>6326</v>
      </c>
      <c r="V5" s="1057" t="s">
        <v>6327</v>
      </c>
      <c r="W5" s="1057" t="s">
        <v>6328</v>
      </c>
      <c r="X5" s="1368" t="s">
        <v>6329</v>
      </c>
      <c r="Y5" s="1368" t="s">
        <v>6330</v>
      </c>
      <c r="Z5" s="1057" t="s">
        <v>6331</v>
      </c>
      <c r="AA5" s="1057" t="s">
        <v>6332</v>
      </c>
      <c r="AB5" s="1057" t="s">
        <v>5850</v>
      </c>
      <c r="AC5" s="1057" t="s">
        <v>5850</v>
      </c>
      <c r="AD5" s="1368" t="s">
        <v>6333</v>
      </c>
      <c r="AE5" s="1368" t="s">
        <v>6334</v>
      </c>
      <c r="AF5" s="1368" t="s">
        <v>9688</v>
      </c>
      <c r="AG5" s="1368" t="s">
        <v>9689</v>
      </c>
      <c r="AH5" s="1368" t="s">
        <v>9672</v>
      </c>
      <c r="AI5" s="1368" t="s">
        <v>9673</v>
      </c>
    </row>
    <row r="6" spans="1:35" ht="14.25"/>
    <row r="7" spans="1:35" ht="189" customHeight="1"/>
    <row r="8" spans="1:35" ht="14.25"/>
  </sheetData>
  <autoFilter ref="A3:AI5"/>
  <mergeCells count="8">
    <mergeCell ref="U2:W2"/>
    <mergeCell ref="AF2:AI2"/>
    <mergeCell ref="A1:E1"/>
    <mergeCell ref="A2:E2"/>
    <mergeCell ref="I2:J2"/>
    <mergeCell ref="M2:N2"/>
    <mergeCell ref="O2:P2"/>
    <mergeCell ref="S2:T2"/>
  </mergeCells>
  <printOptions horizontalCentered="1"/>
  <pageMargins left="0.25" right="0.25" top="0.75" bottom="0.75" header="0.3" footer="0.3"/>
  <pageSetup scale="22"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M69"/>
  <sheetViews>
    <sheetView showGridLines="0" zoomScale="70" zoomScaleNormal="70" zoomScaleSheetLayoutView="100" workbookViewId="0">
      <pane xSplit="8" ySplit="3" topLeftCell="I4" activePane="bottomRight" state="frozen"/>
      <selection activeCell="A4" sqref="A4"/>
      <selection pane="topRight" activeCell="A4" sqref="A4"/>
      <selection pane="bottomLeft" activeCell="A4" sqref="A4"/>
      <selection pane="bottomRight" activeCell="I4" sqref="I4"/>
    </sheetView>
  </sheetViews>
  <sheetFormatPr defaultColWidth="9.140625" defaultRowHeight="14.25"/>
  <cols>
    <col min="1" max="1" width="11" style="1051" customWidth="1"/>
    <col min="2" max="2" width="16.85546875" style="1051" customWidth="1"/>
    <col min="3" max="5" width="15" style="1051" customWidth="1"/>
    <col min="6" max="6" width="33" style="1051" customWidth="1"/>
    <col min="7" max="7" width="19.7109375" style="1066" hidden="1" customWidth="1"/>
    <col min="8" max="8" width="23" style="1051" hidden="1" customWidth="1"/>
    <col min="9" max="12" width="21" style="1051" customWidth="1"/>
    <col min="13" max="13" width="16.42578125" style="1051" customWidth="1"/>
    <col min="14" max="14" width="17.140625" style="1051" customWidth="1"/>
    <col min="15" max="15" width="19.7109375" style="1051" customWidth="1"/>
    <col min="16" max="16" width="14.85546875" style="1051" customWidth="1"/>
    <col min="17" max="17" width="15.42578125" style="1051" customWidth="1"/>
    <col min="18" max="18" width="18.5703125" style="1051" customWidth="1"/>
    <col min="19" max="19" width="18.28515625" style="1051" customWidth="1"/>
    <col min="20" max="20" width="18.140625" style="1051" customWidth="1"/>
    <col min="21" max="21" width="13.28515625" style="1051" customWidth="1"/>
    <col min="22" max="22" width="17.28515625" style="1051" customWidth="1"/>
    <col min="23" max="23" width="15" style="1051" customWidth="1"/>
    <col min="24" max="24" width="13.28515625" style="1051" customWidth="1"/>
    <col min="25" max="25" width="19" style="1051" bestFit="1" customWidth="1"/>
    <col min="26" max="26" width="23.5703125" style="1051" customWidth="1"/>
    <col min="27" max="27" width="59.85546875" style="1051" customWidth="1"/>
    <col min="28" max="28" width="86.85546875" style="1051" customWidth="1"/>
    <col min="29" max="29" width="38.85546875" style="1051" customWidth="1"/>
    <col min="30" max="30" width="25.85546875" style="1051" bestFit="1" customWidth="1"/>
    <col min="31" max="31" width="21.140625" style="1051" bestFit="1" customWidth="1"/>
    <col min="32" max="36" width="19.42578125" style="1051" customWidth="1"/>
    <col min="37" max="49" width="23.28515625" style="1051" customWidth="1"/>
    <col min="50" max="51" width="20" style="1051" customWidth="1"/>
    <col min="52" max="53" width="22.85546875" style="1051" customWidth="1"/>
    <col min="54" max="54" width="22.28515625" style="1051" customWidth="1"/>
    <col min="55" max="56" width="20.5703125" style="1051" customWidth="1"/>
    <col min="57" max="57" width="21.5703125" style="1051" customWidth="1"/>
    <col min="58" max="58" width="18.28515625" style="1051" customWidth="1"/>
    <col min="59" max="60" width="18.7109375" style="1051" customWidth="1"/>
    <col min="61" max="63" width="19.140625" style="1051" customWidth="1"/>
    <col min="64" max="16384" width="9.140625" style="1051"/>
  </cols>
  <sheetData>
    <row r="1" spans="1:63" ht="15.75" customHeight="1">
      <c r="A1" s="1423" t="s">
        <v>6337</v>
      </c>
      <c r="B1" s="1423"/>
      <c r="C1" s="1423"/>
      <c r="D1" s="1423"/>
      <c r="E1" s="1423"/>
      <c r="F1" s="1358"/>
      <c r="G1" s="1152"/>
      <c r="H1" s="1363"/>
      <c r="AF1" s="1407" t="s">
        <v>6338</v>
      </c>
      <c r="AG1" s="1407"/>
      <c r="AH1" s="1407"/>
      <c r="AI1" s="1410" t="s">
        <v>9868</v>
      </c>
      <c r="AJ1" s="1411"/>
      <c r="AK1" s="1407" t="s">
        <v>6151</v>
      </c>
      <c r="AL1" s="1407"/>
      <c r="AM1" s="1407"/>
      <c r="AN1" s="1407" t="s">
        <v>5734</v>
      </c>
      <c r="AO1" s="1407"/>
      <c r="AP1" s="1425" t="s">
        <v>5735</v>
      </c>
      <c r="AQ1" s="1425"/>
      <c r="AR1" s="1425"/>
      <c r="AS1" s="1425"/>
      <c r="AT1" s="1425"/>
      <c r="AU1" s="1427" t="s">
        <v>5737</v>
      </c>
      <c r="AV1" s="1428"/>
      <c r="AW1" s="1429"/>
      <c r="AX1" s="1407" t="s">
        <v>5739</v>
      </c>
      <c r="AY1" s="1407"/>
      <c r="AZ1" s="1407"/>
      <c r="BA1" s="1407"/>
      <c r="BB1" s="1407"/>
      <c r="BC1" s="1407"/>
      <c r="BD1" s="1407"/>
      <c r="BE1" s="1407"/>
      <c r="BF1" s="1408" t="s">
        <v>5744</v>
      </c>
      <c r="BG1" s="1407" t="s">
        <v>6339</v>
      </c>
      <c r="BH1" s="1407"/>
      <c r="BI1" s="1407" t="s">
        <v>5747</v>
      </c>
      <c r="BJ1" s="1407"/>
      <c r="BK1" s="1407"/>
    </row>
    <row r="2" spans="1:63" s="1363" customFormat="1" ht="15" customHeight="1">
      <c r="A2" s="1424" t="s">
        <v>9772</v>
      </c>
      <c r="B2" s="1424"/>
      <c r="C2" s="1424"/>
      <c r="D2" s="1424"/>
      <c r="E2" s="1424"/>
      <c r="F2" s="1359" t="s">
        <v>9773</v>
      </c>
      <c r="G2" s="1376"/>
      <c r="H2" s="1083"/>
      <c r="I2" s="1083"/>
      <c r="J2" s="1083"/>
      <c r="K2" s="1083"/>
      <c r="L2" s="1083"/>
      <c r="M2" s="1083"/>
      <c r="N2" s="1083"/>
      <c r="O2" s="1083"/>
      <c r="P2" s="1051"/>
      <c r="Q2" s="1051"/>
      <c r="R2" s="1051"/>
      <c r="S2" s="1051"/>
      <c r="T2" s="1051"/>
      <c r="V2" s="1051"/>
      <c r="AA2" s="1367"/>
      <c r="AB2" s="1367"/>
      <c r="AE2" s="1373"/>
      <c r="AF2" s="1407"/>
      <c r="AG2" s="1407"/>
      <c r="AH2" s="1407"/>
      <c r="AI2" s="1412"/>
      <c r="AJ2" s="1413"/>
      <c r="AK2" s="1407"/>
      <c r="AL2" s="1407"/>
      <c r="AM2" s="1407"/>
      <c r="AN2" s="1407"/>
      <c r="AO2" s="1407"/>
      <c r="AP2" s="1426"/>
      <c r="AQ2" s="1426"/>
      <c r="AR2" s="1426"/>
      <c r="AS2" s="1426"/>
      <c r="AT2" s="1426"/>
      <c r="AU2" s="1430"/>
      <c r="AV2" s="1426"/>
      <c r="AW2" s="1431"/>
      <c r="AX2" s="1407"/>
      <c r="AY2" s="1407"/>
      <c r="AZ2" s="1407"/>
      <c r="BA2" s="1407"/>
      <c r="BB2" s="1407"/>
      <c r="BC2" s="1407"/>
      <c r="BD2" s="1407"/>
      <c r="BE2" s="1407"/>
      <c r="BF2" s="1419"/>
      <c r="BG2" s="1407"/>
      <c r="BH2" s="1407"/>
      <c r="BI2" s="1407"/>
      <c r="BJ2" s="1407"/>
      <c r="BK2" s="1407"/>
    </row>
    <row r="3" spans="1:63" ht="75">
      <c r="A3" s="1052" t="s">
        <v>5749</v>
      </c>
      <c r="B3" s="1053" t="s">
        <v>5750</v>
      </c>
      <c r="C3" s="1053" t="s">
        <v>6340</v>
      </c>
      <c r="D3" s="1053" t="s">
        <v>6156</v>
      </c>
      <c r="E3" s="1053" t="s">
        <v>5754</v>
      </c>
      <c r="F3" s="1053" t="s">
        <v>6341</v>
      </c>
      <c r="G3" s="1054"/>
      <c r="H3" s="1053"/>
      <c r="I3" s="1053" t="s">
        <v>6158</v>
      </c>
      <c r="J3" s="1053" t="s">
        <v>6342</v>
      </c>
      <c r="K3" s="1053" t="s">
        <v>6160</v>
      </c>
      <c r="L3" s="1372" t="s">
        <v>6343</v>
      </c>
      <c r="M3" s="1372" t="s">
        <v>5761</v>
      </c>
      <c r="N3" s="1372" t="s">
        <v>5762</v>
      </c>
      <c r="O3" s="1053" t="s">
        <v>6344</v>
      </c>
      <c r="P3" s="1053" t="s">
        <v>6345</v>
      </c>
      <c r="Q3" s="1053" t="s">
        <v>5765</v>
      </c>
      <c r="R3" s="1053" t="s">
        <v>6346</v>
      </c>
      <c r="S3" s="1053" t="s">
        <v>5766</v>
      </c>
      <c r="T3" s="1053" t="s">
        <v>5770</v>
      </c>
      <c r="U3" s="1372" t="s">
        <v>9707</v>
      </c>
      <c r="V3" s="1053" t="s">
        <v>9704</v>
      </c>
      <c r="W3" s="1053" t="s">
        <v>6347</v>
      </c>
      <c r="X3" s="1372" t="s">
        <v>5768</v>
      </c>
      <c r="Y3" s="1372" t="s">
        <v>5777</v>
      </c>
      <c r="Z3" s="1053" t="s">
        <v>6167</v>
      </c>
      <c r="AA3" s="1372" t="s">
        <v>6348</v>
      </c>
      <c r="AB3" s="1372" t="s">
        <v>6349</v>
      </c>
      <c r="AC3" s="1372" t="s">
        <v>5778</v>
      </c>
      <c r="AD3" s="1372" t="s">
        <v>6176</v>
      </c>
      <c r="AE3" s="1372" t="s">
        <v>5782</v>
      </c>
      <c r="AF3" s="1372" t="s">
        <v>6350</v>
      </c>
      <c r="AG3" s="1053" t="s">
        <v>5783</v>
      </c>
      <c r="AH3" s="1053" t="s">
        <v>5784</v>
      </c>
      <c r="AI3" s="1053" t="s">
        <v>9828</v>
      </c>
      <c r="AJ3" s="1053" t="s">
        <v>9869</v>
      </c>
      <c r="AK3" s="1372" t="s">
        <v>5786</v>
      </c>
      <c r="AL3" s="1372" t="s">
        <v>6351</v>
      </c>
      <c r="AM3" s="1372" t="s">
        <v>5787</v>
      </c>
      <c r="AN3" s="1372" t="s">
        <v>6352</v>
      </c>
      <c r="AO3" s="1372" t="s">
        <v>6353</v>
      </c>
      <c r="AP3" s="1372" t="s">
        <v>6354</v>
      </c>
      <c r="AQ3" s="1372" t="s">
        <v>6355</v>
      </c>
      <c r="AR3" s="1372" t="s">
        <v>6356</v>
      </c>
      <c r="AS3" s="1372" t="s">
        <v>6357</v>
      </c>
      <c r="AT3" s="1372" t="s">
        <v>6358</v>
      </c>
      <c r="AU3" s="1372" t="s">
        <v>6359</v>
      </c>
      <c r="AV3" s="1372" t="s">
        <v>6360</v>
      </c>
      <c r="AW3" s="1372" t="s">
        <v>6361</v>
      </c>
      <c r="AX3" s="1053" t="s">
        <v>5801</v>
      </c>
      <c r="AY3" s="1053" t="s">
        <v>5802</v>
      </c>
      <c r="AZ3" s="1053" t="s">
        <v>5803</v>
      </c>
      <c r="BA3" s="1053" t="s">
        <v>5804</v>
      </c>
      <c r="BB3" s="1053" t="s">
        <v>5805</v>
      </c>
      <c r="BC3" s="1053" t="s">
        <v>5806</v>
      </c>
      <c r="BD3" s="1053" t="s">
        <v>5807</v>
      </c>
      <c r="BE3" s="1053" t="s">
        <v>6362</v>
      </c>
      <c r="BF3" s="1053" t="s">
        <v>6363</v>
      </c>
      <c r="BG3" s="1053" t="s">
        <v>6364</v>
      </c>
      <c r="BH3" s="1372" t="s">
        <v>6365</v>
      </c>
      <c r="BI3" s="1053" t="s">
        <v>5835</v>
      </c>
      <c r="BJ3" s="1053" t="s">
        <v>5836</v>
      </c>
      <c r="BK3" s="1053" t="s">
        <v>5837</v>
      </c>
    </row>
    <row r="4" spans="1:63" ht="72" customHeight="1">
      <c r="A4" s="1052" t="s">
        <v>6366</v>
      </c>
      <c r="B4" s="1064" t="s">
        <v>6367</v>
      </c>
      <c r="C4" s="1368" t="s">
        <v>6368</v>
      </c>
      <c r="D4" s="1368">
        <v>11384844</v>
      </c>
      <c r="E4" s="1368" t="s">
        <v>6369</v>
      </c>
      <c r="F4" s="1368" t="s">
        <v>5911</v>
      </c>
      <c r="G4" s="1055"/>
      <c r="H4" s="1368"/>
      <c r="I4" s="1368" t="s">
        <v>5913</v>
      </c>
      <c r="J4" s="1368"/>
      <c r="K4" s="1368"/>
      <c r="L4" s="1368" t="s">
        <v>6370</v>
      </c>
      <c r="M4" s="1368" t="s">
        <v>6371</v>
      </c>
      <c r="N4" s="1368" t="s">
        <v>6372</v>
      </c>
      <c r="O4" s="1368" t="s">
        <v>6373</v>
      </c>
      <c r="P4" s="1368" t="s">
        <v>6374</v>
      </c>
      <c r="Q4" s="1057" t="s">
        <v>6375</v>
      </c>
      <c r="R4" s="1057" t="s">
        <v>6376</v>
      </c>
      <c r="S4" s="1057" t="s">
        <v>5850</v>
      </c>
      <c r="T4" s="1057" t="s">
        <v>6377</v>
      </c>
      <c r="U4" s="1057" t="s">
        <v>5850</v>
      </c>
      <c r="V4" s="1057" t="s">
        <v>5850</v>
      </c>
      <c r="W4" s="1057" t="s">
        <v>2589</v>
      </c>
      <c r="X4" s="1057" t="s">
        <v>6378</v>
      </c>
      <c r="Y4" s="1057" t="s">
        <v>6379</v>
      </c>
      <c r="Z4" s="1057" t="s">
        <v>6380</v>
      </c>
      <c r="AA4" s="1057" t="s">
        <v>6381</v>
      </c>
      <c r="AB4" s="1057" t="s">
        <v>6382</v>
      </c>
      <c r="AC4" s="1057" t="s">
        <v>6383</v>
      </c>
      <c r="AD4" s="1057" t="s">
        <v>6384</v>
      </c>
      <c r="AE4" s="1057" t="s">
        <v>6385</v>
      </c>
      <c r="AF4" s="1057"/>
      <c r="AG4" s="1057" t="s">
        <v>5859</v>
      </c>
      <c r="AH4" s="1057"/>
      <c r="AI4" s="1057" t="s">
        <v>9871</v>
      </c>
      <c r="AJ4" s="1057" t="s">
        <v>9870</v>
      </c>
      <c r="AK4" s="1057"/>
      <c r="AL4" s="1057"/>
      <c r="AM4" s="1057"/>
      <c r="AN4" s="1057"/>
      <c r="AO4" s="1368"/>
      <c r="AP4" s="1057" t="s">
        <v>6386</v>
      </c>
      <c r="AQ4" s="1057" t="s">
        <v>6387</v>
      </c>
      <c r="AR4" s="1057" t="s">
        <v>6388</v>
      </c>
      <c r="AS4" s="1057"/>
      <c r="AT4" s="1057"/>
      <c r="AU4" s="1070"/>
      <c r="AV4" s="1070"/>
      <c r="AW4" s="1070"/>
      <c r="AX4" s="1057" t="s">
        <v>5865</v>
      </c>
      <c r="AY4" s="1057" t="s">
        <v>5866</v>
      </c>
      <c r="AZ4" s="1057" t="s">
        <v>5867</v>
      </c>
      <c r="BA4" s="1057" t="s">
        <v>5868</v>
      </c>
      <c r="BB4" s="1057" t="s">
        <v>5869</v>
      </c>
      <c r="BC4" s="1057" t="s">
        <v>6389</v>
      </c>
      <c r="BD4" s="1057" t="s">
        <v>5871</v>
      </c>
      <c r="BE4" s="1057" t="s">
        <v>5872</v>
      </c>
      <c r="BF4" s="1057" t="s">
        <v>6390</v>
      </c>
      <c r="BG4" s="1368"/>
      <c r="BH4" s="1368"/>
      <c r="BI4" s="1368"/>
      <c r="BJ4" s="1368"/>
      <c r="BK4" s="1368"/>
    </row>
    <row r="5" spans="1:63" ht="72" customHeight="1">
      <c r="A5" s="1052" t="s">
        <v>6366</v>
      </c>
      <c r="B5" s="1064" t="s">
        <v>6367</v>
      </c>
      <c r="C5" s="1368" t="s">
        <v>6368</v>
      </c>
      <c r="D5" s="1368">
        <v>11384845</v>
      </c>
      <c r="E5" s="1368" t="s">
        <v>6391</v>
      </c>
      <c r="F5" s="1368" t="s">
        <v>5911</v>
      </c>
      <c r="G5" s="1055"/>
      <c r="H5" s="1368"/>
      <c r="I5" s="1368" t="s">
        <v>5913</v>
      </c>
      <c r="J5" s="1368"/>
      <c r="K5" s="1368"/>
      <c r="L5" s="1368" t="s">
        <v>6392</v>
      </c>
      <c r="M5" s="1368" t="s">
        <v>6371</v>
      </c>
      <c r="N5" s="1368" t="s">
        <v>6372</v>
      </c>
      <c r="O5" s="1368" t="s">
        <v>6373</v>
      </c>
      <c r="P5" s="1368" t="s">
        <v>6374</v>
      </c>
      <c r="Q5" s="1057" t="s">
        <v>6375</v>
      </c>
      <c r="R5" s="1057" t="s">
        <v>6376</v>
      </c>
      <c r="S5" s="1057" t="s">
        <v>5850</v>
      </c>
      <c r="T5" s="1057" t="s">
        <v>6377</v>
      </c>
      <c r="U5" s="1057" t="s">
        <v>5850</v>
      </c>
      <c r="V5" s="1057" t="s">
        <v>5850</v>
      </c>
      <c r="W5" s="1057" t="s">
        <v>2589</v>
      </c>
      <c r="X5" s="1057" t="s">
        <v>6378</v>
      </c>
      <c r="Y5" s="1057" t="s">
        <v>6379</v>
      </c>
      <c r="Z5" s="1057" t="s">
        <v>6380</v>
      </c>
      <c r="AA5" s="1057" t="s">
        <v>6381</v>
      </c>
      <c r="AB5" s="1057" t="s">
        <v>6382</v>
      </c>
      <c r="AC5" s="1057" t="s">
        <v>6383</v>
      </c>
      <c r="AD5" s="1057" t="s">
        <v>6384</v>
      </c>
      <c r="AE5" s="1057" t="s">
        <v>6385</v>
      </c>
      <c r="AF5" s="1057"/>
      <c r="AG5" s="1057" t="s">
        <v>5859</v>
      </c>
      <c r="AH5" s="1057"/>
      <c r="AI5" s="1057" t="s">
        <v>9871</v>
      </c>
      <c r="AJ5" s="1057" t="s">
        <v>9870</v>
      </c>
      <c r="AK5" s="1057"/>
      <c r="AL5" s="1057"/>
      <c r="AM5" s="1057"/>
      <c r="AN5" s="1057"/>
      <c r="AO5" s="1368"/>
      <c r="AP5" s="1057" t="s">
        <v>6386</v>
      </c>
      <c r="AQ5" s="1057" t="s">
        <v>6387</v>
      </c>
      <c r="AR5" s="1057" t="s">
        <v>6388</v>
      </c>
      <c r="AS5" s="1057"/>
      <c r="AT5" s="1057"/>
      <c r="AU5" s="1070"/>
      <c r="AV5" s="1070"/>
      <c r="AW5" s="1070"/>
      <c r="AX5" s="1057" t="s">
        <v>5865</v>
      </c>
      <c r="AY5" s="1057" t="s">
        <v>5866</v>
      </c>
      <c r="AZ5" s="1057" t="s">
        <v>5867</v>
      </c>
      <c r="BA5" s="1057" t="s">
        <v>5868</v>
      </c>
      <c r="BB5" s="1057" t="s">
        <v>5869</v>
      </c>
      <c r="BC5" s="1057" t="s">
        <v>6389</v>
      </c>
      <c r="BD5" s="1057" t="s">
        <v>5871</v>
      </c>
      <c r="BE5" s="1057" t="s">
        <v>5872</v>
      </c>
      <c r="BF5" s="1057" t="s">
        <v>6390</v>
      </c>
      <c r="BG5" s="1368"/>
      <c r="BH5" s="1368"/>
      <c r="BI5" s="1368"/>
      <c r="BJ5" s="1368"/>
      <c r="BK5" s="1368"/>
    </row>
    <row r="6" spans="1:63" s="1405" customFormat="1" ht="72" customHeight="1">
      <c r="A6" s="1404" t="s">
        <v>6366</v>
      </c>
      <c r="B6" s="1064" t="s">
        <v>6393</v>
      </c>
      <c r="C6" s="1406" t="s">
        <v>6394</v>
      </c>
      <c r="D6" s="1406">
        <v>11267129</v>
      </c>
      <c r="E6" s="1406" t="s">
        <v>6396</v>
      </c>
      <c r="F6" s="1071" t="s">
        <v>6395</v>
      </c>
      <c r="G6" s="1055"/>
      <c r="H6" s="1406">
        <v>673619410</v>
      </c>
      <c r="I6" s="1406" t="s">
        <v>5841</v>
      </c>
      <c r="J6" s="1406"/>
      <c r="K6" s="1406" t="s">
        <v>6397</v>
      </c>
      <c r="L6" s="1406" t="s">
        <v>6398</v>
      </c>
      <c r="M6" s="1406" t="s">
        <v>6399</v>
      </c>
      <c r="N6" s="1406" t="s">
        <v>6400</v>
      </c>
      <c r="O6" s="1406" t="s">
        <v>6401</v>
      </c>
      <c r="P6" s="1406" t="s">
        <v>6374</v>
      </c>
      <c r="Q6" s="1057" t="s">
        <v>6402</v>
      </c>
      <c r="R6" s="1057" t="s">
        <v>6376</v>
      </c>
      <c r="S6" s="1057" t="s">
        <v>5850</v>
      </c>
      <c r="T6" s="1057" t="s">
        <v>5850</v>
      </c>
      <c r="U6" s="1057" t="s">
        <v>5850</v>
      </c>
      <c r="V6" s="1057"/>
      <c r="W6" s="1057" t="s">
        <v>2589</v>
      </c>
      <c r="X6" s="1057" t="s">
        <v>6403</v>
      </c>
      <c r="Y6" s="1057" t="s">
        <v>6404</v>
      </c>
      <c r="Z6" s="1057" t="s">
        <v>6405</v>
      </c>
      <c r="AA6" s="1057" t="s">
        <v>6406</v>
      </c>
      <c r="AB6" s="1057" t="s">
        <v>6407</v>
      </c>
      <c r="AC6" s="1057" t="s">
        <v>6408</v>
      </c>
      <c r="AD6" s="1057" t="s">
        <v>6409</v>
      </c>
      <c r="AE6" s="1057" t="s">
        <v>6410</v>
      </c>
      <c r="AF6" s="1057" t="s">
        <v>6411</v>
      </c>
      <c r="AG6" s="1057" t="s">
        <v>6412</v>
      </c>
      <c r="AH6" s="1057"/>
      <c r="AI6" s="1057" t="s">
        <v>9871</v>
      </c>
      <c r="AJ6" s="1057" t="s">
        <v>9870</v>
      </c>
      <c r="AK6" s="1057" t="s">
        <v>6413</v>
      </c>
      <c r="AL6" s="1057" t="s">
        <v>6414</v>
      </c>
      <c r="AM6" s="1057"/>
      <c r="AN6" s="1057"/>
      <c r="AO6" s="1406"/>
      <c r="AP6" s="1057" t="s">
        <v>5863</v>
      </c>
      <c r="AQ6" s="1057"/>
      <c r="AR6" s="1057" t="s">
        <v>6415</v>
      </c>
      <c r="AS6" s="1057"/>
      <c r="AT6" s="1057"/>
      <c r="AU6" s="1070" t="s">
        <v>6416</v>
      </c>
      <c r="AV6" s="1070" t="s">
        <v>6417</v>
      </c>
      <c r="AW6" s="1070" t="s">
        <v>6418</v>
      </c>
      <c r="AX6" s="1057" t="s">
        <v>5865</v>
      </c>
      <c r="AY6" s="1057" t="s">
        <v>5866</v>
      </c>
      <c r="AZ6" s="1057" t="s">
        <v>5867</v>
      </c>
      <c r="BA6" s="1057" t="s">
        <v>5868</v>
      </c>
      <c r="BB6" s="1057" t="s">
        <v>5869</v>
      </c>
      <c r="BC6" s="1057" t="s">
        <v>6389</v>
      </c>
      <c r="BD6" s="1057" t="s">
        <v>5871</v>
      </c>
      <c r="BE6" s="1057" t="s">
        <v>5872</v>
      </c>
      <c r="BF6" s="1057" t="s">
        <v>6390</v>
      </c>
      <c r="BG6" s="1057"/>
      <c r="BH6" s="1057"/>
      <c r="BI6" s="1406">
        <v>10969162</v>
      </c>
      <c r="BJ6" s="1406">
        <v>10969164</v>
      </c>
      <c r="BK6" s="1406">
        <v>10969166</v>
      </c>
    </row>
    <row r="7" spans="1:63" s="1405" customFormat="1" ht="72" customHeight="1">
      <c r="A7" s="1404" t="s">
        <v>6366</v>
      </c>
      <c r="B7" s="1064" t="s">
        <v>6393</v>
      </c>
      <c r="C7" s="1406" t="s">
        <v>6394</v>
      </c>
      <c r="D7" s="1406">
        <v>11267130</v>
      </c>
      <c r="E7" s="1406" t="s">
        <v>6420</v>
      </c>
      <c r="F7" s="1071" t="s">
        <v>6419</v>
      </c>
      <c r="G7" s="1055"/>
      <c r="H7" s="1406">
        <v>673618457</v>
      </c>
      <c r="I7" s="1406" t="s">
        <v>5841</v>
      </c>
      <c r="J7" s="1406"/>
      <c r="K7" s="1406" t="s">
        <v>6421</v>
      </c>
      <c r="L7" s="1406" t="s">
        <v>6422</v>
      </c>
      <c r="M7" s="1406" t="s">
        <v>6399</v>
      </c>
      <c r="N7" s="1406" t="s">
        <v>6400</v>
      </c>
      <c r="O7" s="1406" t="s">
        <v>6401</v>
      </c>
      <c r="P7" s="1406" t="s">
        <v>6374</v>
      </c>
      <c r="Q7" s="1057" t="s">
        <v>6402</v>
      </c>
      <c r="R7" s="1057" t="s">
        <v>6376</v>
      </c>
      <c r="S7" s="1057" t="s">
        <v>5850</v>
      </c>
      <c r="T7" s="1057" t="s">
        <v>5850</v>
      </c>
      <c r="U7" s="1057" t="s">
        <v>5850</v>
      </c>
      <c r="V7" s="1057"/>
      <c r="W7" s="1057" t="s">
        <v>2589</v>
      </c>
      <c r="X7" s="1057" t="s">
        <v>6403</v>
      </c>
      <c r="Y7" s="1057" t="s">
        <v>6404</v>
      </c>
      <c r="Z7" s="1057" t="s">
        <v>6405</v>
      </c>
      <c r="AA7" s="1057" t="s">
        <v>6406</v>
      </c>
      <c r="AB7" s="1057" t="s">
        <v>6407</v>
      </c>
      <c r="AC7" s="1057" t="s">
        <v>6408</v>
      </c>
      <c r="AD7" s="1057" t="s">
        <v>6409</v>
      </c>
      <c r="AE7" s="1057" t="s">
        <v>6410</v>
      </c>
      <c r="AF7" s="1057" t="s">
        <v>6411</v>
      </c>
      <c r="AG7" s="1057" t="s">
        <v>6412</v>
      </c>
      <c r="AH7" s="1057"/>
      <c r="AI7" s="1057" t="s">
        <v>9871</v>
      </c>
      <c r="AJ7" s="1057" t="s">
        <v>9870</v>
      </c>
      <c r="AK7" s="1057" t="s">
        <v>6413</v>
      </c>
      <c r="AL7" s="1057" t="s">
        <v>6414</v>
      </c>
      <c r="AM7" s="1057"/>
      <c r="AN7" s="1057"/>
      <c r="AO7" s="1406"/>
      <c r="AP7" s="1057" t="s">
        <v>5863</v>
      </c>
      <c r="AQ7" s="1057"/>
      <c r="AR7" s="1057" t="s">
        <v>6415</v>
      </c>
      <c r="AS7" s="1057"/>
      <c r="AT7" s="1057"/>
      <c r="AU7" s="1070" t="s">
        <v>6416</v>
      </c>
      <c r="AV7" s="1070" t="s">
        <v>6417</v>
      </c>
      <c r="AW7" s="1070" t="s">
        <v>6418</v>
      </c>
      <c r="AX7" s="1057" t="s">
        <v>5865</v>
      </c>
      <c r="AY7" s="1057" t="s">
        <v>5866</v>
      </c>
      <c r="AZ7" s="1057" t="s">
        <v>5867</v>
      </c>
      <c r="BA7" s="1057" t="s">
        <v>5868</v>
      </c>
      <c r="BB7" s="1057" t="s">
        <v>5869</v>
      </c>
      <c r="BC7" s="1057" t="s">
        <v>6389</v>
      </c>
      <c r="BD7" s="1057" t="s">
        <v>5871</v>
      </c>
      <c r="BE7" s="1057" t="s">
        <v>5872</v>
      </c>
      <c r="BF7" s="1057" t="s">
        <v>6390</v>
      </c>
      <c r="BG7" s="1057"/>
      <c r="BH7" s="1057"/>
      <c r="BI7" s="1406">
        <v>10969162</v>
      </c>
      <c r="BJ7" s="1406">
        <v>10969164</v>
      </c>
      <c r="BK7" s="1406">
        <v>10969166</v>
      </c>
    </row>
    <row r="8" spans="1:63" s="1405" customFormat="1" ht="72" customHeight="1">
      <c r="A8" s="1404" t="s">
        <v>6366</v>
      </c>
      <c r="B8" s="1064" t="s">
        <v>6393</v>
      </c>
      <c r="C8" s="1406" t="s">
        <v>6394</v>
      </c>
      <c r="D8" s="1406">
        <v>11267131</v>
      </c>
      <c r="E8" s="1406" t="s">
        <v>6427</v>
      </c>
      <c r="F8" s="1071" t="s">
        <v>6426</v>
      </c>
      <c r="G8" s="1055"/>
      <c r="H8" s="1406">
        <v>673616764</v>
      </c>
      <c r="I8" s="1406" t="s">
        <v>5841</v>
      </c>
      <c r="J8" s="1406"/>
      <c r="K8" s="1406" t="s">
        <v>6428</v>
      </c>
      <c r="L8" s="1406" t="s">
        <v>6422</v>
      </c>
      <c r="M8" s="1406" t="s">
        <v>6399</v>
      </c>
      <c r="N8" s="1406" t="s">
        <v>6429</v>
      </c>
      <c r="O8" s="1406" t="s">
        <v>6430</v>
      </c>
      <c r="P8" s="1406" t="s">
        <v>6374</v>
      </c>
      <c r="Q8" s="1057" t="s">
        <v>6402</v>
      </c>
      <c r="R8" s="1057" t="s">
        <v>6376</v>
      </c>
      <c r="S8" s="1057" t="s">
        <v>5850</v>
      </c>
      <c r="T8" s="1057" t="s">
        <v>5850</v>
      </c>
      <c r="U8" s="1057" t="s">
        <v>5850</v>
      </c>
      <c r="V8" s="1057"/>
      <c r="W8" s="1057" t="s">
        <v>2589</v>
      </c>
      <c r="X8" s="1057" t="s">
        <v>6403</v>
      </c>
      <c r="Y8" s="1057" t="s">
        <v>6404</v>
      </c>
      <c r="Z8" s="1057" t="s">
        <v>6405</v>
      </c>
      <c r="AA8" s="1057" t="s">
        <v>6406</v>
      </c>
      <c r="AB8" s="1057" t="s">
        <v>6407</v>
      </c>
      <c r="AC8" s="1057" t="s">
        <v>6408</v>
      </c>
      <c r="AD8" s="1057" t="s">
        <v>6409</v>
      </c>
      <c r="AE8" s="1057" t="s">
        <v>6410</v>
      </c>
      <c r="AF8" s="1057" t="s">
        <v>6411</v>
      </c>
      <c r="AG8" s="1057" t="s">
        <v>6412</v>
      </c>
      <c r="AH8" s="1057"/>
      <c r="AI8" s="1057" t="s">
        <v>9871</v>
      </c>
      <c r="AJ8" s="1057" t="s">
        <v>9870</v>
      </c>
      <c r="AK8" s="1057" t="s">
        <v>6413</v>
      </c>
      <c r="AL8" s="1057" t="s">
        <v>6414</v>
      </c>
      <c r="AM8" s="1057"/>
      <c r="AN8" s="1057"/>
      <c r="AO8" s="1406"/>
      <c r="AP8" s="1057" t="s">
        <v>5863</v>
      </c>
      <c r="AQ8" s="1057"/>
      <c r="AR8" s="1057" t="s">
        <v>6415</v>
      </c>
      <c r="AS8" s="1057"/>
      <c r="AT8" s="1057"/>
      <c r="AU8" s="1070" t="s">
        <v>6416</v>
      </c>
      <c r="AV8" s="1070" t="s">
        <v>6417</v>
      </c>
      <c r="AW8" s="1070" t="s">
        <v>6418</v>
      </c>
      <c r="AX8" s="1057" t="s">
        <v>5865</v>
      </c>
      <c r="AY8" s="1057" t="s">
        <v>5866</v>
      </c>
      <c r="AZ8" s="1057" t="s">
        <v>5867</v>
      </c>
      <c r="BA8" s="1057" t="s">
        <v>5868</v>
      </c>
      <c r="BB8" s="1057" t="s">
        <v>5869</v>
      </c>
      <c r="BC8" s="1057" t="s">
        <v>6389</v>
      </c>
      <c r="BD8" s="1057" t="s">
        <v>5871</v>
      </c>
      <c r="BE8" s="1057" t="s">
        <v>5872</v>
      </c>
      <c r="BF8" s="1057" t="s">
        <v>6390</v>
      </c>
      <c r="BG8" s="1057"/>
      <c r="BH8" s="1057"/>
      <c r="BI8" s="1406">
        <v>10969162</v>
      </c>
      <c r="BJ8" s="1406">
        <v>10969164</v>
      </c>
      <c r="BK8" s="1406">
        <v>10969166</v>
      </c>
    </row>
    <row r="9" spans="1:63" ht="72" customHeight="1">
      <c r="A9" s="1058" t="s">
        <v>6366</v>
      </c>
      <c r="B9" s="1063" t="s">
        <v>6393</v>
      </c>
      <c r="C9" s="1059" t="s">
        <v>6394</v>
      </c>
      <c r="D9" s="1059">
        <v>11356055</v>
      </c>
      <c r="E9" s="1059" t="s">
        <v>6424</v>
      </c>
      <c r="F9" s="1072" t="s">
        <v>6423</v>
      </c>
      <c r="G9" s="1060"/>
      <c r="H9" s="1059"/>
      <c r="I9" s="1058" t="s">
        <v>6039</v>
      </c>
      <c r="J9" s="1059"/>
      <c r="K9" s="1059"/>
      <c r="L9" s="1059" t="s">
        <v>6422</v>
      </c>
      <c r="M9" s="1059" t="s">
        <v>6399</v>
      </c>
      <c r="N9" s="1059" t="s">
        <v>6400</v>
      </c>
      <c r="O9" s="1059" t="s">
        <v>6401</v>
      </c>
      <c r="P9" s="1059" t="s">
        <v>6374</v>
      </c>
      <c r="Q9" s="1062" t="s">
        <v>6402</v>
      </c>
      <c r="R9" s="1062" t="s">
        <v>6376</v>
      </c>
      <c r="S9" s="1062" t="s">
        <v>5850</v>
      </c>
      <c r="T9" s="1062" t="s">
        <v>5850</v>
      </c>
      <c r="U9" s="1062" t="s">
        <v>5850</v>
      </c>
      <c r="V9" s="1062"/>
      <c r="W9" s="1062" t="s">
        <v>2589</v>
      </c>
      <c r="X9" s="1062" t="s">
        <v>6403</v>
      </c>
      <c r="Y9" s="1062" t="s">
        <v>6425</v>
      </c>
      <c r="Z9" s="1062" t="s">
        <v>6405</v>
      </c>
      <c r="AA9" s="1062" t="s">
        <v>6406</v>
      </c>
      <c r="AB9" s="1062" t="s">
        <v>6407</v>
      </c>
      <c r="AC9" s="1062" t="s">
        <v>6408</v>
      </c>
      <c r="AD9" s="1062" t="s">
        <v>6409</v>
      </c>
      <c r="AE9" s="1062" t="s">
        <v>6410</v>
      </c>
      <c r="AF9" s="1057" t="s">
        <v>6411</v>
      </c>
      <c r="AG9" s="1057" t="s">
        <v>6412</v>
      </c>
      <c r="AH9" s="1057"/>
      <c r="AI9" s="1057" t="s">
        <v>9871</v>
      </c>
      <c r="AJ9" s="1057" t="s">
        <v>9870</v>
      </c>
      <c r="AK9" s="1057" t="s">
        <v>6413</v>
      </c>
      <c r="AL9" s="1057" t="s">
        <v>6414</v>
      </c>
      <c r="AM9" s="1057"/>
      <c r="AN9" s="1057"/>
      <c r="AO9" s="1368"/>
      <c r="AP9" s="1057" t="s">
        <v>5863</v>
      </c>
      <c r="AQ9" s="1057"/>
      <c r="AR9" s="1057" t="s">
        <v>6415</v>
      </c>
      <c r="AS9" s="1057"/>
      <c r="AT9" s="1057"/>
      <c r="AU9" s="1070" t="s">
        <v>6416</v>
      </c>
      <c r="AV9" s="1070" t="s">
        <v>6417</v>
      </c>
      <c r="AW9" s="1070" t="s">
        <v>6418</v>
      </c>
      <c r="AX9" s="1057" t="s">
        <v>5865</v>
      </c>
      <c r="AY9" s="1057" t="s">
        <v>5866</v>
      </c>
      <c r="AZ9" s="1057" t="s">
        <v>5867</v>
      </c>
      <c r="BA9" s="1057" t="s">
        <v>5868</v>
      </c>
      <c r="BB9" s="1057" t="s">
        <v>5869</v>
      </c>
      <c r="BC9" s="1057" t="s">
        <v>6389</v>
      </c>
      <c r="BD9" s="1057" t="s">
        <v>5871</v>
      </c>
      <c r="BE9" s="1057" t="s">
        <v>5872</v>
      </c>
      <c r="BF9" s="1057" t="s">
        <v>6390</v>
      </c>
      <c r="BG9" s="1057"/>
      <c r="BH9" s="1057"/>
      <c r="BI9" s="1368">
        <v>10969162</v>
      </c>
      <c r="BJ9" s="1368">
        <v>10969164</v>
      </c>
      <c r="BK9" s="1368">
        <v>10969166</v>
      </c>
    </row>
    <row r="10" spans="1:63" ht="72" customHeight="1">
      <c r="A10" s="1052" t="s">
        <v>6366</v>
      </c>
      <c r="B10" s="1064" t="s">
        <v>6393</v>
      </c>
      <c r="C10" s="1368" t="s">
        <v>6394</v>
      </c>
      <c r="D10" s="1368">
        <v>11419840</v>
      </c>
      <c r="E10" s="1368" t="s">
        <v>6431</v>
      </c>
      <c r="F10" s="1368" t="s">
        <v>5911</v>
      </c>
      <c r="G10" s="1055"/>
      <c r="H10" s="1368">
        <v>676717906</v>
      </c>
      <c r="I10" s="1368" t="s">
        <v>5841</v>
      </c>
      <c r="J10" s="1368"/>
      <c r="K10" s="1368"/>
      <c r="L10" s="1368" t="s">
        <v>6422</v>
      </c>
      <c r="M10" s="1368" t="s">
        <v>6399</v>
      </c>
      <c r="N10" s="1368" t="s">
        <v>6400</v>
      </c>
      <c r="O10" s="1368" t="s">
        <v>6432</v>
      </c>
      <c r="P10" s="1368" t="s">
        <v>6374</v>
      </c>
      <c r="Q10" s="1057" t="s">
        <v>6433</v>
      </c>
      <c r="R10" s="1057" t="s">
        <v>6376</v>
      </c>
      <c r="S10" s="1057" t="s">
        <v>5850</v>
      </c>
      <c r="T10" s="1057" t="s">
        <v>5850</v>
      </c>
      <c r="U10" s="1057" t="s">
        <v>5850</v>
      </c>
      <c r="V10" s="1057"/>
      <c r="W10" s="1057" t="s">
        <v>2589</v>
      </c>
      <c r="X10" s="1057" t="s">
        <v>6403</v>
      </c>
      <c r="Y10" s="1057" t="s">
        <v>6434</v>
      </c>
      <c r="Z10" s="1057" t="s">
        <v>6405</v>
      </c>
      <c r="AA10" s="1057" t="s">
        <v>6406</v>
      </c>
      <c r="AB10" s="1057" t="s">
        <v>6407</v>
      </c>
      <c r="AC10" s="1057" t="s">
        <v>6408</v>
      </c>
      <c r="AD10" s="1057" t="s">
        <v>6409</v>
      </c>
      <c r="AE10" s="1057" t="s">
        <v>6410</v>
      </c>
      <c r="AF10" s="1057" t="s">
        <v>6411</v>
      </c>
      <c r="AG10" s="1057" t="s">
        <v>6412</v>
      </c>
      <c r="AH10" s="1057"/>
      <c r="AI10" s="1057" t="s">
        <v>9871</v>
      </c>
      <c r="AJ10" s="1057" t="s">
        <v>9870</v>
      </c>
      <c r="AK10" s="1057" t="s">
        <v>6413</v>
      </c>
      <c r="AL10" s="1057" t="s">
        <v>6414</v>
      </c>
      <c r="AM10" s="1057" t="s">
        <v>6435</v>
      </c>
      <c r="AN10" s="1368" t="s">
        <v>6436</v>
      </c>
      <c r="AO10" s="1368" t="s">
        <v>6437</v>
      </c>
      <c r="AP10" s="1057" t="s">
        <v>6438</v>
      </c>
      <c r="AQ10" s="1057" t="s">
        <v>6439</v>
      </c>
      <c r="AR10" s="1057" t="s">
        <v>6440</v>
      </c>
      <c r="AS10" s="1057"/>
      <c r="AT10" s="1057"/>
      <c r="AU10" s="1070" t="s">
        <v>6416</v>
      </c>
      <c r="AV10" s="1070" t="s">
        <v>6417</v>
      </c>
      <c r="AW10" s="1070" t="s">
        <v>6418</v>
      </c>
      <c r="AX10" s="1057" t="s">
        <v>5865</v>
      </c>
      <c r="AY10" s="1057" t="s">
        <v>5866</v>
      </c>
      <c r="AZ10" s="1057" t="s">
        <v>5867</v>
      </c>
      <c r="BA10" s="1057" t="s">
        <v>5868</v>
      </c>
      <c r="BB10" s="1057" t="s">
        <v>5869</v>
      </c>
      <c r="BC10" s="1057" t="s">
        <v>6389</v>
      </c>
      <c r="BD10" s="1057" t="s">
        <v>5871</v>
      </c>
      <c r="BE10" s="1057" t="s">
        <v>5872</v>
      </c>
      <c r="BF10" s="1057" t="s">
        <v>6390</v>
      </c>
      <c r="BG10" s="1057"/>
      <c r="BH10" s="1057"/>
      <c r="BI10" s="1368">
        <v>10969162</v>
      </c>
      <c r="BJ10" s="1368">
        <v>10969164</v>
      </c>
      <c r="BK10" s="1368">
        <v>10969166</v>
      </c>
    </row>
    <row r="11" spans="1:63" s="1405" customFormat="1" ht="72" customHeight="1">
      <c r="A11" s="1404" t="s">
        <v>6366</v>
      </c>
      <c r="B11" s="1064" t="s">
        <v>6441</v>
      </c>
      <c r="C11" s="1406" t="s">
        <v>6442</v>
      </c>
      <c r="D11" s="1406">
        <v>11267125</v>
      </c>
      <c r="E11" s="1406" t="s">
        <v>6444</v>
      </c>
      <c r="F11" s="1071" t="s">
        <v>6443</v>
      </c>
      <c r="G11" s="1055"/>
      <c r="H11" s="1406">
        <v>668989430</v>
      </c>
      <c r="I11" s="1406" t="s">
        <v>5841</v>
      </c>
      <c r="J11" s="1406"/>
      <c r="K11" s="1406" t="s">
        <v>6445</v>
      </c>
      <c r="L11" s="1406" t="s">
        <v>6398</v>
      </c>
      <c r="M11" s="1406" t="s">
        <v>6399</v>
      </c>
      <c r="N11" s="1406" t="s">
        <v>6400</v>
      </c>
      <c r="O11" s="1406" t="s">
        <v>6401</v>
      </c>
      <c r="P11" s="1406" t="s">
        <v>6374</v>
      </c>
      <c r="Q11" s="1057" t="s">
        <v>6375</v>
      </c>
      <c r="R11" s="1057" t="s">
        <v>5863</v>
      </c>
      <c r="S11" s="1057" t="s">
        <v>5850</v>
      </c>
      <c r="T11" s="1057" t="s">
        <v>5850</v>
      </c>
      <c r="U11" s="1057" t="s">
        <v>5850</v>
      </c>
      <c r="V11" s="1057"/>
      <c r="W11" s="1057" t="s">
        <v>2589</v>
      </c>
      <c r="X11" s="1057" t="s">
        <v>6446</v>
      </c>
      <c r="Y11" s="1057" t="s">
        <v>6404</v>
      </c>
      <c r="Z11" s="1057" t="s">
        <v>6447</v>
      </c>
      <c r="AA11" s="1057" t="s">
        <v>6448</v>
      </c>
      <c r="AB11" s="1057" t="s">
        <v>6407</v>
      </c>
      <c r="AC11" s="1057" t="s">
        <v>6408</v>
      </c>
      <c r="AD11" s="1057" t="s">
        <v>6449</v>
      </c>
      <c r="AE11" s="1057" t="s">
        <v>6450</v>
      </c>
      <c r="AF11" s="1057" t="s">
        <v>6411</v>
      </c>
      <c r="AG11" s="1057" t="s">
        <v>6412</v>
      </c>
      <c r="AH11" s="1057"/>
      <c r="AI11" s="1057" t="s">
        <v>9871</v>
      </c>
      <c r="AJ11" s="1057" t="s">
        <v>9870</v>
      </c>
      <c r="AK11" s="1057" t="s">
        <v>6413</v>
      </c>
      <c r="AL11" s="1057" t="s">
        <v>6414</v>
      </c>
      <c r="AM11" s="1057"/>
      <c r="AN11" s="1057"/>
      <c r="AO11" s="1406"/>
      <c r="AP11" s="1057" t="s">
        <v>5863</v>
      </c>
      <c r="AQ11" s="1057"/>
      <c r="AR11" s="1057" t="s">
        <v>6415</v>
      </c>
      <c r="AS11" s="1057"/>
      <c r="AT11" s="1057"/>
      <c r="AU11" s="1070" t="s">
        <v>6416</v>
      </c>
      <c r="AV11" s="1070" t="s">
        <v>6417</v>
      </c>
      <c r="AW11" s="1070" t="s">
        <v>6418</v>
      </c>
      <c r="AX11" s="1057" t="s">
        <v>5865</v>
      </c>
      <c r="AY11" s="1057" t="s">
        <v>5866</v>
      </c>
      <c r="AZ11" s="1057" t="s">
        <v>5867</v>
      </c>
      <c r="BA11" s="1057" t="s">
        <v>5868</v>
      </c>
      <c r="BB11" s="1057" t="s">
        <v>5869</v>
      </c>
      <c r="BC11" s="1057" t="s">
        <v>6389</v>
      </c>
      <c r="BD11" s="1057" t="s">
        <v>5871</v>
      </c>
      <c r="BE11" s="1057" t="s">
        <v>5872</v>
      </c>
      <c r="BF11" s="1057" t="s">
        <v>6390</v>
      </c>
      <c r="BG11" s="1406"/>
      <c r="BH11" s="1057"/>
      <c r="BI11" s="1406">
        <v>10969162</v>
      </c>
      <c r="BJ11" s="1406">
        <v>10969164</v>
      </c>
      <c r="BK11" s="1406">
        <v>10969166</v>
      </c>
    </row>
    <row r="12" spans="1:63" s="1405" customFormat="1" ht="72" customHeight="1">
      <c r="A12" s="1404" t="s">
        <v>6366</v>
      </c>
      <c r="B12" s="1064" t="s">
        <v>6441</v>
      </c>
      <c r="C12" s="1406" t="s">
        <v>6442</v>
      </c>
      <c r="D12" s="1406">
        <v>11267126</v>
      </c>
      <c r="E12" s="1406" t="s">
        <v>6452</v>
      </c>
      <c r="F12" s="1071" t="s">
        <v>6451</v>
      </c>
      <c r="G12" s="1055"/>
      <c r="H12" s="1406">
        <v>668990095</v>
      </c>
      <c r="I12" s="1406" t="s">
        <v>5841</v>
      </c>
      <c r="J12" s="1406"/>
      <c r="K12" s="1406" t="s">
        <v>6453</v>
      </c>
      <c r="L12" s="1406" t="s">
        <v>6398</v>
      </c>
      <c r="M12" s="1406" t="s">
        <v>6399</v>
      </c>
      <c r="N12" s="1406" t="s">
        <v>6400</v>
      </c>
      <c r="O12" s="1406" t="s">
        <v>6401</v>
      </c>
      <c r="P12" s="1406" t="s">
        <v>6374</v>
      </c>
      <c r="Q12" s="1057" t="s">
        <v>6375</v>
      </c>
      <c r="R12" s="1057" t="s">
        <v>5863</v>
      </c>
      <c r="S12" s="1057" t="s">
        <v>5850</v>
      </c>
      <c r="T12" s="1057" t="s">
        <v>5850</v>
      </c>
      <c r="U12" s="1057" t="s">
        <v>5850</v>
      </c>
      <c r="V12" s="1057"/>
      <c r="W12" s="1057" t="s">
        <v>2589</v>
      </c>
      <c r="X12" s="1057" t="s">
        <v>6454</v>
      </c>
      <c r="Y12" s="1057" t="s">
        <v>6404</v>
      </c>
      <c r="Z12" s="1057" t="s">
        <v>6447</v>
      </c>
      <c r="AA12" s="1057" t="s">
        <v>6448</v>
      </c>
      <c r="AB12" s="1057" t="s">
        <v>6407</v>
      </c>
      <c r="AC12" s="1057" t="s">
        <v>6408</v>
      </c>
      <c r="AD12" s="1057" t="s">
        <v>6449</v>
      </c>
      <c r="AE12" s="1057" t="s">
        <v>6450</v>
      </c>
      <c r="AF12" s="1057" t="s">
        <v>6411</v>
      </c>
      <c r="AG12" s="1057" t="s">
        <v>6412</v>
      </c>
      <c r="AH12" s="1057"/>
      <c r="AI12" s="1057" t="s">
        <v>9871</v>
      </c>
      <c r="AJ12" s="1057" t="s">
        <v>9870</v>
      </c>
      <c r="AK12" s="1057" t="s">
        <v>6413</v>
      </c>
      <c r="AL12" s="1057" t="s">
        <v>6414</v>
      </c>
      <c r="AM12" s="1057"/>
      <c r="AN12" s="1057"/>
      <c r="AO12" s="1406"/>
      <c r="AP12" s="1057" t="s">
        <v>5863</v>
      </c>
      <c r="AQ12" s="1057"/>
      <c r="AR12" s="1057" t="s">
        <v>6415</v>
      </c>
      <c r="AS12" s="1057"/>
      <c r="AT12" s="1057"/>
      <c r="AU12" s="1070" t="s">
        <v>6416</v>
      </c>
      <c r="AV12" s="1070" t="s">
        <v>6417</v>
      </c>
      <c r="AW12" s="1070" t="s">
        <v>6418</v>
      </c>
      <c r="AX12" s="1057" t="s">
        <v>5865</v>
      </c>
      <c r="AY12" s="1057" t="s">
        <v>5866</v>
      </c>
      <c r="AZ12" s="1057" t="s">
        <v>5867</v>
      </c>
      <c r="BA12" s="1057" t="s">
        <v>5868</v>
      </c>
      <c r="BB12" s="1057" t="s">
        <v>5869</v>
      </c>
      <c r="BC12" s="1057" t="s">
        <v>6389</v>
      </c>
      <c r="BD12" s="1057" t="s">
        <v>5871</v>
      </c>
      <c r="BE12" s="1057" t="s">
        <v>5872</v>
      </c>
      <c r="BF12" s="1057" t="s">
        <v>6390</v>
      </c>
      <c r="BG12" s="1406"/>
      <c r="BH12" s="1057"/>
      <c r="BI12" s="1406">
        <v>10969162</v>
      </c>
      <c r="BJ12" s="1406">
        <v>10969164</v>
      </c>
      <c r="BK12" s="1406">
        <v>10969166</v>
      </c>
    </row>
    <row r="13" spans="1:63" ht="72" customHeight="1">
      <c r="A13" s="1052" t="s">
        <v>6366</v>
      </c>
      <c r="B13" s="1064" t="s">
        <v>6441</v>
      </c>
      <c r="C13" s="1368" t="s">
        <v>6442</v>
      </c>
      <c r="D13" s="1368">
        <v>11267127</v>
      </c>
      <c r="E13" s="1368" t="s">
        <v>6456</v>
      </c>
      <c r="F13" s="1071" t="s">
        <v>6455</v>
      </c>
      <c r="G13" s="1055"/>
      <c r="H13" s="1368">
        <v>673630254</v>
      </c>
      <c r="I13" s="1368" t="s">
        <v>5841</v>
      </c>
      <c r="J13" s="1368"/>
      <c r="K13" s="1368" t="s">
        <v>6457</v>
      </c>
      <c r="L13" s="1368" t="s">
        <v>6422</v>
      </c>
      <c r="M13" s="1368" t="s">
        <v>6399</v>
      </c>
      <c r="N13" s="1368" t="s">
        <v>6400</v>
      </c>
      <c r="O13" s="1368" t="s">
        <v>6401</v>
      </c>
      <c r="P13" s="1368" t="s">
        <v>6374</v>
      </c>
      <c r="Q13" s="1057" t="s">
        <v>6054</v>
      </c>
      <c r="R13" s="1057" t="s">
        <v>5863</v>
      </c>
      <c r="S13" s="1057" t="s">
        <v>5850</v>
      </c>
      <c r="T13" s="1057" t="s">
        <v>5850</v>
      </c>
      <c r="U13" s="1057" t="s">
        <v>5850</v>
      </c>
      <c r="V13" s="1057"/>
      <c r="W13" s="1057" t="s">
        <v>2589</v>
      </c>
      <c r="X13" s="1057" t="s">
        <v>6454</v>
      </c>
      <c r="Y13" s="1057" t="s">
        <v>6404</v>
      </c>
      <c r="Z13" s="1057" t="s">
        <v>6447</v>
      </c>
      <c r="AA13" s="1057" t="s">
        <v>6448</v>
      </c>
      <c r="AB13" s="1057" t="s">
        <v>6407</v>
      </c>
      <c r="AC13" s="1057" t="s">
        <v>6408</v>
      </c>
      <c r="AD13" s="1057" t="s">
        <v>6449</v>
      </c>
      <c r="AE13" s="1057" t="s">
        <v>6450</v>
      </c>
      <c r="AF13" s="1057" t="s">
        <v>6411</v>
      </c>
      <c r="AG13" s="1057" t="s">
        <v>6412</v>
      </c>
      <c r="AH13" s="1057"/>
      <c r="AI13" s="1057" t="s">
        <v>9871</v>
      </c>
      <c r="AJ13" s="1057" t="s">
        <v>9870</v>
      </c>
      <c r="AK13" s="1057" t="s">
        <v>6413</v>
      </c>
      <c r="AL13" s="1057" t="s">
        <v>6414</v>
      </c>
      <c r="AM13" s="1057"/>
      <c r="AN13" s="1057"/>
      <c r="AO13" s="1368"/>
      <c r="AP13" s="1057" t="s">
        <v>5863</v>
      </c>
      <c r="AQ13" s="1057"/>
      <c r="AR13" s="1057" t="s">
        <v>6415</v>
      </c>
      <c r="AS13" s="1057"/>
      <c r="AT13" s="1057"/>
      <c r="AU13" s="1070" t="s">
        <v>6416</v>
      </c>
      <c r="AV13" s="1070" t="s">
        <v>6417</v>
      </c>
      <c r="AW13" s="1070" t="s">
        <v>6418</v>
      </c>
      <c r="AX13" s="1057" t="s">
        <v>5865</v>
      </c>
      <c r="AY13" s="1057" t="s">
        <v>5866</v>
      </c>
      <c r="AZ13" s="1057" t="s">
        <v>5867</v>
      </c>
      <c r="BA13" s="1057" t="s">
        <v>5868</v>
      </c>
      <c r="BB13" s="1057" t="s">
        <v>5869</v>
      </c>
      <c r="BC13" s="1057" t="s">
        <v>6389</v>
      </c>
      <c r="BD13" s="1057" t="s">
        <v>5871</v>
      </c>
      <c r="BE13" s="1057" t="s">
        <v>5872</v>
      </c>
      <c r="BF13" s="1057" t="s">
        <v>6390</v>
      </c>
      <c r="BG13" s="1368"/>
      <c r="BH13" s="1057"/>
      <c r="BI13" s="1368">
        <v>10969162</v>
      </c>
      <c r="BJ13" s="1368">
        <v>10969164</v>
      </c>
      <c r="BK13" s="1368">
        <v>10969166</v>
      </c>
    </row>
    <row r="14" spans="1:63" ht="72" customHeight="1">
      <c r="A14" s="1052" t="s">
        <v>6366</v>
      </c>
      <c r="B14" s="1064" t="s">
        <v>6441</v>
      </c>
      <c r="C14" s="1368" t="s">
        <v>6442</v>
      </c>
      <c r="D14" s="1368">
        <v>11267128</v>
      </c>
      <c r="E14" s="1368" t="s">
        <v>6459</v>
      </c>
      <c r="F14" s="1071" t="s">
        <v>6458</v>
      </c>
      <c r="G14" s="1055"/>
      <c r="H14" s="1368">
        <v>668992489</v>
      </c>
      <c r="I14" s="1368" t="s">
        <v>5841</v>
      </c>
      <c r="J14" s="1368"/>
      <c r="K14" s="1368"/>
      <c r="L14" s="1368" t="s">
        <v>6422</v>
      </c>
      <c r="M14" s="1368" t="s">
        <v>6399</v>
      </c>
      <c r="N14" s="1368" t="s">
        <v>6400</v>
      </c>
      <c r="O14" s="1368" t="s">
        <v>6460</v>
      </c>
      <c r="P14" s="1368" t="s">
        <v>6374</v>
      </c>
      <c r="Q14" s="1057" t="s">
        <v>6054</v>
      </c>
      <c r="R14" s="1057" t="s">
        <v>5863</v>
      </c>
      <c r="S14" s="1057" t="s">
        <v>5850</v>
      </c>
      <c r="T14" s="1057" t="s">
        <v>5850</v>
      </c>
      <c r="U14" s="1057" t="s">
        <v>5850</v>
      </c>
      <c r="V14" s="1057"/>
      <c r="W14" s="1057" t="s">
        <v>2589</v>
      </c>
      <c r="X14" s="1057" t="s">
        <v>6454</v>
      </c>
      <c r="Y14" s="1057" t="s">
        <v>6404</v>
      </c>
      <c r="Z14" s="1057" t="s">
        <v>6447</v>
      </c>
      <c r="AA14" s="1057" t="s">
        <v>6448</v>
      </c>
      <c r="AB14" s="1057" t="s">
        <v>6407</v>
      </c>
      <c r="AC14" s="1057" t="s">
        <v>6408</v>
      </c>
      <c r="AD14" s="1057" t="s">
        <v>6449</v>
      </c>
      <c r="AE14" s="1057" t="s">
        <v>6450</v>
      </c>
      <c r="AF14" s="1057" t="s">
        <v>6411</v>
      </c>
      <c r="AG14" s="1057" t="s">
        <v>6412</v>
      </c>
      <c r="AH14" s="1057"/>
      <c r="AI14" s="1057" t="s">
        <v>9871</v>
      </c>
      <c r="AJ14" s="1057" t="s">
        <v>9870</v>
      </c>
      <c r="AK14" s="1057" t="s">
        <v>6413</v>
      </c>
      <c r="AL14" s="1057" t="s">
        <v>6414</v>
      </c>
      <c r="AM14" s="1057"/>
      <c r="AN14" s="1057"/>
      <c r="AO14" s="1368"/>
      <c r="AP14" s="1057" t="s">
        <v>5863</v>
      </c>
      <c r="AQ14" s="1057"/>
      <c r="AR14" s="1057" t="s">
        <v>6415</v>
      </c>
      <c r="AS14" s="1057"/>
      <c r="AT14" s="1057"/>
      <c r="AU14" s="1070" t="s">
        <v>6416</v>
      </c>
      <c r="AV14" s="1070" t="s">
        <v>6417</v>
      </c>
      <c r="AW14" s="1070" t="s">
        <v>6418</v>
      </c>
      <c r="AX14" s="1057" t="s">
        <v>5865</v>
      </c>
      <c r="AY14" s="1057" t="s">
        <v>5866</v>
      </c>
      <c r="AZ14" s="1057" t="s">
        <v>5867</v>
      </c>
      <c r="BA14" s="1057" t="s">
        <v>5868</v>
      </c>
      <c r="BB14" s="1057" t="s">
        <v>5869</v>
      </c>
      <c r="BC14" s="1057" t="s">
        <v>6389</v>
      </c>
      <c r="BD14" s="1057" t="s">
        <v>5871</v>
      </c>
      <c r="BE14" s="1057" t="s">
        <v>5872</v>
      </c>
      <c r="BF14" s="1057" t="s">
        <v>6390</v>
      </c>
      <c r="BG14" s="1368"/>
      <c r="BH14" s="1057"/>
      <c r="BI14" s="1368">
        <v>10969162</v>
      </c>
      <c r="BJ14" s="1368">
        <v>10969164</v>
      </c>
      <c r="BK14" s="1368">
        <v>10969166</v>
      </c>
    </row>
    <row r="15" spans="1:63" ht="72" customHeight="1">
      <c r="A15" s="1052" t="s">
        <v>6366</v>
      </c>
      <c r="B15" s="1064" t="s">
        <v>9670</v>
      </c>
      <c r="C15" s="1368" t="s">
        <v>9710</v>
      </c>
      <c r="D15" s="1368">
        <v>11458507</v>
      </c>
      <c r="E15" s="1368" t="s">
        <v>9561</v>
      </c>
      <c r="F15" s="1368" t="s">
        <v>5911</v>
      </c>
      <c r="G15" s="1055"/>
      <c r="H15" s="1368"/>
      <c r="I15" s="1368" t="s">
        <v>5913</v>
      </c>
      <c r="J15" s="1368"/>
      <c r="K15" s="1368"/>
      <c r="L15" s="1368" t="s">
        <v>9883</v>
      </c>
      <c r="M15" s="1368" t="s">
        <v>9697</v>
      </c>
      <c r="N15" s="1368" t="s">
        <v>9706</v>
      </c>
      <c r="O15" s="1368" t="s">
        <v>9705</v>
      </c>
      <c r="P15" s="1057" t="s">
        <v>6549</v>
      </c>
      <c r="Q15" s="1057" t="s">
        <v>9709</v>
      </c>
      <c r="R15" s="1057" t="s">
        <v>9700</v>
      </c>
      <c r="S15" s="1057" t="s">
        <v>5889</v>
      </c>
      <c r="T15" s="1057" t="s">
        <v>9592</v>
      </c>
      <c r="U15" s="1057" t="s">
        <v>9712</v>
      </c>
      <c r="V15" s="1057" t="s">
        <v>5850</v>
      </c>
      <c r="W15" s="1057" t="s">
        <v>2589</v>
      </c>
      <c r="X15" s="1057" t="s">
        <v>6454</v>
      </c>
      <c r="Y15" s="1057" t="s">
        <v>6379</v>
      </c>
      <c r="Z15" s="1057" t="s">
        <v>9716</v>
      </c>
      <c r="AA15" s="1057" t="s">
        <v>9715</v>
      </c>
      <c r="AB15" s="1057" t="s">
        <v>9711</v>
      </c>
      <c r="AC15" s="1057" t="s">
        <v>9708</v>
      </c>
      <c r="AD15" s="1057" t="s">
        <v>9714</v>
      </c>
      <c r="AE15" s="1057" t="s">
        <v>9713</v>
      </c>
      <c r="AF15" s="1057"/>
      <c r="AG15" s="1057"/>
      <c r="AH15" s="1057"/>
      <c r="AI15" s="1057" t="s">
        <v>9871</v>
      </c>
      <c r="AJ15" s="1057" t="s">
        <v>9870</v>
      </c>
      <c r="AK15" s="1057"/>
      <c r="AL15" s="1057"/>
      <c r="AM15" s="1057"/>
      <c r="AN15" s="1057"/>
      <c r="AO15" s="1368"/>
      <c r="AP15" s="1057"/>
      <c r="AQ15" s="1057"/>
      <c r="AR15" s="1057"/>
      <c r="AS15" s="1057"/>
      <c r="AT15" s="1057"/>
      <c r="AU15" s="1070"/>
      <c r="AV15" s="1070"/>
      <c r="AW15" s="1070"/>
      <c r="AX15" s="1057"/>
      <c r="AY15" s="1057"/>
      <c r="AZ15" s="1057"/>
      <c r="BA15" s="1057"/>
      <c r="BB15" s="1057"/>
      <c r="BC15" s="1057"/>
      <c r="BD15" s="1057"/>
      <c r="BE15" s="1057"/>
      <c r="BF15" s="1057"/>
      <c r="BG15" s="1368"/>
      <c r="BH15" s="1368"/>
      <c r="BI15" s="1368"/>
      <c r="BJ15" s="1368"/>
      <c r="BK15" s="1368"/>
    </row>
    <row r="16" spans="1:63" ht="72" customHeight="1">
      <c r="A16" s="1052" t="s">
        <v>6366</v>
      </c>
      <c r="B16" s="1064" t="s">
        <v>9671</v>
      </c>
      <c r="C16" s="1368" t="s">
        <v>9710</v>
      </c>
      <c r="D16" s="1368">
        <v>11458506</v>
      </c>
      <c r="E16" s="1368" t="s">
        <v>9560</v>
      </c>
      <c r="F16" s="1368" t="s">
        <v>5911</v>
      </c>
      <c r="G16" s="1055"/>
      <c r="H16" s="1368"/>
      <c r="I16" s="1368" t="s">
        <v>5913</v>
      </c>
      <c r="J16" s="1368"/>
      <c r="K16" s="1368"/>
      <c r="L16" s="1368" t="s">
        <v>9719</v>
      </c>
      <c r="M16" s="1368" t="s">
        <v>9718</v>
      </c>
      <c r="N16" s="1368" t="s">
        <v>9717</v>
      </c>
      <c r="O16" s="1368" t="s">
        <v>9705</v>
      </c>
      <c r="P16" s="1057" t="s">
        <v>6549</v>
      </c>
      <c r="Q16" s="1057" t="s">
        <v>5942</v>
      </c>
      <c r="R16" s="1057" t="s">
        <v>9700</v>
      </c>
      <c r="S16" s="1057" t="s">
        <v>5889</v>
      </c>
      <c r="T16" s="1057" t="s">
        <v>9592</v>
      </c>
      <c r="U16" s="1057" t="s">
        <v>9712</v>
      </c>
      <c r="V16" s="1057" t="s">
        <v>5850</v>
      </c>
      <c r="W16" s="1057" t="s">
        <v>2589</v>
      </c>
      <c r="X16" s="1057" t="s">
        <v>6454</v>
      </c>
      <c r="Y16" s="1057" t="s">
        <v>6379</v>
      </c>
      <c r="Z16" s="1057" t="s">
        <v>9716</v>
      </c>
      <c r="AA16" s="1057" t="s">
        <v>9715</v>
      </c>
      <c r="AB16" s="1057" t="s">
        <v>9711</v>
      </c>
      <c r="AC16" s="1057" t="s">
        <v>9708</v>
      </c>
      <c r="AD16" s="1057" t="s">
        <v>9714</v>
      </c>
      <c r="AE16" s="1057" t="s">
        <v>9713</v>
      </c>
      <c r="AF16" s="1057"/>
      <c r="AG16" s="1057"/>
      <c r="AH16" s="1057"/>
      <c r="AI16" s="1057" t="s">
        <v>9871</v>
      </c>
      <c r="AJ16" s="1057" t="s">
        <v>9870</v>
      </c>
      <c r="AK16" s="1057"/>
      <c r="AL16" s="1057"/>
      <c r="AM16" s="1057"/>
      <c r="AN16" s="1057"/>
      <c r="AO16" s="1368"/>
      <c r="AP16" s="1057"/>
      <c r="AQ16" s="1057"/>
      <c r="AR16" s="1057"/>
      <c r="AS16" s="1057"/>
      <c r="AT16" s="1057"/>
      <c r="AU16" s="1070"/>
      <c r="AV16" s="1070"/>
      <c r="AW16" s="1070"/>
      <c r="AX16" s="1057"/>
      <c r="AY16" s="1057"/>
      <c r="AZ16" s="1057"/>
      <c r="BA16" s="1057"/>
      <c r="BB16" s="1057"/>
      <c r="BC16" s="1057"/>
      <c r="BD16" s="1057"/>
      <c r="BE16" s="1057"/>
      <c r="BF16" s="1057"/>
      <c r="BG16" s="1368"/>
      <c r="BH16" s="1368"/>
      <c r="BI16" s="1368"/>
      <c r="BJ16" s="1368"/>
      <c r="BK16" s="1368"/>
    </row>
    <row r="17" spans="1:65" ht="72" customHeight="1">
      <c r="A17" s="1052" t="s">
        <v>6366</v>
      </c>
      <c r="B17" s="1064" t="s">
        <v>6461</v>
      </c>
      <c r="C17" s="1368" t="s">
        <v>6462</v>
      </c>
      <c r="D17" s="1368">
        <v>11263829</v>
      </c>
      <c r="E17" s="1056" t="s">
        <v>6464</v>
      </c>
      <c r="F17" s="1071" t="s">
        <v>6463</v>
      </c>
      <c r="G17" s="1073"/>
      <c r="H17" s="1368">
        <v>668641677</v>
      </c>
      <c r="I17" s="1368" t="s">
        <v>5841</v>
      </c>
      <c r="J17" s="1368"/>
      <c r="K17" s="1368" t="s">
        <v>6465</v>
      </c>
      <c r="L17" s="1368" t="s">
        <v>6370</v>
      </c>
      <c r="M17" s="1368" t="s">
        <v>6399</v>
      </c>
      <c r="N17" s="1368" t="s">
        <v>6400</v>
      </c>
      <c r="O17" s="1368" t="s">
        <v>6466</v>
      </c>
      <c r="P17" s="1057" t="s">
        <v>6467</v>
      </c>
      <c r="Q17" s="1057" t="s">
        <v>6468</v>
      </c>
      <c r="R17" s="1057" t="s">
        <v>9700</v>
      </c>
      <c r="S17" s="1057" t="s">
        <v>5850</v>
      </c>
      <c r="T17" s="1057" t="s">
        <v>5850</v>
      </c>
      <c r="U17" s="1057" t="s">
        <v>5850</v>
      </c>
      <c r="V17" s="1057" t="s">
        <v>6469</v>
      </c>
      <c r="W17" s="1057" t="s">
        <v>2589</v>
      </c>
      <c r="X17" s="1057" t="s">
        <v>6403</v>
      </c>
      <c r="Y17" s="1057" t="s">
        <v>6379</v>
      </c>
      <c r="Z17" s="1368" t="s">
        <v>6470</v>
      </c>
      <c r="AA17" s="1057" t="s">
        <v>6471</v>
      </c>
      <c r="AB17" s="1057" t="s">
        <v>6472</v>
      </c>
      <c r="AC17" s="1057" t="s">
        <v>6473</v>
      </c>
      <c r="AD17" s="1057" t="s">
        <v>6474</v>
      </c>
      <c r="AE17" s="1057" t="s">
        <v>6475</v>
      </c>
      <c r="AF17" s="1057" t="s">
        <v>6411</v>
      </c>
      <c r="AG17" s="1057" t="s">
        <v>6412</v>
      </c>
      <c r="AH17" s="1057" t="s">
        <v>6476</v>
      </c>
      <c r="AI17" s="1057" t="s">
        <v>9871</v>
      </c>
      <c r="AJ17" s="1057" t="s">
        <v>9870</v>
      </c>
      <c r="AK17" s="1057" t="s">
        <v>6413</v>
      </c>
      <c r="AL17" s="1057"/>
      <c r="AM17" s="1057" t="s">
        <v>6477</v>
      </c>
      <c r="AN17" s="1057" t="s">
        <v>6478</v>
      </c>
      <c r="AO17" s="1368" t="s">
        <v>6479</v>
      </c>
      <c r="AP17" s="1057" t="s">
        <v>6386</v>
      </c>
      <c r="AQ17" s="1057" t="s">
        <v>6387</v>
      </c>
      <c r="AR17" s="1057" t="s">
        <v>6388</v>
      </c>
      <c r="AS17" s="1057"/>
      <c r="AT17" s="1057" t="s">
        <v>6480</v>
      </c>
      <c r="AU17" s="1070" t="s">
        <v>6416</v>
      </c>
      <c r="AV17" s="1070" t="s">
        <v>6417</v>
      </c>
      <c r="AW17" s="1070" t="s">
        <v>6418</v>
      </c>
      <c r="AX17" s="1057" t="s">
        <v>5865</v>
      </c>
      <c r="AY17" s="1057" t="s">
        <v>5866</v>
      </c>
      <c r="AZ17" s="1057" t="s">
        <v>5867</v>
      </c>
      <c r="BA17" s="1057" t="s">
        <v>5868</v>
      </c>
      <c r="BB17" s="1057" t="s">
        <v>5869</v>
      </c>
      <c r="BC17" s="1057" t="s">
        <v>6389</v>
      </c>
      <c r="BD17" s="1057" t="s">
        <v>5871</v>
      </c>
      <c r="BE17" s="1057" t="s">
        <v>5872</v>
      </c>
      <c r="BF17" s="1057" t="s">
        <v>6390</v>
      </c>
      <c r="BG17" s="1057"/>
      <c r="BH17" s="1057"/>
      <c r="BI17" s="1368">
        <v>10969162</v>
      </c>
      <c r="BJ17" s="1368">
        <v>10969164</v>
      </c>
      <c r="BK17" s="1368">
        <v>10969166</v>
      </c>
    </row>
    <row r="18" spans="1:65" s="1405" customFormat="1" ht="72" customHeight="1">
      <c r="A18" s="1404" t="s">
        <v>6366</v>
      </c>
      <c r="B18" s="1064" t="s">
        <v>6461</v>
      </c>
      <c r="C18" s="1406" t="s">
        <v>6462</v>
      </c>
      <c r="D18" s="1406">
        <v>11263830</v>
      </c>
      <c r="E18" s="1056" t="s">
        <v>6482</v>
      </c>
      <c r="F18" s="1071" t="s">
        <v>6481</v>
      </c>
      <c r="G18" s="1073"/>
      <c r="H18" s="1406">
        <v>668642390</v>
      </c>
      <c r="I18" s="1406" t="s">
        <v>5841</v>
      </c>
      <c r="J18" s="1406"/>
      <c r="K18" s="1406" t="s">
        <v>6483</v>
      </c>
      <c r="L18" s="1406" t="s">
        <v>6484</v>
      </c>
      <c r="M18" s="1406" t="s">
        <v>6399</v>
      </c>
      <c r="N18" s="1406" t="s">
        <v>6485</v>
      </c>
      <c r="O18" s="1406" t="s">
        <v>6466</v>
      </c>
      <c r="P18" s="1057" t="s">
        <v>6467</v>
      </c>
      <c r="Q18" s="1057" t="s">
        <v>6468</v>
      </c>
      <c r="R18" s="1057" t="s">
        <v>9700</v>
      </c>
      <c r="S18" s="1057" t="s">
        <v>5850</v>
      </c>
      <c r="T18" s="1057" t="s">
        <v>5850</v>
      </c>
      <c r="U18" s="1057" t="s">
        <v>5850</v>
      </c>
      <c r="V18" s="1057" t="s">
        <v>6469</v>
      </c>
      <c r="W18" s="1057" t="s">
        <v>2589</v>
      </c>
      <c r="X18" s="1057" t="s">
        <v>6403</v>
      </c>
      <c r="Y18" s="1057" t="s">
        <v>6379</v>
      </c>
      <c r="Z18" s="1406" t="s">
        <v>6470</v>
      </c>
      <c r="AA18" s="1057" t="s">
        <v>6471</v>
      </c>
      <c r="AB18" s="1057" t="s">
        <v>6472</v>
      </c>
      <c r="AC18" s="1057" t="s">
        <v>6473</v>
      </c>
      <c r="AD18" s="1057" t="s">
        <v>6474</v>
      </c>
      <c r="AE18" s="1057" t="s">
        <v>6475</v>
      </c>
      <c r="AF18" s="1057" t="s">
        <v>6411</v>
      </c>
      <c r="AG18" s="1057" t="s">
        <v>6412</v>
      </c>
      <c r="AH18" s="1057" t="s">
        <v>6476</v>
      </c>
      <c r="AI18" s="1057" t="s">
        <v>9871</v>
      </c>
      <c r="AJ18" s="1057" t="s">
        <v>9870</v>
      </c>
      <c r="AK18" s="1057" t="s">
        <v>6413</v>
      </c>
      <c r="AL18" s="1057"/>
      <c r="AM18" s="1057" t="s">
        <v>6477</v>
      </c>
      <c r="AN18" s="1057" t="s">
        <v>6478</v>
      </c>
      <c r="AO18" s="1406" t="s">
        <v>6479</v>
      </c>
      <c r="AP18" s="1057" t="s">
        <v>6386</v>
      </c>
      <c r="AQ18" s="1057" t="s">
        <v>6387</v>
      </c>
      <c r="AR18" s="1057" t="s">
        <v>6388</v>
      </c>
      <c r="AS18" s="1057"/>
      <c r="AT18" s="1057" t="s">
        <v>6480</v>
      </c>
      <c r="AU18" s="1070" t="s">
        <v>6416</v>
      </c>
      <c r="AV18" s="1070" t="s">
        <v>6417</v>
      </c>
      <c r="AW18" s="1070" t="s">
        <v>6418</v>
      </c>
      <c r="AX18" s="1057" t="s">
        <v>5865</v>
      </c>
      <c r="AY18" s="1057" t="s">
        <v>5866</v>
      </c>
      <c r="AZ18" s="1057" t="s">
        <v>5867</v>
      </c>
      <c r="BA18" s="1057" t="s">
        <v>5868</v>
      </c>
      <c r="BB18" s="1057" t="s">
        <v>5869</v>
      </c>
      <c r="BC18" s="1057" t="s">
        <v>6389</v>
      </c>
      <c r="BD18" s="1057" t="s">
        <v>5871</v>
      </c>
      <c r="BE18" s="1057" t="s">
        <v>5872</v>
      </c>
      <c r="BF18" s="1057" t="s">
        <v>6390</v>
      </c>
      <c r="BG18" s="1057"/>
      <c r="BH18" s="1057"/>
      <c r="BI18" s="1406">
        <v>10969162</v>
      </c>
      <c r="BJ18" s="1406">
        <v>10969164</v>
      </c>
      <c r="BK18" s="1406">
        <v>10969166</v>
      </c>
    </row>
    <row r="19" spans="1:65" ht="72" customHeight="1">
      <c r="A19" s="1052" t="s">
        <v>6366</v>
      </c>
      <c r="B19" s="1064" t="s">
        <v>6461</v>
      </c>
      <c r="C19" s="1368" t="s">
        <v>6462</v>
      </c>
      <c r="D19" s="1368">
        <v>11094187</v>
      </c>
      <c r="E19" s="1368" t="s">
        <v>6487</v>
      </c>
      <c r="F19" s="1071" t="s">
        <v>6486</v>
      </c>
      <c r="G19" s="1055"/>
      <c r="H19" s="1368"/>
      <c r="I19" s="1368" t="s">
        <v>5841</v>
      </c>
      <c r="J19" s="1368"/>
      <c r="K19" s="1368"/>
      <c r="L19" s="1368" t="s">
        <v>6488</v>
      </c>
      <c r="M19" s="1057" t="s">
        <v>6489</v>
      </c>
      <c r="N19" s="1368" t="s">
        <v>6429</v>
      </c>
      <c r="O19" s="1368" t="s">
        <v>6460</v>
      </c>
      <c r="P19" s="1057" t="s">
        <v>6467</v>
      </c>
      <c r="Q19" s="1057" t="s">
        <v>6490</v>
      </c>
      <c r="R19" s="1057" t="s">
        <v>9700</v>
      </c>
      <c r="S19" s="1057" t="s">
        <v>5850</v>
      </c>
      <c r="T19" s="1057" t="s">
        <v>5850</v>
      </c>
      <c r="U19" s="1057" t="s">
        <v>5850</v>
      </c>
      <c r="V19" s="1057"/>
      <c r="W19" s="1057" t="s">
        <v>2589</v>
      </c>
      <c r="X19" s="1057" t="s">
        <v>6403</v>
      </c>
      <c r="Y19" s="1057" t="s">
        <v>6379</v>
      </c>
      <c r="Z19" s="1368" t="s">
        <v>6470</v>
      </c>
      <c r="AA19" s="1057" t="s">
        <v>6471</v>
      </c>
      <c r="AB19" s="1057" t="s">
        <v>6472</v>
      </c>
      <c r="AC19" s="1057" t="s">
        <v>6491</v>
      </c>
      <c r="AD19" s="1057" t="s">
        <v>6474</v>
      </c>
      <c r="AE19" s="1057" t="s">
        <v>6475</v>
      </c>
      <c r="AF19" s="1057" t="s">
        <v>6411</v>
      </c>
      <c r="AG19" s="1057" t="s">
        <v>6412</v>
      </c>
      <c r="AH19" s="1057" t="s">
        <v>6476</v>
      </c>
      <c r="AI19" s="1057" t="s">
        <v>9871</v>
      </c>
      <c r="AJ19" s="1057" t="s">
        <v>9870</v>
      </c>
      <c r="AK19" s="1057" t="s">
        <v>6413</v>
      </c>
      <c r="AL19" s="1057"/>
      <c r="AM19" s="1057" t="s">
        <v>6477</v>
      </c>
      <c r="AN19" s="1057" t="s">
        <v>6478</v>
      </c>
      <c r="AO19" s="1368" t="s">
        <v>6479</v>
      </c>
      <c r="AP19" s="1057" t="s">
        <v>6386</v>
      </c>
      <c r="AQ19" s="1057" t="s">
        <v>6387</v>
      </c>
      <c r="AR19" s="1057" t="s">
        <v>6388</v>
      </c>
      <c r="AS19" s="1057"/>
      <c r="AT19" s="1057" t="s">
        <v>6480</v>
      </c>
      <c r="AU19" s="1070" t="s">
        <v>6416</v>
      </c>
      <c r="AV19" s="1070" t="s">
        <v>6417</v>
      </c>
      <c r="AW19" s="1070" t="s">
        <v>6418</v>
      </c>
      <c r="AX19" s="1057" t="s">
        <v>5865</v>
      </c>
      <c r="AY19" s="1057" t="s">
        <v>5866</v>
      </c>
      <c r="AZ19" s="1057" t="s">
        <v>5867</v>
      </c>
      <c r="BA19" s="1057" t="s">
        <v>5868</v>
      </c>
      <c r="BB19" s="1057" t="s">
        <v>5869</v>
      </c>
      <c r="BC19" s="1057" t="s">
        <v>6389</v>
      </c>
      <c r="BD19" s="1057" t="s">
        <v>5871</v>
      </c>
      <c r="BE19" s="1057" t="s">
        <v>5872</v>
      </c>
      <c r="BF19" s="1057" t="s">
        <v>6390</v>
      </c>
      <c r="BG19" s="1057"/>
      <c r="BH19" s="1057"/>
      <c r="BI19" s="1368">
        <v>10969162</v>
      </c>
      <c r="BJ19" s="1368">
        <v>10969164</v>
      </c>
      <c r="BK19" s="1368">
        <v>10969166</v>
      </c>
    </row>
    <row r="20" spans="1:65" ht="72" customHeight="1">
      <c r="A20" s="1052" t="s">
        <v>6366</v>
      </c>
      <c r="B20" s="1064" t="s">
        <v>6461</v>
      </c>
      <c r="C20" s="1368" t="s">
        <v>6462</v>
      </c>
      <c r="D20" s="1368">
        <v>11252957</v>
      </c>
      <c r="E20" s="1368" t="s">
        <v>6493</v>
      </c>
      <c r="F20" s="1071" t="s">
        <v>6492</v>
      </c>
      <c r="G20" s="1055"/>
      <c r="H20" s="1368">
        <v>666413765</v>
      </c>
      <c r="I20" s="1368" t="s">
        <v>5841</v>
      </c>
      <c r="J20" s="1368"/>
      <c r="K20" s="1368"/>
      <c r="L20" s="1368" t="s">
        <v>6488</v>
      </c>
      <c r="M20" s="1368" t="s">
        <v>6494</v>
      </c>
      <c r="N20" s="1368" t="s">
        <v>6495</v>
      </c>
      <c r="O20" s="1368" t="s">
        <v>6496</v>
      </c>
      <c r="P20" s="1057" t="s">
        <v>6467</v>
      </c>
      <c r="Q20" s="1057" t="s">
        <v>6497</v>
      </c>
      <c r="R20" s="1057" t="s">
        <v>9700</v>
      </c>
      <c r="S20" s="1057" t="s">
        <v>5850</v>
      </c>
      <c r="T20" s="1057" t="s">
        <v>5850</v>
      </c>
      <c r="U20" s="1057" t="s">
        <v>5850</v>
      </c>
      <c r="V20" s="1057"/>
      <c r="W20" s="1057" t="s">
        <v>2589</v>
      </c>
      <c r="X20" s="1057" t="s">
        <v>6403</v>
      </c>
      <c r="Y20" s="1057" t="s">
        <v>6379</v>
      </c>
      <c r="Z20" s="1368" t="s">
        <v>6470</v>
      </c>
      <c r="AA20" s="1057" t="s">
        <v>6471</v>
      </c>
      <c r="AB20" s="1057" t="s">
        <v>6472</v>
      </c>
      <c r="AC20" s="1057"/>
      <c r="AD20" s="1057" t="s">
        <v>6474</v>
      </c>
      <c r="AE20" s="1057" t="s">
        <v>6475</v>
      </c>
      <c r="AF20" s="1057" t="s">
        <v>6411</v>
      </c>
      <c r="AG20" s="1057" t="s">
        <v>6412</v>
      </c>
      <c r="AH20" s="1057" t="s">
        <v>6476</v>
      </c>
      <c r="AI20" s="1057" t="s">
        <v>9871</v>
      </c>
      <c r="AJ20" s="1057" t="s">
        <v>9870</v>
      </c>
      <c r="AK20" s="1057" t="s">
        <v>6413</v>
      </c>
      <c r="AL20" s="1057"/>
      <c r="AM20" s="1057" t="s">
        <v>6477</v>
      </c>
      <c r="AN20" s="1057" t="s">
        <v>6478</v>
      </c>
      <c r="AO20" s="1368" t="s">
        <v>6479</v>
      </c>
      <c r="AP20" s="1057" t="s">
        <v>6386</v>
      </c>
      <c r="AQ20" s="1057" t="s">
        <v>6387</v>
      </c>
      <c r="AR20" s="1057" t="s">
        <v>6388</v>
      </c>
      <c r="AS20" s="1057"/>
      <c r="AT20" s="1057" t="s">
        <v>6480</v>
      </c>
      <c r="AU20" s="1070" t="s">
        <v>6416</v>
      </c>
      <c r="AV20" s="1070" t="s">
        <v>6417</v>
      </c>
      <c r="AW20" s="1070" t="s">
        <v>6418</v>
      </c>
      <c r="AX20" s="1057" t="s">
        <v>5865</v>
      </c>
      <c r="AY20" s="1057" t="s">
        <v>5866</v>
      </c>
      <c r="AZ20" s="1057" t="s">
        <v>5867</v>
      </c>
      <c r="BA20" s="1057" t="s">
        <v>5868</v>
      </c>
      <c r="BB20" s="1057" t="s">
        <v>5869</v>
      </c>
      <c r="BC20" s="1057" t="s">
        <v>6389</v>
      </c>
      <c r="BD20" s="1057" t="s">
        <v>5871</v>
      </c>
      <c r="BE20" s="1057" t="s">
        <v>5872</v>
      </c>
      <c r="BF20" s="1057" t="s">
        <v>6390</v>
      </c>
      <c r="BG20" s="1057"/>
      <c r="BH20" s="1057"/>
      <c r="BI20" s="1368">
        <v>10969162</v>
      </c>
      <c r="BJ20" s="1368">
        <v>10969164</v>
      </c>
      <c r="BK20" s="1368">
        <v>10969166</v>
      </c>
      <c r="BL20" s="1074"/>
      <c r="BM20" s="1074"/>
    </row>
    <row r="21" spans="1:65" ht="72" customHeight="1">
      <c r="A21" s="1052" t="s">
        <v>6366</v>
      </c>
      <c r="B21" s="1064" t="s">
        <v>6498</v>
      </c>
      <c r="C21" s="1368" t="s">
        <v>6394</v>
      </c>
      <c r="D21" s="1368">
        <v>11263831</v>
      </c>
      <c r="E21" s="1056" t="s">
        <v>6500</v>
      </c>
      <c r="F21" s="1071" t="s">
        <v>6499</v>
      </c>
      <c r="G21" s="1073"/>
      <c r="H21" s="1368">
        <v>668643153</v>
      </c>
      <c r="I21" s="1368" t="s">
        <v>5841</v>
      </c>
      <c r="J21" s="1368"/>
      <c r="K21" s="1368" t="s">
        <v>6501</v>
      </c>
      <c r="L21" s="1368" t="s">
        <v>6484</v>
      </c>
      <c r="M21" s="1368" t="s">
        <v>6399</v>
      </c>
      <c r="N21" s="1368" t="s">
        <v>6400</v>
      </c>
      <c r="O21" s="1368" t="s">
        <v>6496</v>
      </c>
      <c r="P21" s="1057" t="s">
        <v>6467</v>
      </c>
      <c r="Q21" s="1057" t="s">
        <v>6468</v>
      </c>
      <c r="R21" s="1057" t="s">
        <v>9700</v>
      </c>
      <c r="S21" s="1057" t="s">
        <v>5850</v>
      </c>
      <c r="T21" s="1057" t="s">
        <v>5850</v>
      </c>
      <c r="U21" s="1057" t="s">
        <v>5850</v>
      </c>
      <c r="V21" s="1057" t="s">
        <v>6469</v>
      </c>
      <c r="W21" s="1057" t="s">
        <v>9698</v>
      </c>
      <c r="X21" s="1057" t="s">
        <v>6403</v>
      </c>
      <c r="Y21" s="1057" t="s">
        <v>6379</v>
      </c>
      <c r="Z21" s="1368" t="s">
        <v>6502</v>
      </c>
      <c r="AA21" s="1057" t="s">
        <v>6471</v>
      </c>
      <c r="AB21" s="1057" t="s">
        <v>6503</v>
      </c>
      <c r="AC21" s="1057" t="s">
        <v>6473</v>
      </c>
      <c r="AD21" s="1057" t="s">
        <v>6504</v>
      </c>
      <c r="AE21" s="1057" t="s">
        <v>6410</v>
      </c>
      <c r="AF21" s="1057" t="s">
        <v>6411</v>
      </c>
      <c r="AG21" s="1057" t="s">
        <v>6412</v>
      </c>
      <c r="AH21" s="1057" t="s">
        <v>6476</v>
      </c>
      <c r="AI21" s="1057" t="s">
        <v>9871</v>
      </c>
      <c r="AJ21" s="1057" t="s">
        <v>9870</v>
      </c>
      <c r="AK21" s="1057" t="s">
        <v>6413</v>
      </c>
      <c r="AL21" s="1057"/>
      <c r="AM21" s="1057" t="s">
        <v>6477</v>
      </c>
      <c r="AN21" s="1057" t="s">
        <v>6478</v>
      </c>
      <c r="AO21" s="1368" t="s">
        <v>6479</v>
      </c>
      <c r="AP21" s="1057" t="s">
        <v>6386</v>
      </c>
      <c r="AQ21" s="1057" t="s">
        <v>6387</v>
      </c>
      <c r="AR21" s="1057" t="s">
        <v>6388</v>
      </c>
      <c r="AS21" s="1057"/>
      <c r="AT21" s="1057" t="s">
        <v>6480</v>
      </c>
      <c r="AU21" s="1070" t="s">
        <v>6416</v>
      </c>
      <c r="AV21" s="1070" t="s">
        <v>6417</v>
      </c>
      <c r="AW21" s="1070" t="s">
        <v>6418</v>
      </c>
      <c r="AX21" s="1057" t="s">
        <v>5865</v>
      </c>
      <c r="AY21" s="1057" t="s">
        <v>5866</v>
      </c>
      <c r="AZ21" s="1057" t="s">
        <v>5867</v>
      </c>
      <c r="BA21" s="1057" t="s">
        <v>5868</v>
      </c>
      <c r="BB21" s="1057" t="s">
        <v>5869</v>
      </c>
      <c r="BC21" s="1057" t="s">
        <v>6389</v>
      </c>
      <c r="BD21" s="1057" t="s">
        <v>5871</v>
      </c>
      <c r="BE21" s="1057" t="s">
        <v>5872</v>
      </c>
      <c r="BF21" s="1057" t="s">
        <v>6390</v>
      </c>
      <c r="BG21" s="1057"/>
      <c r="BH21" s="1057"/>
      <c r="BI21" s="1368">
        <v>10969162</v>
      </c>
      <c r="BJ21" s="1368">
        <v>10969164</v>
      </c>
      <c r="BK21" s="1368">
        <v>10969166</v>
      </c>
    </row>
    <row r="22" spans="1:65" ht="72" customHeight="1">
      <c r="A22" s="1052" t="s">
        <v>6366</v>
      </c>
      <c r="B22" s="1064" t="s">
        <v>6498</v>
      </c>
      <c r="C22" s="1368" t="s">
        <v>6394</v>
      </c>
      <c r="D22" s="1368">
        <v>11263832</v>
      </c>
      <c r="E22" s="1056" t="s">
        <v>6506</v>
      </c>
      <c r="F22" s="1071" t="s">
        <v>6505</v>
      </c>
      <c r="G22" s="1073"/>
      <c r="H22" s="1368">
        <v>668644144</v>
      </c>
      <c r="I22" s="1368" t="s">
        <v>5841</v>
      </c>
      <c r="J22" s="1368"/>
      <c r="K22" s="1368"/>
      <c r="L22" s="1368" t="s">
        <v>6484</v>
      </c>
      <c r="M22" s="1368" t="s">
        <v>6399</v>
      </c>
      <c r="N22" s="1368" t="s">
        <v>6400</v>
      </c>
      <c r="O22" s="1368" t="s">
        <v>6496</v>
      </c>
      <c r="P22" s="1057" t="s">
        <v>6467</v>
      </c>
      <c r="Q22" s="1057" t="s">
        <v>9695</v>
      </c>
      <c r="R22" s="1057" t="s">
        <v>9700</v>
      </c>
      <c r="S22" s="1057" t="s">
        <v>5850</v>
      </c>
      <c r="T22" s="1057" t="s">
        <v>5850</v>
      </c>
      <c r="U22" s="1057" t="s">
        <v>5850</v>
      </c>
      <c r="V22" s="1057" t="s">
        <v>6508</v>
      </c>
      <c r="W22" s="1057" t="s">
        <v>9698</v>
      </c>
      <c r="X22" s="1057" t="s">
        <v>6403</v>
      </c>
      <c r="Y22" s="1057" t="s">
        <v>6379</v>
      </c>
      <c r="Z22" s="1368" t="s">
        <v>6502</v>
      </c>
      <c r="AA22" s="1057" t="s">
        <v>6471</v>
      </c>
      <c r="AB22" s="1057" t="s">
        <v>6503</v>
      </c>
      <c r="AC22" s="1057" t="s">
        <v>6473</v>
      </c>
      <c r="AD22" s="1057" t="s">
        <v>6504</v>
      </c>
      <c r="AE22" s="1057" t="s">
        <v>6410</v>
      </c>
      <c r="AF22" s="1057" t="s">
        <v>6411</v>
      </c>
      <c r="AG22" s="1057" t="s">
        <v>6412</v>
      </c>
      <c r="AH22" s="1057" t="s">
        <v>6476</v>
      </c>
      <c r="AI22" s="1057" t="s">
        <v>9871</v>
      </c>
      <c r="AJ22" s="1057" t="s">
        <v>9870</v>
      </c>
      <c r="AK22" s="1057" t="s">
        <v>6413</v>
      </c>
      <c r="AL22" s="1057"/>
      <c r="AM22" s="1057" t="s">
        <v>6477</v>
      </c>
      <c r="AN22" s="1057" t="s">
        <v>6478</v>
      </c>
      <c r="AO22" s="1368" t="s">
        <v>6479</v>
      </c>
      <c r="AP22" s="1057" t="s">
        <v>6386</v>
      </c>
      <c r="AQ22" s="1057" t="s">
        <v>6387</v>
      </c>
      <c r="AR22" s="1057" t="s">
        <v>6388</v>
      </c>
      <c r="AS22" s="1057"/>
      <c r="AT22" s="1057" t="s">
        <v>6480</v>
      </c>
      <c r="AU22" s="1070" t="s">
        <v>6416</v>
      </c>
      <c r="AV22" s="1070" t="s">
        <v>6417</v>
      </c>
      <c r="AW22" s="1070" t="s">
        <v>6418</v>
      </c>
      <c r="AX22" s="1057" t="s">
        <v>5865</v>
      </c>
      <c r="AY22" s="1057" t="s">
        <v>5866</v>
      </c>
      <c r="AZ22" s="1057" t="s">
        <v>5867</v>
      </c>
      <c r="BA22" s="1057" t="s">
        <v>5868</v>
      </c>
      <c r="BB22" s="1057" t="s">
        <v>5869</v>
      </c>
      <c r="BC22" s="1057" t="s">
        <v>6389</v>
      </c>
      <c r="BD22" s="1057" t="s">
        <v>5871</v>
      </c>
      <c r="BE22" s="1057" t="s">
        <v>5872</v>
      </c>
      <c r="BF22" s="1057" t="s">
        <v>6390</v>
      </c>
      <c r="BG22" s="1057"/>
      <c r="BH22" s="1057"/>
      <c r="BI22" s="1368">
        <v>10969162</v>
      </c>
      <c r="BJ22" s="1368">
        <v>10969164</v>
      </c>
      <c r="BK22" s="1368">
        <v>10969166</v>
      </c>
    </row>
    <row r="23" spans="1:65" ht="72" customHeight="1">
      <c r="A23" s="1052" t="s">
        <v>6366</v>
      </c>
      <c r="B23" s="1064" t="s">
        <v>6498</v>
      </c>
      <c r="C23" s="1368" t="s">
        <v>6394</v>
      </c>
      <c r="D23" s="1368">
        <v>11263833</v>
      </c>
      <c r="E23" s="1056" t="s">
        <v>6510</v>
      </c>
      <c r="F23" s="1071" t="s">
        <v>6509</v>
      </c>
      <c r="G23" s="1073"/>
      <c r="H23" s="1368">
        <v>668644621</v>
      </c>
      <c r="I23" s="1368" t="s">
        <v>5841</v>
      </c>
      <c r="J23" s="1368"/>
      <c r="K23" s="1368" t="s">
        <v>6511</v>
      </c>
      <c r="L23" s="1368" t="s">
        <v>6484</v>
      </c>
      <c r="M23" s="1368" t="s">
        <v>6399</v>
      </c>
      <c r="N23" s="1368" t="s">
        <v>6400</v>
      </c>
      <c r="O23" s="1368" t="s">
        <v>6460</v>
      </c>
      <c r="P23" s="1057" t="s">
        <v>6467</v>
      </c>
      <c r="Q23" s="1057" t="s">
        <v>6468</v>
      </c>
      <c r="R23" s="1057" t="s">
        <v>9700</v>
      </c>
      <c r="S23" s="1057" t="s">
        <v>5850</v>
      </c>
      <c r="T23" s="1057" t="s">
        <v>5850</v>
      </c>
      <c r="U23" s="1057" t="s">
        <v>5850</v>
      </c>
      <c r="V23" s="1057" t="s">
        <v>6469</v>
      </c>
      <c r="W23" s="1057" t="s">
        <v>9698</v>
      </c>
      <c r="X23" s="1057" t="s">
        <v>6403</v>
      </c>
      <c r="Y23" s="1057" t="s">
        <v>6379</v>
      </c>
      <c r="Z23" s="1368" t="s">
        <v>6502</v>
      </c>
      <c r="AA23" s="1057" t="s">
        <v>6471</v>
      </c>
      <c r="AB23" s="1057" t="s">
        <v>6503</v>
      </c>
      <c r="AC23" s="1057" t="s">
        <v>6473</v>
      </c>
      <c r="AD23" s="1057" t="s">
        <v>6504</v>
      </c>
      <c r="AE23" s="1057" t="s">
        <v>6410</v>
      </c>
      <c r="AF23" s="1057" t="s">
        <v>6411</v>
      </c>
      <c r="AG23" s="1057" t="s">
        <v>6412</v>
      </c>
      <c r="AH23" s="1057" t="s">
        <v>6476</v>
      </c>
      <c r="AI23" s="1057" t="s">
        <v>9871</v>
      </c>
      <c r="AJ23" s="1057" t="s">
        <v>9870</v>
      </c>
      <c r="AK23" s="1057" t="s">
        <v>6413</v>
      </c>
      <c r="AL23" s="1057"/>
      <c r="AM23" s="1057" t="s">
        <v>6477</v>
      </c>
      <c r="AN23" s="1057" t="s">
        <v>6478</v>
      </c>
      <c r="AO23" s="1368" t="s">
        <v>6479</v>
      </c>
      <c r="AP23" s="1057" t="s">
        <v>6386</v>
      </c>
      <c r="AQ23" s="1057" t="s">
        <v>6387</v>
      </c>
      <c r="AR23" s="1057" t="s">
        <v>6388</v>
      </c>
      <c r="AS23" s="1057"/>
      <c r="AT23" s="1057" t="s">
        <v>6480</v>
      </c>
      <c r="AU23" s="1070" t="s">
        <v>6416</v>
      </c>
      <c r="AV23" s="1070" t="s">
        <v>6417</v>
      </c>
      <c r="AW23" s="1070" t="s">
        <v>6418</v>
      </c>
      <c r="AX23" s="1057" t="s">
        <v>5865</v>
      </c>
      <c r="AY23" s="1057" t="s">
        <v>5866</v>
      </c>
      <c r="AZ23" s="1057" t="s">
        <v>5867</v>
      </c>
      <c r="BA23" s="1057" t="s">
        <v>5868</v>
      </c>
      <c r="BB23" s="1057" t="s">
        <v>5869</v>
      </c>
      <c r="BC23" s="1057" t="s">
        <v>6389</v>
      </c>
      <c r="BD23" s="1057" t="s">
        <v>5871</v>
      </c>
      <c r="BE23" s="1057" t="s">
        <v>5872</v>
      </c>
      <c r="BF23" s="1057" t="s">
        <v>6390</v>
      </c>
      <c r="BG23" s="1057"/>
      <c r="BH23" s="1057"/>
      <c r="BI23" s="1368">
        <v>10969162</v>
      </c>
      <c r="BJ23" s="1368">
        <v>10969164</v>
      </c>
      <c r="BK23" s="1368">
        <v>10969166</v>
      </c>
    </row>
    <row r="24" spans="1:65" ht="72" customHeight="1">
      <c r="A24" s="1052" t="s">
        <v>6366</v>
      </c>
      <c r="B24" s="1064" t="s">
        <v>6498</v>
      </c>
      <c r="C24" s="1368" t="s">
        <v>6394</v>
      </c>
      <c r="D24" s="1368">
        <v>10975599</v>
      </c>
      <c r="E24" s="1368" t="s">
        <v>6513</v>
      </c>
      <c r="F24" s="1071" t="s">
        <v>6512</v>
      </c>
      <c r="G24" s="1055"/>
      <c r="H24" s="1368"/>
      <c r="I24" s="1368" t="s">
        <v>5841</v>
      </c>
      <c r="J24" s="1368"/>
      <c r="K24" s="1368" t="s">
        <v>6514</v>
      </c>
      <c r="L24" s="1368" t="s">
        <v>6488</v>
      </c>
      <c r="M24" s="1057" t="s">
        <v>6489</v>
      </c>
      <c r="N24" s="1368" t="s">
        <v>6400</v>
      </c>
      <c r="O24" s="1368" t="s">
        <v>6515</v>
      </c>
      <c r="P24" s="1057" t="s">
        <v>6467</v>
      </c>
      <c r="Q24" s="1057" t="s">
        <v>6507</v>
      </c>
      <c r="R24" s="1057" t="s">
        <v>9700</v>
      </c>
      <c r="S24" s="1057" t="s">
        <v>5850</v>
      </c>
      <c r="T24" s="1057" t="s">
        <v>5850</v>
      </c>
      <c r="U24" s="1057" t="s">
        <v>5850</v>
      </c>
      <c r="V24" s="1057"/>
      <c r="W24" s="1057" t="s">
        <v>2589</v>
      </c>
      <c r="X24" s="1057" t="s">
        <v>6403</v>
      </c>
      <c r="Y24" s="1057" t="s">
        <v>6379</v>
      </c>
      <c r="Z24" s="1368" t="s">
        <v>6502</v>
      </c>
      <c r="AA24" s="1057" t="s">
        <v>6471</v>
      </c>
      <c r="AB24" s="1057" t="s">
        <v>6503</v>
      </c>
      <c r="AC24" s="1057" t="s">
        <v>6491</v>
      </c>
      <c r="AD24" s="1057" t="s">
        <v>6504</v>
      </c>
      <c r="AE24" s="1057" t="s">
        <v>6410</v>
      </c>
      <c r="AF24" s="1057" t="s">
        <v>6411</v>
      </c>
      <c r="AG24" s="1057" t="s">
        <v>6412</v>
      </c>
      <c r="AH24" s="1057" t="s">
        <v>6476</v>
      </c>
      <c r="AI24" s="1057" t="s">
        <v>9871</v>
      </c>
      <c r="AJ24" s="1057" t="s">
        <v>9870</v>
      </c>
      <c r="AK24" s="1057" t="s">
        <v>6413</v>
      </c>
      <c r="AL24" s="1057"/>
      <c r="AM24" s="1057" t="s">
        <v>6477</v>
      </c>
      <c r="AN24" s="1057" t="s">
        <v>6478</v>
      </c>
      <c r="AO24" s="1368" t="s">
        <v>6479</v>
      </c>
      <c r="AP24" s="1057" t="s">
        <v>6386</v>
      </c>
      <c r="AQ24" s="1057" t="s">
        <v>6387</v>
      </c>
      <c r="AR24" s="1057" t="s">
        <v>6388</v>
      </c>
      <c r="AS24" s="1057"/>
      <c r="AT24" s="1057" t="s">
        <v>6480</v>
      </c>
      <c r="AU24" s="1070" t="s">
        <v>6416</v>
      </c>
      <c r="AV24" s="1070" t="s">
        <v>6417</v>
      </c>
      <c r="AW24" s="1070" t="s">
        <v>6418</v>
      </c>
      <c r="AX24" s="1057" t="s">
        <v>5865</v>
      </c>
      <c r="AY24" s="1057" t="s">
        <v>5866</v>
      </c>
      <c r="AZ24" s="1057" t="s">
        <v>5867</v>
      </c>
      <c r="BA24" s="1057" t="s">
        <v>5868</v>
      </c>
      <c r="BB24" s="1057" t="s">
        <v>5869</v>
      </c>
      <c r="BC24" s="1057" t="s">
        <v>6389</v>
      </c>
      <c r="BD24" s="1057" t="s">
        <v>5871</v>
      </c>
      <c r="BE24" s="1057" t="s">
        <v>5872</v>
      </c>
      <c r="BF24" s="1057" t="s">
        <v>6390</v>
      </c>
      <c r="BG24" s="1057"/>
      <c r="BH24" s="1057"/>
      <c r="BI24" s="1368">
        <v>10969162</v>
      </c>
      <c r="BJ24" s="1368">
        <v>10969164</v>
      </c>
      <c r="BK24" s="1368">
        <v>10969166</v>
      </c>
    </row>
    <row r="25" spans="1:65" ht="72" customHeight="1">
      <c r="A25" s="1052" t="s">
        <v>6366</v>
      </c>
      <c r="B25" s="1064" t="s">
        <v>6498</v>
      </c>
      <c r="C25" s="1368" t="s">
        <v>6394</v>
      </c>
      <c r="D25" s="1368">
        <v>11094188</v>
      </c>
      <c r="E25" s="1368" t="s">
        <v>6517</v>
      </c>
      <c r="F25" s="1071" t="s">
        <v>6516</v>
      </c>
      <c r="G25" s="1055"/>
      <c r="H25" s="1368"/>
      <c r="I25" s="1368" t="s">
        <v>5841</v>
      </c>
      <c r="J25" s="1368"/>
      <c r="K25" s="1368"/>
      <c r="L25" s="1368" t="s">
        <v>6488</v>
      </c>
      <c r="M25" s="1057" t="s">
        <v>6489</v>
      </c>
      <c r="N25" s="1368" t="s">
        <v>6429</v>
      </c>
      <c r="O25" s="1368" t="s">
        <v>6460</v>
      </c>
      <c r="P25" s="1057" t="s">
        <v>6467</v>
      </c>
      <c r="Q25" s="1057" t="s">
        <v>6490</v>
      </c>
      <c r="R25" s="1057" t="s">
        <v>9700</v>
      </c>
      <c r="S25" s="1057" t="s">
        <v>5850</v>
      </c>
      <c r="T25" s="1057" t="s">
        <v>5850</v>
      </c>
      <c r="U25" s="1057" t="s">
        <v>5850</v>
      </c>
      <c r="V25" s="1057"/>
      <c r="W25" s="1057" t="s">
        <v>9698</v>
      </c>
      <c r="X25" s="1057" t="s">
        <v>6403</v>
      </c>
      <c r="Y25" s="1057" t="s">
        <v>6379</v>
      </c>
      <c r="Z25" s="1368" t="s">
        <v>6502</v>
      </c>
      <c r="AA25" s="1057" t="s">
        <v>6471</v>
      </c>
      <c r="AB25" s="1057" t="s">
        <v>6503</v>
      </c>
      <c r="AC25" s="1057" t="s">
        <v>6491</v>
      </c>
      <c r="AD25" s="1057" t="s">
        <v>6504</v>
      </c>
      <c r="AE25" s="1057" t="s">
        <v>6410</v>
      </c>
      <c r="AF25" s="1057" t="s">
        <v>6411</v>
      </c>
      <c r="AG25" s="1057" t="s">
        <v>6412</v>
      </c>
      <c r="AH25" s="1057" t="s">
        <v>6476</v>
      </c>
      <c r="AI25" s="1057" t="s">
        <v>9871</v>
      </c>
      <c r="AJ25" s="1057" t="s">
        <v>9870</v>
      </c>
      <c r="AK25" s="1057" t="s">
        <v>6413</v>
      </c>
      <c r="AL25" s="1057"/>
      <c r="AM25" s="1057" t="s">
        <v>6477</v>
      </c>
      <c r="AN25" s="1057" t="s">
        <v>6478</v>
      </c>
      <c r="AO25" s="1368" t="s">
        <v>6479</v>
      </c>
      <c r="AP25" s="1057" t="s">
        <v>6386</v>
      </c>
      <c r="AQ25" s="1057" t="s">
        <v>6387</v>
      </c>
      <c r="AR25" s="1057" t="s">
        <v>6388</v>
      </c>
      <c r="AS25" s="1057"/>
      <c r="AT25" s="1057" t="s">
        <v>6480</v>
      </c>
      <c r="AU25" s="1070" t="s">
        <v>6416</v>
      </c>
      <c r="AV25" s="1070" t="s">
        <v>6417</v>
      </c>
      <c r="AW25" s="1070" t="s">
        <v>6418</v>
      </c>
      <c r="AX25" s="1057" t="s">
        <v>5865</v>
      </c>
      <c r="AY25" s="1057" t="s">
        <v>5866</v>
      </c>
      <c r="AZ25" s="1057" t="s">
        <v>5867</v>
      </c>
      <c r="BA25" s="1057" t="s">
        <v>5868</v>
      </c>
      <c r="BB25" s="1057" t="s">
        <v>5869</v>
      </c>
      <c r="BC25" s="1057" t="s">
        <v>6389</v>
      </c>
      <c r="BD25" s="1057" t="s">
        <v>5871</v>
      </c>
      <c r="BE25" s="1057" t="s">
        <v>5872</v>
      </c>
      <c r="BF25" s="1057" t="s">
        <v>6390</v>
      </c>
      <c r="BG25" s="1057"/>
      <c r="BH25" s="1057"/>
      <c r="BI25" s="1368">
        <v>10969162</v>
      </c>
      <c r="BJ25" s="1368">
        <v>10969164</v>
      </c>
      <c r="BK25" s="1368">
        <v>10969166</v>
      </c>
    </row>
    <row r="26" spans="1:65" ht="72" customHeight="1">
      <c r="A26" s="1052" t="s">
        <v>6366</v>
      </c>
      <c r="B26" s="1064" t="s">
        <v>6498</v>
      </c>
      <c r="C26" s="1368" t="s">
        <v>6394</v>
      </c>
      <c r="D26" s="1368">
        <v>11458503</v>
      </c>
      <c r="E26" s="1056" t="s">
        <v>9556</v>
      </c>
      <c r="F26" s="1368" t="s">
        <v>5911</v>
      </c>
      <c r="G26" s="1073"/>
      <c r="H26" s="1368"/>
      <c r="I26" s="1368" t="s">
        <v>5913</v>
      </c>
      <c r="J26" s="1368"/>
      <c r="K26" s="1368"/>
      <c r="L26" s="1368" t="s">
        <v>6488</v>
      </c>
      <c r="M26" s="1368" t="s">
        <v>9697</v>
      </c>
      <c r="N26" s="1368" t="s">
        <v>9696</v>
      </c>
      <c r="O26" s="1368" t="s">
        <v>6496</v>
      </c>
      <c r="P26" s="1057" t="s">
        <v>6467</v>
      </c>
      <c r="Q26" s="1057" t="s">
        <v>9695</v>
      </c>
      <c r="R26" s="1057" t="s">
        <v>9700</v>
      </c>
      <c r="S26" s="1057" t="s">
        <v>5850</v>
      </c>
      <c r="T26" s="1057" t="s">
        <v>5850</v>
      </c>
      <c r="U26" s="1057" t="s">
        <v>5850</v>
      </c>
      <c r="V26" s="1057" t="s">
        <v>9699</v>
      </c>
      <c r="W26" s="1057" t="s">
        <v>9698</v>
      </c>
      <c r="X26" s="1057" t="s">
        <v>6403</v>
      </c>
      <c r="Y26" s="1057" t="s">
        <v>6379</v>
      </c>
      <c r="Z26" s="1368" t="s">
        <v>6502</v>
      </c>
      <c r="AA26" s="1057" t="s">
        <v>6471</v>
      </c>
      <c r="AB26" s="1057" t="s">
        <v>6503</v>
      </c>
      <c r="AC26" s="1057" t="s">
        <v>6473</v>
      </c>
      <c r="AD26" s="1057" t="s">
        <v>6504</v>
      </c>
      <c r="AE26" s="1057" t="s">
        <v>6410</v>
      </c>
      <c r="AF26" s="1057" t="s">
        <v>6411</v>
      </c>
      <c r="AG26" s="1057" t="s">
        <v>6412</v>
      </c>
      <c r="AH26" s="1057" t="s">
        <v>6476</v>
      </c>
      <c r="AI26" s="1057" t="s">
        <v>9871</v>
      </c>
      <c r="AJ26" s="1057" t="s">
        <v>9870</v>
      </c>
      <c r="AK26" s="1057" t="s">
        <v>6413</v>
      </c>
      <c r="AL26" s="1057"/>
      <c r="AM26" s="1057" t="s">
        <v>6477</v>
      </c>
      <c r="AN26" s="1057" t="s">
        <v>6478</v>
      </c>
      <c r="AO26" s="1368" t="s">
        <v>6479</v>
      </c>
      <c r="AP26" s="1057" t="s">
        <v>6386</v>
      </c>
      <c r="AQ26" s="1057" t="s">
        <v>6387</v>
      </c>
      <c r="AR26" s="1057" t="s">
        <v>6388</v>
      </c>
      <c r="AS26" s="1057"/>
      <c r="AT26" s="1057" t="s">
        <v>6480</v>
      </c>
      <c r="AU26" s="1070" t="s">
        <v>6416</v>
      </c>
      <c r="AV26" s="1070" t="s">
        <v>6417</v>
      </c>
      <c r="AW26" s="1070" t="s">
        <v>6418</v>
      </c>
      <c r="AX26" s="1057" t="s">
        <v>5865</v>
      </c>
      <c r="AY26" s="1057" t="s">
        <v>5866</v>
      </c>
      <c r="AZ26" s="1057" t="s">
        <v>5867</v>
      </c>
      <c r="BA26" s="1057" t="s">
        <v>5868</v>
      </c>
      <c r="BB26" s="1057" t="s">
        <v>5869</v>
      </c>
      <c r="BC26" s="1057" t="s">
        <v>6389</v>
      </c>
      <c r="BD26" s="1057" t="s">
        <v>5871</v>
      </c>
      <c r="BE26" s="1057" t="s">
        <v>5872</v>
      </c>
      <c r="BF26" s="1057" t="s">
        <v>6390</v>
      </c>
      <c r="BG26" s="1057"/>
      <c r="BH26" s="1057"/>
      <c r="BI26" s="1368">
        <v>10969162</v>
      </c>
      <c r="BJ26" s="1368">
        <v>10969164</v>
      </c>
      <c r="BK26" s="1368">
        <v>10969166</v>
      </c>
    </row>
    <row r="27" spans="1:65" ht="72" customHeight="1">
      <c r="A27" s="1052" t="s">
        <v>6366</v>
      </c>
      <c r="B27" s="1064" t="s">
        <v>6498</v>
      </c>
      <c r="C27" s="1368" t="s">
        <v>6394</v>
      </c>
      <c r="D27" s="1368">
        <v>11252956</v>
      </c>
      <c r="E27" s="1368" t="s">
        <v>6519</v>
      </c>
      <c r="F27" s="1071" t="s">
        <v>6518</v>
      </c>
      <c r="G27" s="1055"/>
      <c r="H27" s="1368">
        <v>666413376</v>
      </c>
      <c r="I27" s="1368" t="s">
        <v>5841</v>
      </c>
      <c r="J27" s="1368"/>
      <c r="K27" s="1368"/>
      <c r="L27" s="1368" t="s">
        <v>6488</v>
      </c>
      <c r="M27" s="1368" t="s">
        <v>6494</v>
      </c>
      <c r="N27" s="1368" t="s">
        <v>6495</v>
      </c>
      <c r="O27" s="1368" t="s">
        <v>6496</v>
      </c>
      <c r="P27" s="1057" t="s">
        <v>6467</v>
      </c>
      <c r="Q27" s="1057" t="s">
        <v>9695</v>
      </c>
      <c r="R27" s="1057" t="s">
        <v>9700</v>
      </c>
      <c r="S27" s="1057" t="s">
        <v>5850</v>
      </c>
      <c r="T27" s="1057" t="s">
        <v>5850</v>
      </c>
      <c r="U27" s="1057" t="s">
        <v>5850</v>
      </c>
      <c r="V27" s="1057"/>
      <c r="W27" s="1057" t="s">
        <v>9698</v>
      </c>
      <c r="X27" s="1057" t="s">
        <v>6403</v>
      </c>
      <c r="Y27" s="1057" t="s">
        <v>6379</v>
      </c>
      <c r="Z27" s="1368" t="s">
        <v>6502</v>
      </c>
      <c r="AA27" s="1057" t="s">
        <v>6471</v>
      </c>
      <c r="AB27" s="1057" t="s">
        <v>6503</v>
      </c>
      <c r="AC27" s="1057"/>
      <c r="AD27" s="1057" t="s">
        <v>6504</v>
      </c>
      <c r="AE27" s="1057" t="s">
        <v>6410</v>
      </c>
      <c r="AF27" s="1057" t="s">
        <v>6411</v>
      </c>
      <c r="AG27" s="1057" t="s">
        <v>6412</v>
      </c>
      <c r="AH27" s="1057" t="s">
        <v>6476</v>
      </c>
      <c r="AI27" s="1057" t="s">
        <v>9871</v>
      </c>
      <c r="AJ27" s="1057" t="s">
        <v>9870</v>
      </c>
      <c r="AK27" s="1057" t="s">
        <v>6413</v>
      </c>
      <c r="AL27" s="1057"/>
      <c r="AM27" s="1057" t="s">
        <v>6477</v>
      </c>
      <c r="AN27" s="1057" t="s">
        <v>6478</v>
      </c>
      <c r="AO27" s="1368" t="s">
        <v>6479</v>
      </c>
      <c r="AP27" s="1057" t="s">
        <v>6386</v>
      </c>
      <c r="AQ27" s="1057" t="s">
        <v>6387</v>
      </c>
      <c r="AR27" s="1057" t="s">
        <v>6388</v>
      </c>
      <c r="AS27" s="1057"/>
      <c r="AT27" s="1057" t="s">
        <v>6480</v>
      </c>
      <c r="AU27" s="1070" t="s">
        <v>6416</v>
      </c>
      <c r="AV27" s="1070" t="s">
        <v>6417</v>
      </c>
      <c r="AW27" s="1070" t="s">
        <v>6418</v>
      </c>
      <c r="AX27" s="1057" t="s">
        <v>5865</v>
      </c>
      <c r="AY27" s="1057" t="s">
        <v>5866</v>
      </c>
      <c r="AZ27" s="1057" t="s">
        <v>5867</v>
      </c>
      <c r="BA27" s="1057" t="s">
        <v>5868</v>
      </c>
      <c r="BB27" s="1057" t="s">
        <v>5869</v>
      </c>
      <c r="BC27" s="1057" t="s">
        <v>6389</v>
      </c>
      <c r="BD27" s="1057" t="s">
        <v>5871</v>
      </c>
      <c r="BE27" s="1057" t="s">
        <v>5872</v>
      </c>
      <c r="BF27" s="1057" t="s">
        <v>6390</v>
      </c>
      <c r="BG27" s="1057"/>
      <c r="BH27" s="1057"/>
      <c r="BI27" s="1368">
        <v>10969162</v>
      </c>
      <c r="BJ27" s="1368">
        <v>10969164</v>
      </c>
      <c r="BK27" s="1368">
        <v>10969166</v>
      </c>
    </row>
    <row r="28" spans="1:65" ht="72" customHeight="1">
      <c r="A28" s="1052" t="s">
        <v>6366</v>
      </c>
      <c r="B28" s="1064" t="s">
        <v>6498</v>
      </c>
      <c r="C28" s="1368" t="s">
        <v>6394</v>
      </c>
      <c r="D28" s="1368">
        <v>11458502</v>
      </c>
      <c r="E28" s="1056" t="s">
        <v>9557</v>
      </c>
      <c r="F28" s="1368" t="s">
        <v>5911</v>
      </c>
      <c r="G28" s="1073"/>
      <c r="H28" s="1368"/>
      <c r="I28" s="1368" t="s">
        <v>5913</v>
      </c>
      <c r="J28" s="1368"/>
      <c r="K28" s="1368"/>
      <c r="L28" s="1368" t="s">
        <v>6488</v>
      </c>
      <c r="M28" s="1368" t="s">
        <v>9697</v>
      </c>
      <c r="N28" s="1368" t="s">
        <v>9696</v>
      </c>
      <c r="O28" s="1368" t="s">
        <v>6460</v>
      </c>
      <c r="P28" s="1057" t="s">
        <v>6467</v>
      </c>
      <c r="Q28" s="1057" t="s">
        <v>9695</v>
      </c>
      <c r="R28" s="1057" t="s">
        <v>9700</v>
      </c>
      <c r="S28" s="1057" t="s">
        <v>5850</v>
      </c>
      <c r="T28" s="1057" t="s">
        <v>5850</v>
      </c>
      <c r="U28" s="1057" t="s">
        <v>5850</v>
      </c>
      <c r="V28" s="1057" t="s">
        <v>9699</v>
      </c>
      <c r="W28" s="1057" t="s">
        <v>9698</v>
      </c>
      <c r="X28" s="1057" t="s">
        <v>6403</v>
      </c>
      <c r="Y28" s="1057" t="s">
        <v>6379</v>
      </c>
      <c r="Z28" s="1368" t="s">
        <v>6502</v>
      </c>
      <c r="AA28" s="1057" t="s">
        <v>6471</v>
      </c>
      <c r="AB28" s="1057" t="s">
        <v>6503</v>
      </c>
      <c r="AC28" s="1057" t="s">
        <v>6473</v>
      </c>
      <c r="AD28" s="1057" t="s">
        <v>6504</v>
      </c>
      <c r="AE28" s="1057" t="s">
        <v>6410</v>
      </c>
      <c r="AF28" s="1057" t="s">
        <v>6411</v>
      </c>
      <c r="AG28" s="1057" t="s">
        <v>6412</v>
      </c>
      <c r="AH28" s="1057" t="s">
        <v>6476</v>
      </c>
      <c r="AI28" s="1057" t="s">
        <v>9871</v>
      </c>
      <c r="AJ28" s="1057" t="s">
        <v>9870</v>
      </c>
      <c r="AK28" s="1057" t="s">
        <v>6413</v>
      </c>
      <c r="AL28" s="1057"/>
      <c r="AM28" s="1057" t="s">
        <v>6477</v>
      </c>
      <c r="AN28" s="1057" t="s">
        <v>6478</v>
      </c>
      <c r="AO28" s="1368" t="s">
        <v>6479</v>
      </c>
      <c r="AP28" s="1057" t="s">
        <v>6386</v>
      </c>
      <c r="AQ28" s="1057" t="s">
        <v>6387</v>
      </c>
      <c r="AR28" s="1057" t="s">
        <v>6388</v>
      </c>
      <c r="AS28" s="1057"/>
      <c r="AT28" s="1057" t="s">
        <v>6480</v>
      </c>
      <c r="AU28" s="1070" t="s">
        <v>6416</v>
      </c>
      <c r="AV28" s="1070" t="s">
        <v>6417</v>
      </c>
      <c r="AW28" s="1070" t="s">
        <v>6418</v>
      </c>
      <c r="AX28" s="1057" t="s">
        <v>5865</v>
      </c>
      <c r="AY28" s="1057" t="s">
        <v>5866</v>
      </c>
      <c r="AZ28" s="1057" t="s">
        <v>5867</v>
      </c>
      <c r="BA28" s="1057" t="s">
        <v>5868</v>
      </c>
      <c r="BB28" s="1057" t="s">
        <v>5869</v>
      </c>
      <c r="BC28" s="1057" t="s">
        <v>6389</v>
      </c>
      <c r="BD28" s="1057" t="s">
        <v>5871</v>
      </c>
      <c r="BE28" s="1057" t="s">
        <v>5872</v>
      </c>
      <c r="BF28" s="1057" t="s">
        <v>6390</v>
      </c>
      <c r="BG28" s="1057"/>
      <c r="BH28" s="1057"/>
      <c r="BI28" s="1368">
        <v>10969162</v>
      </c>
      <c r="BJ28" s="1368">
        <v>10969164</v>
      </c>
      <c r="BK28" s="1368">
        <v>10969166</v>
      </c>
    </row>
    <row r="29" spans="1:65" ht="72" customHeight="1">
      <c r="A29" s="1052" t="s">
        <v>6366</v>
      </c>
      <c r="B29" s="1064" t="s">
        <v>6498</v>
      </c>
      <c r="C29" s="1368" t="s">
        <v>6394</v>
      </c>
      <c r="D29" s="1368">
        <v>11458504</v>
      </c>
      <c r="E29" s="1056" t="s">
        <v>9558</v>
      </c>
      <c r="F29" s="1368" t="s">
        <v>5911</v>
      </c>
      <c r="G29" s="1073"/>
      <c r="H29" s="1368"/>
      <c r="I29" s="1368" t="s">
        <v>5913</v>
      </c>
      <c r="J29" s="1368"/>
      <c r="K29" s="1368"/>
      <c r="L29" s="1368" t="s">
        <v>6488</v>
      </c>
      <c r="M29" s="1368" t="s">
        <v>9697</v>
      </c>
      <c r="N29" s="1368" t="s">
        <v>9701</v>
      </c>
      <c r="O29" s="1368" t="s">
        <v>6460</v>
      </c>
      <c r="P29" s="1057" t="s">
        <v>6467</v>
      </c>
      <c r="Q29" s="1057" t="s">
        <v>9695</v>
      </c>
      <c r="R29" s="1057" t="s">
        <v>9700</v>
      </c>
      <c r="S29" s="1057" t="s">
        <v>5850</v>
      </c>
      <c r="T29" s="1057" t="s">
        <v>5850</v>
      </c>
      <c r="U29" s="1057" t="s">
        <v>5850</v>
      </c>
      <c r="V29" s="1057" t="s">
        <v>9699</v>
      </c>
      <c r="W29" s="1057" t="s">
        <v>9698</v>
      </c>
      <c r="X29" s="1057" t="s">
        <v>6403</v>
      </c>
      <c r="Y29" s="1057" t="s">
        <v>6379</v>
      </c>
      <c r="Z29" s="1368" t="s">
        <v>6502</v>
      </c>
      <c r="AA29" s="1057" t="s">
        <v>6471</v>
      </c>
      <c r="AB29" s="1057" t="s">
        <v>6503</v>
      </c>
      <c r="AC29" s="1057" t="s">
        <v>6473</v>
      </c>
      <c r="AD29" s="1057" t="s">
        <v>6504</v>
      </c>
      <c r="AE29" s="1057" t="s">
        <v>6410</v>
      </c>
      <c r="AF29" s="1057" t="s">
        <v>6411</v>
      </c>
      <c r="AG29" s="1057" t="s">
        <v>6412</v>
      </c>
      <c r="AH29" s="1057" t="s">
        <v>6476</v>
      </c>
      <c r="AI29" s="1057" t="s">
        <v>9871</v>
      </c>
      <c r="AJ29" s="1057" t="s">
        <v>9870</v>
      </c>
      <c r="AK29" s="1057" t="s">
        <v>6413</v>
      </c>
      <c r="AL29" s="1057"/>
      <c r="AM29" s="1057" t="s">
        <v>6477</v>
      </c>
      <c r="AN29" s="1057" t="s">
        <v>6478</v>
      </c>
      <c r="AO29" s="1368" t="s">
        <v>6479</v>
      </c>
      <c r="AP29" s="1057" t="s">
        <v>6386</v>
      </c>
      <c r="AQ29" s="1057" t="s">
        <v>6387</v>
      </c>
      <c r="AR29" s="1057" t="s">
        <v>6388</v>
      </c>
      <c r="AS29" s="1057"/>
      <c r="AT29" s="1057" t="s">
        <v>6480</v>
      </c>
      <c r="AU29" s="1070" t="s">
        <v>6416</v>
      </c>
      <c r="AV29" s="1070" t="s">
        <v>6417</v>
      </c>
      <c r="AW29" s="1070" t="s">
        <v>6418</v>
      </c>
      <c r="AX29" s="1057" t="s">
        <v>5865</v>
      </c>
      <c r="AY29" s="1057" t="s">
        <v>5866</v>
      </c>
      <c r="AZ29" s="1057" t="s">
        <v>5867</v>
      </c>
      <c r="BA29" s="1057" t="s">
        <v>5868</v>
      </c>
      <c r="BB29" s="1057" t="s">
        <v>5869</v>
      </c>
      <c r="BC29" s="1057" t="s">
        <v>6389</v>
      </c>
      <c r="BD29" s="1057" t="s">
        <v>5871</v>
      </c>
      <c r="BE29" s="1057" t="s">
        <v>5872</v>
      </c>
      <c r="BF29" s="1057" t="s">
        <v>6390</v>
      </c>
      <c r="BG29" s="1057"/>
      <c r="BH29" s="1057"/>
      <c r="BI29" s="1368">
        <v>10969162</v>
      </c>
      <c r="BJ29" s="1368">
        <v>10969164</v>
      </c>
      <c r="BK29" s="1368">
        <v>10969166</v>
      </c>
    </row>
    <row r="30" spans="1:65" ht="72" customHeight="1">
      <c r="A30" s="1052" t="s">
        <v>6366</v>
      </c>
      <c r="B30" s="1362" t="s">
        <v>6520</v>
      </c>
      <c r="C30" s="1368" t="s">
        <v>6442</v>
      </c>
      <c r="D30" s="1368">
        <v>11263834</v>
      </c>
      <c r="E30" s="1056" t="s">
        <v>6522</v>
      </c>
      <c r="F30" s="1071" t="s">
        <v>6521</v>
      </c>
      <c r="G30" s="1073"/>
      <c r="H30" s="1368">
        <v>668637564</v>
      </c>
      <c r="I30" s="1368" t="s">
        <v>5841</v>
      </c>
      <c r="J30" s="1368"/>
      <c r="K30" s="1368"/>
      <c r="L30" s="1368" t="s">
        <v>6370</v>
      </c>
      <c r="M30" s="1368" t="s">
        <v>6399</v>
      </c>
      <c r="N30" s="1368" t="s">
        <v>6400</v>
      </c>
      <c r="O30" s="1368" t="s">
        <v>6496</v>
      </c>
      <c r="P30" s="1057" t="s">
        <v>6467</v>
      </c>
      <c r="Q30" s="1057" t="s">
        <v>6468</v>
      </c>
      <c r="R30" s="1057" t="s">
        <v>9700</v>
      </c>
      <c r="S30" s="1057" t="s">
        <v>5850</v>
      </c>
      <c r="T30" s="1057" t="s">
        <v>5850</v>
      </c>
      <c r="U30" s="1057" t="s">
        <v>5850</v>
      </c>
      <c r="V30" s="1057" t="s">
        <v>6469</v>
      </c>
      <c r="W30" s="1057" t="s">
        <v>2589</v>
      </c>
      <c r="X30" s="1057" t="s">
        <v>6523</v>
      </c>
      <c r="Y30" s="1057" t="s">
        <v>6379</v>
      </c>
      <c r="Z30" s="1368" t="s">
        <v>6524</v>
      </c>
      <c r="AA30" s="1057" t="s">
        <v>6525</v>
      </c>
      <c r="AB30" s="1057" t="s">
        <v>6526</v>
      </c>
      <c r="AC30" s="1057" t="s">
        <v>6473</v>
      </c>
      <c r="AD30" s="1057" t="s">
        <v>6449</v>
      </c>
      <c r="AE30" s="1057" t="s">
        <v>6450</v>
      </c>
      <c r="AF30" s="1057" t="s">
        <v>6411</v>
      </c>
      <c r="AG30" s="1057" t="s">
        <v>6412</v>
      </c>
      <c r="AH30" s="1057" t="s">
        <v>6476</v>
      </c>
      <c r="AI30" s="1057" t="s">
        <v>9871</v>
      </c>
      <c r="AJ30" s="1057" t="s">
        <v>9870</v>
      </c>
      <c r="AK30" s="1057" t="s">
        <v>6413</v>
      </c>
      <c r="AL30" s="1057"/>
      <c r="AM30" s="1057" t="s">
        <v>6477</v>
      </c>
      <c r="AN30" s="1057" t="s">
        <v>6478</v>
      </c>
      <c r="AO30" s="1368" t="s">
        <v>6479</v>
      </c>
      <c r="AP30" s="1057" t="s">
        <v>6386</v>
      </c>
      <c r="AQ30" s="1057" t="s">
        <v>6387</v>
      </c>
      <c r="AR30" s="1057" t="s">
        <v>6388</v>
      </c>
      <c r="AS30" s="1057"/>
      <c r="AT30" s="1057" t="s">
        <v>6480</v>
      </c>
      <c r="AU30" s="1070" t="s">
        <v>6416</v>
      </c>
      <c r="AV30" s="1070" t="s">
        <v>6417</v>
      </c>
      <c r="AW30" s="1070" t="s">
        <v>6418</v>
      </c>
      <c r="AX30" s="1057" t="s">
        <v>5865</v>
      </c>
      <c r="AY30" s="1057" t="s">
        <v>5866</v>
      </c>
      <c r="AZ30" s="1057" t="s">
        <v>5867</v>
      </c>
      <c r="BA30" s="1057" t="s">
        <v>5868</v>
      </c>
      <c r="BB30" s="1057" t="s">
        <v>5869</v>
      </c>
      <c r="BC30" s="1057" t="s">
        <v>6389</v>
      </c>
      <c r="BD30" s="1057" t="s">
        <v>5871</v>
      </c>
      <c r="BE30" s="1057" t="s">
        <v>5872</v>
      </c>
      <c r="BF30" s="1057" t="s">
        <v>6390</v>
      </c>
      <c r="BG30" s="1368" t="s">
        <v>6527</v>
      </c>
      <c r="BH30" s="1057"/>
      <c r="BI30" s="1368">
        <v>10969162</v>
      </c>
      <c r="BJ30" s="1368">
        <v>10969164</v>
      </c>
      <c r="BK30" s="1368">
        <v>10969166</v>
      </c>
      <c r="BL30" s="1368"/>
    </row>
    <row r="31" spans="1:65" ht="72" customHeight="1">
      <c r="A31" s="1052" t="s">
        <v>6366</v>
      </c>
      <c r="B31" s="1362" t="s">
        <v>6520</v>
      </c>
      <c r="C31" s="1368" t="s">
        <v>6442</v>
      </c>
      <c r="D31" s="1368">
        <v>11263835</v>
      </c>
      <c r="E31" s="1056" t="s">
        <v>6529</v>
      </c>
      <c r="F31" s="1071" t="s">
        <v>6528</v>
      </c>
      <c r="G31" s="1073"/>
      <c r="H31" s="1368">
        <v>668638648</v>
      </c>
      <c r="I31" s="1368" t="s">
        <v>5841</v>
      </c>
      <c r="J31" s="1368"/>
      <c r="K31" s="1368" t="s">
        <v>6530</v>
      </c>
      <c r="L31" s="1368" t="s">
        <v>6370</v>
      </c>
      <c r="M31" s="1368" t="s">
        <v>6399</v>
      </c>
      <c r="N31" s="1368" t="s">
        <v>6400</v>
      </c>
      <c r="O31" s="1368" t="s">
        <v>6496</v>
      </c>
      <c r="P31" s="1057" t="s">
        <v>6467</v>
      </c>
      <c r="Q31" s="1057" t="s">
        <v>6468</v>
      </c>
      <c r="R31" s="1057" t="s">
        <v>9700</v>
      </c>
      <c r="S31" s="1057" t="s">
        <v>5850</v>
      </c>
      <c r="T31" s="1057" t="s">
        <v>5850</v>
      </c>
      <c r="U31" s="1057" t="s">
        <v>5850</v>
      </c>
      <c r="V31" s="1057" t="s">
        <v>6469</v>
      </c>
      <c r="W31" s="1057" t="s">
        <v>2589</v>
      </c>
      <c r="X31" s="1057" t="s">
        <v>5943</v>
      </c>
      <c r="Y31" s="1057" t="s">
        <v>6379</v>
      </c>
      <c r="Z31" s="1368" t="s">
        <v>6524</v>
      </c>
      <c r="AA31" s="1057" t="s">
        <v>6525</v>
      </c>
      <c r="AB31" s="1057" t="s">
        <v>6526</v>
      </c>
      <c r="AC31" s="1057" t="s">
        <v>6473</v>
      </c>
      <c r="AD31" s="1057" t="s">
        <v>6449</v>
      </c>
      <c r="AE31" s="1057" t="s">
        <v>6450</v>
      </c>
      <c r="AF31" s="1057" t="s">
        <v>6411</v>
      </c>
      <c r="AG31" s="1057" t="s">
        <v>6412</v>
      </c>
      <c r="AH31" s="1057" t="s">
        <v>6476</v>
      </c>
      <c r="AI31" s="1057" t="s">
        <v>9871</v>
      </c>
      <c r="AJ31" s="1057" t="s">
        <v>9870</v>
      </c>
      <c r="AK31" s="1057" t="s">
        <v>6413</v>
      </c>
      <c r="AL31" s="1057"/>
      <c r="AM31" s="1057" t="s">
        <v>6477</v>
      </c>
      <c r="AN31" s="1057" t="s">
        <v>6478</v>
      </c>
      <c r="AO31" s="1368" t="s">
        <v>6479</v>
      </c>
      <c r="AP31" s="1057" t="s">
        <v>6386</v>
      </c>
      <c r="AQ31" s="1057" t="s">
        <v>6387</v>
      </c>
      <c r="AR31" s="1057" t="s">
        <v>6388</v>
      </c>
      <c r="AS31" s="1057"/>
      <c r="AT31" s="1057" t="s">
        <v>6480</v>
      </c>
      <c r="AU31" s="1070" t="s">
        <v>6416</v>
      </c>
      <c r="AV31" s="1070" t="s">
        <v>6417</v>
      </c>
      <c r="AW31" s="1070" t="s">
        <v>6418</v>
      </c>
      <c r="AX31" s="1057" t="s">
        <v>5865</v>
      </c>
      <c r="AY31" s="1057" t="s">
        <v>5866</v>
      </c>
      <c r="AZ31" s="1057" t="s">
        <v>5867</v>
      </c>
      <c r="BA31" s="1057" t="s">
        <v>5868</v>
      </c>
      <c r="BB31" s="1057" t="s">
        <v>5869</v>
      </c>
      <c r="BC31" s="1057" t="s">
        <v>6389</v>
      </c>
      <c r="BD31" s="1057" t="s">
        <v>5871</v>
      </c>
      <c r="BE31" s="1057" t="s">
        <v>5872</v>
      </c>
      <c r="BF31" s="1057" t="s">
        <v>6390</v>
      </c>
      <c r="BG31" s="1368" t="s">
        <v>6527</v>
      </c>
      <c r="BH31" s="1057"/>
      <c r="BI31" s="1368">
        <v>10969162</v>
      </c>
      <c r="BJ31" s="1368">
        <v>10969164</v>
      </c>
      <c r="BK31" s="1368">
        <v>10969166</v>
      </c>
    </row>
    <row r="32" spans="1:65" s="1405" customFormat="1" ht="72" customHeight="1">
      <c r="A32" s="1404" t="s">
        <v>6366</v>
      </c>
      <c r="B32" s="1404" t="s">
        <v>6520</v>
      </c>
      <c r="C32" s="1406" t="s">
        <v>6442</v>
      </c>
      <c r="D32" s="1406">
        <v>11263828</v>
      </c>
      <c r="E32" s="1056" t="s">
        <v>6532</v>
      </c>
      <c r="F32" s="1071" t="s">
        <v>6531</v>
      </c>
      <c r="G32" s="1073"/>
      <c r="H32" s="1406">
        <v>668640485</v>
      </c>
      <c r="I32" s="1406" t="s">
        <v>5841</v>
      </c>
      <c r="J32" s="1406"/>
      <c r="K32" s="1406" t="s">
        <v>6533</v>
      </c>
      <c r="L32" s="1406" t="s">
        <v>6484</v>
      </c>
      <c r="M32" s="1406" t="s">
        <v>6399</v>
      </c>
      <c r="N32" s="1406" t="s">
        <v>6400</v>
      </c>
      <c r="O32" s="1406" t="s">
        <v>6496</v>
      </c>
      <c r="P32" s="1057" t="s">
        <v>6467</v>
      </c>
      <c r="Q32" s="1057" t="s">
        <v>6534</v>
      </c>
      <c r="R32" s="1057" t="s">
        <v>9700</v>
      </c>
      <c r="S32" s="1057" t="s">
        <v>5850</v>
      </c>
      <c r="T32" s="1057" t="s">
        <v>5850</v>
      </c>
      <c r="U32" s="1057" t="s">
        <v>5850</v>
      </c>
      <c r="V32" s="1057" t="s">
        <v>6469</v>
      </c>
      <c r="W32" s="1057" t="s">
        <v>2589</v>
      </c>
      <c r="X32" s="1057" t="s">
        <v>5943</v>
      </c>
      <c r="Y32" s="1057" t="s">
        <v>6379</v>
      </c>
      <c r="Z32" s="1406" t="s">
        <v>6524</v>
      </c>
      <c r="AA32" s="1057" t="s">
        <v>6525</v>
      </c>
      <c r="AB32" s="1057" t="s">
        <v>6526</v>
      </c>
      <c r="AC32" s="1057" t="s">
        <v>6473</v>
      </c>
      <c r="AD32" s="1057" t="s">
        <v>6449</v>
      </c>
      <c r="AE32" s="1057" t="s">
        <v>6450</v>
      </c>
      <c r="AF32" s="1057" t="s">
        <v>6411</v>
      </c>
      <c r="AG32" s="1057" t="s">
        <v>6412</v>
      </c>
      <c r="AH32" s="1057" t="s">
        <v>6476</v>
      </c>
      <c r="AI32" s="1057" t="s">
        <v>9871</v>
      </c>
      <c r="AJ32" s="1057" t="s">
        <v>9870</v>
      </c>
      <c r="AK32" s="1057" t="s">
        <v>6413</v>
      </c>
      <c r="AL32" s="1057"/>
      <c r="AM32" s="1057" t="s">
        <v>6477</v>
      </c>
      <c r="AN32" s="1057" t="s">
        <v>6478</v>
      </c>
      <c r="AO32" s="1406" t="s">
        <v>6479</v>
      </c>
      <c r="AP32" s="1057" t="s">
        <v>6386</v>
      </c>
      <c r="AQ32" s="1057" t="s">
        <v>6387</v>
      </c>
      <c r="AR32" s="1057" t="s">
        <v>6388</v>
      </c>
      <c r="AS32" s="1057"/>
      <c r="AT32" s="1057" t="s">
        <v>6480</v>
      </c>
      <c r="AU32" s="1070" t="s">
        <v>6416</v>
      </c>
      <c r="AV32" s="1070" t="s">
        <v>6417</v>
      </c>
      <c r="AW32" s="1070" t="s">
        <v>6418</v>
      </c>
      <c r="AX32" s="1057" t="s">
        <v>5865</v>
      </c>
      <c r="AY32" s="1057" t="s">
        <v>5866</v>
      </c>
      <c r="AZ32" s="1057" t="s">
        <v>5867</v>
      </c>
      <c r="BA32" s="1057" t="s">
        <v>5868</v>
      </c>
      <c r="BB32" s="1057" t="s">
        <v>5869</v>
      </c>
      <c r="BC32" s="1057" t="s">
        <v>6389</v>
      </c>
      <c r="BD32" s="1057" t="s">
        <v>5871</v>
      </c>
      <c r="BE32" s="1057" t="s">
        <v>5872</v>
      </c>
      <c r="BF32" s="1057" t="s">
        <v>6390</v>
      </c>
      <c r="BG32" s="1406" t="s">
        <v>6527</v>
      </c>
      <c r="BH32" s="1057"/>
      <c r="BI32" s="1406">
        <v>10969162</v>
      </c>
      <c r="BJ32" s="1406">
        <v>10969164</v>
      </c>
      <c r="BK32" s="1406">
        <v>10969166</v>
      </c>
    </row>
    <row r="33" spans="1:64" ht="72" customHeight="1">
      <c r="A33" s="1052" t="s">
        <v>6366</v>
      </c>
      <c r="B33" s="1362" t="s">
        <v>6520</v>
      </c>
      <c r="C33" s="1368" t="s">
        <v>6442</v>
      </c>
      <c r="D33" s="1368">
        <v>11263827</v>
      </c>
      <c r="E33" s="1056" t="s">
        <v>6536</v>
      </c>
      <c r="F33" s="1071" t="s">
        <v>6535</v>
      </c>
      <c r="G33" s="1073"/>
      <c r="H33" s="1368">
        <v>668639798</v>
      </c>
      <c r="I33" s="1368" t="s">
        <v>5841</v>
      </c>
      <c r="J33" s="1368"/>
      <c r="K33" s="1368"/>
      <c r="L33" s="1368" t="s">
        <v>6484</v>
      </c>
      <c r="M33" s="1368" t="s">
        <v>6399</v>
      </c>
      <c r="N33" s="1368" t="s">
        <v>6400</v>
      </c>
      <c r="O33" s="1368" t="s">
        <v>6496</v>
      </c>
      <c r="P33" s="1057" t="s">
        <v>6467</v>
      </c>
      <c r="Q33" s="1057" t="s">
        <v>6537</v>
      </c>
      <c r="R33" s="1057" t="s">
        <v>9700</v>
      </c>
      <c r="S33" s="1057" t="s">
        <v>5850</v>
      </c>
      <c r="T33" s="1057" t="s">
        <v>5850</v>
      </c>
      <c r="U33" s="1057" t="s">
        <v>5850</v>
      </c>
      <c r="V33" s="1057" t="s">
        <v>6469</v>
      </c>
      <c r="W33" s="1057" t="s">
        <v>2589</v>
      </c>
      <c r="X33" s="1057" t="s">
        <v>6523</v>
      </c>
      <c r="Y33" s="1057" t="s">
        <v>6379</v>
      </c>
      <c r="Z33" s="1368" t="s">
        <v>6524</v>
      </c>
      <c r="AA33" s="1057" t="s">
        <v>6525</v>
      </c>
      <c r="AB33" s="1057" t="s">
        <v>6526</v>
      </c>
      <c r="AC33" s="1057" t="s">
        <v>6473</v>
      </c>
      <c r="AD33" s="1057" t="s">
        <v>6449</v>
      </c>
      <c r="AE33" s="1057" t="s">
        <v>6450</v>
      </c>
      <c r="AF33" s="1057" t="s">
        <v>6411</v>
      </c>
      <c r="AG33" s="1057" t="s">
        <v>6412</v>
      </c>
      <c r="AH33" s="1057" t="s">
        <v>6476</v>
      </c>
      <c r="AI33" s="1057" t="s">
        <v>9871</v>
      </c>
      <c r="AJ33" s="1057" t="s">
        <v>9870</v>
      </c>
      <c r="AK33" s="1057" t="s">
        <v>6413</v>
      </c>
      <c r="AL33" s="1057"/>
      <c r="AM33" s="1057" t="s">
        <v>6477</v>
      </c>
      <c r="AN33" s="1057" t="s">
        <v>6478</v>
      </c>
      <c r="AO33" s="1368" t="s">
        <v>6479</v>
      </c>
      <c r="AP33" s="1057" t="s">
        <v>6386</v>
      </c>
      <c r="AQ33" s="1057" t="s">
        <v>6387</v>
      </c>
      <c r="AR33" s="1057" t="s">
        <v>6388</v>
      </c>
      <c r="AS33" s="1057"/>
      <c r="AT33" s="1057" t="s">
        <v>6480</v>
      </c>
      <c r="AU33" s="1070" t="s">
        <v>6416</v>
      </c>
      <c r="AV33" s="1070" t="s">
        <v>6417</v>
      </c>
      <c r="AW33" s="1070" t="s">
        <v>6418</v>
      </c>
      <c r="AX33" s="1057" t="s">
        <v>5865</v>
      </c>
      <c r="AY33" s="1057" t="s">
        <v>5866</v>
      </c>
      <c r="AZ33" s="1057" t="s">
        <v>5867</v>
      </c>
      <c r="BA33" s="1057" t="s">
        <v>5868</v>
      </c>
      <c r="BB33" s="1057" t="s">
        <v>5869</v>
      </c>
      <c r="BC33" s="1057" t="s">
        <v>6389</v>
      </c>
      <c r="BD33" s="1057" t="s">
        <v>5871</v>
      </c>
      <c r="BE33" s="1057" t="s">
        <v>5872</v>
      </c>
      <c r="BF33" s="1057" t="s">
        <v>6390</v>
      </c>
      <c r="BG33" s="1368" t="s">
        <v>6527</v>
      </c>
      <c r="BH33" s="1057"/>
      <c r="BI33" s="1368">
        <v>10969162</v>
      </c>
      <c r="BJ33" s="1368">
        <v>10969164</v>
      </c>
      <c r="BK33" s="1368">
        <v>10969166</v>
      </c>
    </row>
    <row r="34" spans="1:64" ht="72" customHeight="1">
      <c r="A34" s="1052" t="s">
        <v>6366</v>
      </c>
      <c r="B34" s="1362" t="s">
        <v>6520</v>
      </c>
      <c r="C34" s="1368" t="s">
        <v>6442</v>
      </c>
      <c r="D34" s="1368">
        <v>11458505</v>
      </c>
      <c r="E34" s="1056" t="s">
        <v>9559</v>
      </c>
      <c r="F34" s="1368" t="s">
        <v>5911</v>
      </c>
      <c r="G34" s="1073"/>
      <c r="H34" s="1368"/>
      <c r="I34" s="1368" t="s">
        <v>5913</v>
      </c>
      <c r="J34" s="1368"/>
      <c r="K34" s="1368"/>
      <c r="L34" s="1368" t="s">
        <v>6484</v>
      </c>
      <c r="M34" s="1368" t="s">
        <v>9697</v>
      </c>
      <c r="N34" s="1368" t="s">
        <v>9696</v>
      </c>
      <c r="O34" s="1368" t="s">
        <v>6460</v>
      </c>
      <c r="P34" s="1057" t="s">
        <v>6467</v>
      </c>
      <c r="Q34" s="1057" t="s">
        <v>6534</v>
      </c>
      <c r="R34" s="1057" t="s">
        <v>9700</v>
      </c>
      <c r="S34" s="1057" t="s">
        <v>5850</v>
      </c>
      <c r="T34" s="1057" t="s">
        <v>5850</v>
      </c>
      <c r="U34" s="1057" t="s">
        <v>5850</v>
      </c>
      <c r="V34" s="1057" t="s">
        <v>9703</v>
      </c>
      <c r="W34" s="1057" t="s">
        <v>9698</v>
      </c>
      <c r="X34" s="1057" t="s">
        <v>5943</v>
      </c>
      <c r="Y34" s="1057" t="s">
        <v>6379</v>
      </c>
      <c r="Z34" s="1368" t="s">
        <v>6524</v>
      </c>
      <c r="AA34" s="1057" t="s">
        <v>6525</v>
      </c>
      <c r="AB34" s="1057" t="s">
        <v>6526</v>
      </c>
      <c r="AC34" s="1057" t="s">
        <v>9702</v>
      </c>
      <c r="AD34" s="1057" t="s">
        <v>6449</v>
      </c>
      <c r="AE34" s="1057" t="s">
        <v>6450</v>
      </c>
      <c r="AF34" s="1057" t="s">
        <v>6411</v>
      </c>
      <c r="AG34" s="1057" t="s">
        <v>6412</v>
      </c>
      <c r="AH34" s="1057" t="s">
        <v>6476</v>
      </c>
      <c r="AI34" s="1057" t="s">
        <v>9871</v>
      </c>
      <c r="AJ34" s="1057" t="s">
        <v>9870</v>
      </c>
      <c r="AK34" s="1057" t="s">
        <v>6413</v>
      </c>
      <c r="AL34" s="1057"/>
      <c r="AM34" s="1057" t="s">
        <v>6477</v>
      </c>
      <c r="AN34" s="1057" t="s">
        <v>6478</v>
      </c>
      <c r="AO34" s="1368" t="s">
        <v>6479</v>
      </c>
      <c r="AP34" s="1057" t="s">
        <v>6386</v>
      </c>
      <c r="AQ34" s="1057" t="s">
        <v>6387</v>
      </c>
      <c r="AR34" s="1057" t="s">
        <v>6388</v>
      </c>
      <c r="AS34" s="1057"/>
      <c r="AT34" s="1057" t="s">
        <v>6480</v>
      </c>
      <c r="AU34" s="1070" t="s">
        <v>6416</v>
      </c>
      <c r="AV34" s="1070" t="s">
        <v>6417</v>
      </c>
      <c r="AW34" s="1070" t="s">
        <v>6418</v>
      </c>
      <c r="AX34" s="1057" t="s">
        <v>5865</v>
      </c>
      <c r="AY34" s="1057" t="s">
        <v>5866</v>
      </c>
      <c r="AZ34" s="1057" t="s">
        <v>5867</v>
      </c>
      <c r="BA34" s="1057" t="s">
        <v>5868</v>
      </c>
      <c r="BB34" s="1057" t="s">
        <v>5869</v>
      </c>
      <c r="BC34" s="1057" t="s">
        <v>6389</v>
      </c>
      <c r="BD34" s="1057" t="s">
        <v>5871</v>
      </c>
      <c r="BE34" s="1057" t="s">
        <v>5872</v>
      </c>
      <c r="BF34" s="1057" t="s">
        <v>6390</v>
      </c>
      <c r="BG34" s="1368" t="s">
        <v>6527</v>
      </c>
      <c r="BH34" s="1057"/>
      <c r="BI34" s="1368">
        <v>10969162</v>
      </c>
      <c r="BJ34" s="1368">
        <v>10969164</v>
      </c>
      <c r="BK34" s="1368">
        <v>10969166</v>
      </c>
    </row>
    <row r="35" spans="1:64" ht="72" customHeight="1">
      <c r="A35" s="1052" t="s">
        <v>6366</v>
      </c>
      <c r="B35" s="1362" t="s">
        <v>6520</v>
      </c>
      <c r="C35" s="1368" t="s">
        <v>6442</v>
      </c>
      <c r="D35" s="1368">
        <v>11094189</v>
      </c>
      <c r="E35" s="1368" t="s">
        <v>6539</v>
      </c>
      <c r="F35" s="1071" t="s">
        <v>6538</v>
      </c>
      <c r="G35" s="1055"/>
      <c r="H35" s="1368">
        <v>665224625</v>
      </c>
      <c r="I35" s="1368" t="s">
        <v>5841</v>
      </c>
      <c r="J35" s="1368"/>
      <c r="K35" s="1368"/>
      <c r="L35" s="1368" t="s">
        <v>6488</v>
      </c>
      <c r="M35" s="1057" t="s">
        <v>6489</v>
      </c>
      <c r="N35" s="1368" t="s">
        <v>6429</v>
      </c>
      <c r="O35" s="1368" t="s">
        <v>6460</v>
      </c>
      <c r="P35" s="1057" t="s">
        <v>6467</v>
      </c>
      <c r="Q35" s="1057" t="s">
        <v>6490</v>
      </c>
      <c r="R35" s="1057" t="s">
        <v>9700</v>
      </c>
      <c r="S35" s="1057" t="s">
        <v>5850</v>
      </c>
      <c r="T35" s="1057" t="s">
        <v>5850</v>
      </c>
      <c r="U35" s="1057" t="s">
        <v>5850</v>
      </c>
      <c r="V35" s="1057"/>
      <c r="W35" s="1057" t="s">
        <v>2589</v>
      </c>
      <c r="X35" s="1057" t="s">
        <v>5943</v>
      </c>
      <c r="Y35" s="1057" t="s">
        <v>6379</v>
      </c>
      <c r="Z35" s="1368" t="s">
        <v>6524</v>
      </c>
      <c r="AA35" s="1057" t="s">
        <v>6525</v>
      </c>
      <c r="AB35" s="1057" t="s">
        <v>6526</v>
      </c>
      <c r="AC35" s="1057" t="s">
        <v>9702</v>
      </c>
      <c r="AD35" s="1057" t="s">
        <v>6449</v>
      </c>
      <c r="AE35" s="1057" t="s">
        <v>6450</v>
      </c>
      <c r="AF35" s="1057" t="s">
        <v>6411</v>
      </c>
      <c r="AG35" s="1057" t="s">
        <v>6412</v>
      </c>
      <c r="AH35" s="1057" t="s">
        <v>6476</v>
      </c>
      <c r="AI35" s="1057" t="s">
        <v>9871</v>
      </c>
      <c r="AJ35" s="1057" t="s">
        <v>9870</v>
      </c>
      <c r="AK35" s="1057" t="s">
        <v>6413</v>
      </c>
      <c r="AL35" s="1057"/>
      <c r="AM35" s="1057" t="s">
        <v>6477</v>
      </c>
      <c r="AN35" s="1057" t="s">
        <v>6478</v>
      </c>
      <c r="AO35" s="1368" t="s">
        <v>6479</v>
      </c>
      <c r="AP35" s="1057" t="s">
        <v>6386</v>
      </c>
      <c r="AQ35" s="1057" t="s">
        <v>6387</v>
      </c>
      <c r="AR35" s="1057" t="s">
        <v>6388</v>
      </c>
      <c r="AS35" s="1057"/>
      <c r="AT35" s="1057" t="s">
        <v>6480</v>
      </c>
      <c r="AU35" s="1070" t="s">
        <v>6416</v>
      </c>
      <c r="AV35" s="1070" t="s">
        <v>6417</v>
      </c>
      <c r="AW35" s="1070" t="s">
        <v>6418</v>
      </c>
      <c r="AX35" s="1057" t="s">
        <v>5865</v>
      </c>
      <c r="AY35" s="1057" t="s">
        <v>5866</v>
      </c>
      <c r="AZ35" s="1057" t="s">
        <v>5867</v>
      </c>
      <c r="BA35" s="1057" t="s">
        <v>5868</v>
      </c>
      <c r="BB35" s="1057" t="s">
        <v>5869</v>
      </c>
      <c r="BC35" s="1057" t="s">
        <v>6389</v>
      </c>
      <c r="BD35" s="1057" t="s">
        <v>5871</v>
      </c>
      <c r="BE35" s="1057" t="s">
        <v>5872</v>
      </c>
      <c r="BF35" s="1057" t="s">
        <v>6390</v>
      </c>
      <c r="BG35" s="1368" t="s">
        <v>6527</v>
      </c>
      <c r="BH35" s="1057"/>
      <c r="BI35" s="1368">
        <v>10969162</v>
      </c>
      <c r="BJ35" s="1368">
        <v>10969164</v>
      </c>
      <c r="BK35" s="1368">
        <v>10969166</v>
      </c>
    </row>
    <row r="36" spans="1:64" ht="72" customHeight="1">
      <c r="A36" s="1052" t="s">
        <v>6366</v>
      </c>
      <c r="B36" s="1362" t="s">
        <v>6520</v>
      </c>
      <c r="C36" s="1368" t="s">
        <v>6442</v>
      </c>
      <c r="D36" s="1368">
        <v>11252958</v>
      </c>
      <c r="E36" s="1368" t="s">
        <v>6541</v>
      </c>
      <c r="F36" s="1071" t="s">
        <v>6540</v>
      </c>
      <c r="G36" s="1055"/>
      <c r="H36" s="1368">
        <v>666413901</v>
      </c>
      <c r="I36" s="1368" t="s">
        <v>5841</v>
      </c>
      <c r="J36" s="1368"/>
      <c r="K36" s="1368"/>
      <c r="L36" s="1368" t="s">
        <v>6488</v>
      </c>
      <c r="M36" s="1368" t="s">
        <v>6494</v>
      </c>
      <c r="N36" s="1368" t="s">
        <v>6495</v>
      </c>
      <c r="O36" s="1368" t="s">
        <v>6496</v>
      </c>
      <c r="P36" s="1057" t="s">
        <v>6467</v>
      </c>
      <c r="Q36" s="1057" t="s">
        <v>6497</v>
      </c>
      <c r="R36" s="1057" t="s">
        <v>9700</v>
      </c>
      <c r="S36" s="1057" t="s">
        <v>5850</v>
      </c>
      <c r="T36" s="1057" t="s">
        <v>5850</v>
      </c>
      <c r="U36" s="1057" t="s">
        <v>5850</v>
      </c>
      <c r="V36" s="1057"/>
      <c r="W36" s="1057" t="s">
        <v>2589</v>
      </c>
      <c r="X36" s="1057" t="s">
        <v>5943</v>
      </c>
      <c r="Y36" s="1057" t="s">
        <v>6379</v>
      </c>
      <c r="Z36" s="1368" t="s">
        <v>6524</v>
      </c>
      <c r="AA36" s="1057" t="s">
        <v>6525</v>
      </c>
      <c r="AB36" s="1057" t="s">
        <v>6526</v>
      </c>
      <c r="AC36" s="1057" t="s">
        <v>9702</v>
      </c>
      <c r="AD36" s="1057" t="s">
        <v>6449</v>
      </c>
      <c r="AE36" s="1057" t="s">
        <v>6450</v>
      </c>
      <c r="AF36" s="1057" t="s">
        <v>6411</v>
      </c>
      <c r="AG36" s="1057" t="s">
        <v>6412</v>
      </c>
      <c r="AH36" s="1057" t="s">
        <v>6476</v>
      </c>
      <c r="AI36" s="1057" t="s">
        <v>9871</v>
      </c>
      <c r="AJ36" s="1057" t="s">
        <v>9870</v>
      </c>
      <c r="AK36" s="1057" t="s">
        <v>6413</v>
      </c>
      <c r="AL36" s="1057"/>
      <c r="AM36" s="1057" t="s">
        <v>6477</v>
      </c>
      <c r="AN36" s="1057" t="s">
        <v>6478</v>
      </c>
      <c r="AO36" s="1368" t="s">
        <v>6479</v>
      </c>
      <c r="AP36" s="1057" t="s">
        <v>6386</v>
      </c>
      <c r="AQ36" s="1057" t="s">
        <v>6387</v>
      </c>
      <c r="AR36" s="1057" t="s">
        <v>6388</v>
      </c>
      <c r="AS36" s="1057"/>
      <c r="AT36" s="1057" t="s">
        <v>6480</v>
      </c>
      <c r="AU36" s="1070" t="s">
        <v>6416</v>
      </c>
      <c r="AV36" s="1070" t="s">
        <v>6417</v>
      </c>
      <c r="AW36" s="1070" t="s">
        <v>6418</v>
      </c>
      <c r="AX36" s="1057" t="s">
        <v>5865</v>
      </c>
      <c r="AY36" s="1057" t="s">
        <v>5866</v>
      </c>
      <c r="AZ36" s="1057" t="s">
        <v>5867</v>
      </c>
      <c r="BA36" s="1057" t="s">
        <v>5868</v>
      </c>
      <c r="BB36" s="1057" t="s">
        <v>5869</v>
      </c>
      <c r="BC36" s="1057" t="s">
        <v>6389</v>
      </c>
      <c r="BD36" s="1057" t="s">
        <v>5871</v>
      </c>
      <c r="BE36" s="1057" t="s">
        <v>5872</v>
      </c>
      <c r="BF36" s="1057" t="s">
        <v>6390</v>
      </c>
      <c r="BG36" s="1368" t="s">
        <v>6527</v>
      </c>
      <c r="BH36" s="1057"/>
      <c r="BI36" s="1368">
        <v>10969162</v>
      </c>
      <c r="BJ36" s="1368">
        <v>10969164</v>
      </c>
      <c r="BK36" s="1368">
        <v>10969166</v>
      </c>
    </row>
    <row r="37" spans="1:64" ht="72" customHeight="1">
      <c r="A37" s="1052" t="s">
        <v>6366</v>
      </c>
      <c r="B37" s="1362" t="s">
        <v>6542</v>
      </c>
      <c r="C37" s="1368" t="s">
        <v>6543</v>
      </c>
      <c r="D37" s="1368">
        <v>11084634</v>
      </c>
      <c r="E37" s="1368" t="s">
        <v>6545</v>
      </c>
      <c r="F37" s="1071" t="s">
        <v>6544</v>
      </c>
      <c r="G37" s="1055"/>
      <c r="H37" s="1368"/>
      <c r="I37" s="1368" t="s">
        <v>5841</v>
      </c>
      <c r="J37" s="1368"/>
      <c r="K37" s="1368"/>
      <c r="L37" s="1368" t="s">
        <v>6392</v>
      </c>
      <c r="M37" s="1057" t="s">
        <v>6546</v>
      </c>
      <c r="N37" s="1368" t="s">
        <v>6547</v>
      </c>
      <c r="O37" s="1368" t="s">
        <v>6548</v>
      </c>
      <c r="P37" s="1368" t="s">
        <v>6549</v>
      </c>
      <c r="Q37" s="1057" t="s">
        <v>6550</v>
      </c>
      <c r="R37" s="1057" t="s">
        <v>9700</v>
      </c>
      <c r="S37" s="1057" t="s">
        <v>5850</v>
      </c>
      <c r="T37" s="1057" t="s">
        <v>5850</v>
      </c>
      <c r="U37" s="1057" t="s">
        <v>5850</v>
      </c>
      <c r="V37" s="1057"/>
      <c r="W37" s="1057" t="s">
        <v>2589</v>
      </c>
      <c r="X37" s="1057" t="s">
        <v>5943</v>
      </c>
      <c r="Y37" s="1057" t="s">
        <v>6379</v>
      </c>
      <c r="Z37" s="1368" t="s">
        <v>6551</v>
      </c>
      <c r="AA37" s="1057" t="s">
        <v>6552</v>
      </c>
      <c r="AB37" s="1057" t="s">
        <v>6526</v>
      </c>
      <c r="AC37" s="1057" t="s">
        <v>6491</v>
      </c>
      <c r="AD37" s="1057" t="s">
        <v>6553</v>
      </c>
      <c r="AE37" s="1057" t="s">
        <v>6554</v>
      </c>
      <c r="AF37" s="1057" t="s">
        <v>6411</v>
      </c>
      <c r="AG37" s="1057" t="s">
        <v>6412</v>
      </c>
      <c r="AH37" s="1057" t="s">
        <v>6476</v>
      </c>
      <c r="AI37" s="1057" t="s">
        <v>9871</v>
      </c>
      <c r="AJ37" s="1057" t="s">
        <v>9870</v>
      </c>
      <c r="AK37" s="1057" t="s">
        <v>6413</v>
      </c>
      <c r="AL37" s="1057"/>
      <c r="AM37" s="1057" t="s">
        <v>6477</v>
      </c>
      <c r="AN37" s="1057" t="s">
        <v>6478</v>
      </c>
      <c r="AO37" s="1368" t="s">
        <v>6479</v>
      </c>
      <c r="AP37" s="1057" t="s">
        <v>6386</v>
      </c>
      <c r="AQ37" s="1057" t="s">
        <v>6387</v>
      </c>
      <c r="AR37" s="1057" t="s">
        <v>6388</v>
      </c>
      <c r="AS37" s="1057"/>
      <c r="AT37" s="1057" t="s">
        <v>6480</v>
      </c>
      <c r="AU37" s="1070" t="s">
        <v>6416</v>
      </c>
      <c r="AV37" s="1070" t="s">
        <v>6417</v>
      </c>
      <c r="AW37" s="1070" t="s">
        <v>6418</v>
      </c>
      <c r="AX37" s="1057" t="s">
        <v>5865</v>
      </c>
      <c r="AY37" s="1057" t="s">
        <v>5866</v>
      </c>
      <c r="AZ37" s="1057" t="s">
        <v>5867</v>
      </c>
      <c r="BA37" s="1057" t="s">
        <v>5868</v>
      </c>
      <c r="BB37" s="1057" t="s">
        <v>5869</v>
      </c>
      <c r="BC37" s="1057" t="s">
        <v>6389</v>
      </c>
      <c r="BD37" s="1057" t="s">
        <v>5871</v>
      </c>
      <c r="BE37" s="1057" t="s">
        <v>5872</v>
      </c>
      <c r="BF37" s="1057" t="s">
        <v>6390</v>
      </c>
      <c r="BG37" s="1057"/>
      <c r="BH37" s="1057" t="s">
        <v>6555</v>
      </c>
      <c r="BI37" s="1368">
        <v>10969162</v>
      </c>
      <c r="BJ37" s="1368">
        <v>10969164</v>
      </c>
      <c r="BK37" s="1368">
        <v>10969166</v>
      </c>
    </row>
    <row r="38" spans="1:64" ht="72" customHeight="1">
      <c r="A38" s="1052" t="s">
        <v>6366</v>
      </c>
      <c r="B38" s="1064" t="s">
        <v>6542</v>
      </c>
      <c r="C38" s="1368" t="s">
        <v>6543</v>
      </c>
      <c r="D38" s="1368">
        <v>10975602</v>
      </c>
      <c r="E38" s="1368" t="s">
        <v>6557</v>
      </c>
      <c r="F38" s="1071" t="s">
        <v>6556</v>
      </c>
      <c r="G38" s="1055"/>
      <c r="H38" s="1368"/>
      <c r="I38" s="1368" t="s">
        <v>5841</v>
      </c>
      <c r="J38" s="1368"/>
      <c r="K38" s="1368" t="s">
        <v>6558</v>
      </c>
      <c r="L38" s="1368" t="s">
        <v>6392</v>
      </c>
      <c r="M38" s="1057" t="s">
        <v>6489</v>
      </c>
      <c r="N38" s="1368" t="s">
        <v>6547</v>
      </c>
      <c r="O38" s="1368" t="s">
        <v>6401</v>
      </c>
      <c r="P38" s="1368" t="s">
        <v>6549</v>
      </c>
      <c r="Q38" s="1057" t="s">
        <v>6550</v>
      </c>
      <c r="R38" s="1057" t="s">
        <v>9700</v>
      </c>
      <c r="S38" s="1057" t="s">
        <v>5850</v>
      </c>
      <c r="T38" s="1057" t="s">
        <v>5850</v>
      </c>
      <c r="U38" s="1057" t="s">
        <v>5850</v>
      </c>
      <c r="V38" s="1057"/>
      <c r="W38" s="1057" t="s">
        <v>2589</v>
      </c>
      <c r="X38" s="1057" t="s">
        <v>5943</v>
      </c>
      <c r="Y38" s="1057" t="s">
        <v>6379</v>
      </c>
      <c r="Z38" s="1368" t="s">
        <v>6551</v>
      </c>
      <c r="AA38" s="1057" t="s">
        <v>6552</v>
      </c>
      <c r="AB38" s="1057" t="s">
        <v>6526</v>
      </c>
      <c r="AC38" s="1057" t="s">
        <v>6491</v>
      </c>
      <c r="AD38" s="1057" t="s">
        <v>6553</v>
      </c>
      <c r="AE38" s="1057" t="s">
        <v>6554</v>
      </c>
      <c r="AF38" s="1057" t="s">
        <v>6411</v>
      </c>
      <c r="AG38" s="1057" t="s">
        <v>6412</v>
      </c>
      <c r="AH38" s="1057" t="s">
        <v>6476</v>
      </c>
      <c r="AI38" s="1057" t="s">
        <v>9871</v>
      </c>
      <c r="AJ38" s="1057" t="s">
        <v>9870</v>
      </c>
      <c r="AK38" s="1057" t="s">
        <v>6413</v>
      </c>
      <c r="AL38" s="1057"/>
      <c r="AM38" s="1057" t="s">
        <v>6477</v>
      </c>
      <c r="AN38" s="1057" t="s">
        <v>6478</v>
      </c>
      <c r="AO38" s="1368" t="s">
        <v>6479</v>
      </c>
      <c r="AP38" s="1057" t="s">
        <v>6386</v>
      </c>
      <c r="AQ38" s="1057" t="s">
        <v>6387</v>
      </c>
      <c r="AR38" s="1057" t="s">
        <v>6388</v>
      </c>
      <c r="AS38" s="1057"/>
      <c r="AT38" s="1057" t="s">
        <v>6480</v>
      </c>
      <c r="AU38" s="1070" t="s">
        <v>6416</v>
      </c>
      <c r="AV38" s="1070" t="s">
        <v>6417</v>
      </c>
      <c r="AW38" s="1070" t="s">
        <v>6418</v>
      </c>
      <c r="AX38" s="1057" t="s">
        <v>5865</v>
      </c>
      <c r="AY38" s="1057" t="s">
        <v>5866</v>
      </c>
      <c r="AZ38" s="1057" t="s">
        <v>5867</v>
      </c>
      <c r="BA38" s="1057" t="s">
        <v>5868</v>
      </c>
      <c r="BB38" s="1057" t="s">
        <v>5869</v>
      </c>
      <c r="BC38" s="1057" t="s">
        <v>6389</v>
      </c>
      <c r="BD38" s="1057" t="s">
        <v>5871</v>
      </c>
      <c r="BE38" s="1057" t="s">
        <v>5872</v>
      </c>
      <c r="BF38" s="1057" t="s">
        <v>6390</v>
      </c>
      <c r="BG38" s="1057"/>
      <c r="BH38" s="1057" t="s">
        <v>6555</v>
      </c>
      <c r="BI38" s="1368">
        <v>10969162</v>
      </c>
      <c r="BJ38" s="1368">
        <v>10969164</v>
      </c>
      <c r="BK38" s="1368">
        <v>10969166</v>
      </c>
    </row>
    <row r="39" spans="1:64" ht="72" customHeight="1">
      <c r="A39" s="1052" t="s">
        <v>6366</v>
      </c>
      <c r="B39" s="1064" t="s">
        <v>9881</v>
      </c>
      <c r="C39" s="1368" t="s">
        <v>6394</v>
      </c>
      <c r="D39" s="1368">
        <v>11488389</v>
      </c>
      <c r="E39" s="1368" t="s">
        <v>9850</v>
      </c>
      <c r="F39" s="1368" t="s">
        <v>5911</v>
      </c>
      <c r="G39" s="1055"/>
      <c r="H39" s="1368"/>
      <c r="I39" s="1368" t="s">
        <v>5913</v>
      </c>
      <c r="J39" s="1368"/>
      <c r="K39" s="1368"/>
      <c r="L39" s="1368" t="s">
        <v>9873</v>
      </c>
      <c r="M39" s="1368" t="s">
        <v>9697</v>
      </c>
      <c r="N39" s="1368" t="s">
        <v>6372</v>
      </c>
      <c r="O39" s="1368" t="s">
        <v>6496</v>
      </c>
      <c r="P39" s="1368" t="s">
        <v>9874</v>
      </c>
      <c r="Q39" s="1057" t="s">
        <v>6402</v>
      </c>
      <c r="R39" s="1057" t="s">
        <v>9700</v>
      </c>
      <c r="S39" s="1057" t="s">
        <v>5850</v>
      </c>
      <c r="T39" s="1057" t="s">
        <v>5850</v>
      </c>
      <c r="U39" s="1057" t="s">
        <v>5850</v>
      </c>
      <c r="V39" s="1057" t="s">
        <v>9703</v>
      </c>
      <c r="W39" s="1057" t="s">
        <v>9698</v>
      </c>
      <c r="X39" s="1057" t="s">
        <v>6403</v>
      </c>
      <c r="Y39" s="1057" t="s">
        <v>6379</v>
      </c>
      <c r="Z39" s="1057" t="s">
        <v>9875</v>
      </c>
      <c r="AA39" s="1057" t="s">
        <v>6471</v>
      </c>
      <c r="AB39" s="1057" t="s">
        <v>9876</v>
      </c>
      <c r="AC39" s="1057"/>
      <c r="AD39" s="1057" t="s">
        <v>6504</v>
      </c>
      <c r="AE39" s="1057" t="s">
        <v>6410</v>
      </c>
      <c r="AF39" s="1057" t="s">
        <v>6411</v>
      </c>
      <c r="AG39" s="1057" t="s">
        <v>6412</v>
      </c>
      <c r="AH39" s="1057" t="s">
        <v>6476</v>
      </c>
      <c r="AI39" s="1057" t="s">
        <v>9871</v>
      </c>
      <c r="AJ39" s="1057" t="s">
        <v>9870</v>
      </c>
      <c r="AK39" s="1057" t="s">
        <v>6413</v>
      </c>
      <c r="AL39" s="1057"/>
      <c r="AM39" s="1057" t="s">
        <v>6477</v>
      </c>
      <c r="AN39" s="1057" t="s">
        <v>6478</v>
      </c>
      <c r="AO39" s="1368" t="s">
        <v>6479</v>
      </c>
      <c r="AP39" s="1057" t="s">
        <v>6386</v>
      </c>
      <c r="AQ39" s="1057" t="s">
        <v>6387</v>
      </c>
      <c r="AR39" s="1057" t="s">
        <v>6388</v>
      </c>
      <c r="AS39" s="1057"/>
      <c r="AT39" s="1057" t="s">
        <v>6480</v>
      </c>
      <c r="AU39" s="1070" t="s">
        <v>6416</v>
      </c>
      <c r="AV39" s="1070" t="s">
        <v>6417</v>
      </c>
      <c r="AW39" s="1070" t="s">
        <v>6418</v>
      </c>
      <c r="AX39" s="1057" t="s">
        <v>5865</v>
      </c>
      <c r="AY39" s="1057" t="s">
        <v>5866</v>
      </c>
      <c r="AZ39" s="1057" t="s">
        <v>5867</v>
      </c>
      <c r="BA39" s="1057" t="s">
        <v>5868</v>
      </c>
      <c r="BB39" s="1057" t="s">
        <v>5869</v>
      </c>
      <c r="BC39" s="1057" t="s">
        <v>6389</v>
      </c>
      <c r="BD39" s="1057" t="s">
        <v>5871</v>
      </c>
      <c r="BE39" s="1057" t="s">
        <v>5872</v>
      </c>
      <c r="BF39" s="1057" t="s">
        <v>6390</v>
      </c>
      <c r="BG39" s="1057"/>
      <c r="BH39" s="1057"/>
      <c r="BI39" s="1368">
        <v>10969162</v>
      </c>
      <c r="BJ39" s="1368">
        <v>10969164</v>
      </c>
      <c r="BK39" s="1368">
        <v>10969166</v>
      </c>
    </row>
    <row r="40" spans="1:64" ht="72" customHeight="1">
      <c r="A40" s="1052" t="s">
        <v>6366</v>
      </c>
      <c r="B40" s="1064" t="s">
        <v>9881</v>
      </c>
      <c r="C40" s="1368" t="s">
        <v>6394</v>
      </c>
      <c r="D40" s="1368">
        <v>11488570</v>
      </c>
      <c r="E40" s="1368" t="s">
        <v>9848</v>
      </c>
      <c r="F40" s="1368" t="s">
        <v>5911</v>
      </c>
      <c r="G40" s="1055"/>
      <c r="H40" s="1368"/>
      <c r="I40" s="1368" t="s">
        <v>5913</v>
      </c>
      <c r="J40" s="1368"/>
      <c r="K40" s="1368"/>
      <c r="L40" s="1368" t="s">
        <v>9873</v>
      </c>
      <c r="M40" s="1368" t="s">
        <v>9697</v>
      </c>
      <c r="N40" s="1368" t="s">
        <v>6372</v>
      </c>
      <c r="O40" s="1368" t="s">
        <v>6460</v>
      </c>
      <c r="P40" s="1368" t="s">
        <v>9874</v>
      </c>
      <c r="Q40" s="1057" t="s">
        <v>6402</v>
      </c>
      <c r="R40" s="1057" t="s">
        <v>9700</v>
      </c>
      <c r="S40" s="1057" t="s">
        <v>5850</v>
      </c>
      <c r="T40" s="1057" t="s">
        <v>5850</v>
      </c>
      <c r="U40" s="1057" t="s">
        <v>5850</v>
      </c>
      <c r="V40" s="1057" t="s">
        <v>9703</v>
      </c>
      <c r="W40" s="1057" t="s">
        <v>9698</v>
      </c>
      <c r="X40" s="1057" t="s">
        <v>6403</v>
      </c>
      <c r="Y40" s="1057" t="s">
        <v>6379</v>
      </c>
      <c r="Z40" s="1057" t="s">
        <v>9875</v>
      </c>
      <c r="AA40" s="1057" t="s">
        <v>6471</v>
      </c>
      <c r="AB40" s="1057" t="s">
        <v>9876</v>
      </c>
      <c r="AC40" s="1057"/>
      <c r="AD40" s="1057" t="s">
        <v>6504</v>
      </c>
      <c r="AE40" s="1057" t="s">
        <v>6410</v>
      </c>
      <c r="AF40" s="1057" t="s">
        <v>6411</v>
      </c>
      <c r="AG40" s="1057" t="s">
        <v>6412</v>
      </c>
      <c r="AH40" s="1057" t="s">
        <v>6476</v>
      </c>
      <c r="AI40" s="1057" t="s">
        <v>9871</v>
      </c>
      <c r="AJ40" s="1057" t="s">
        <v>9870</v>
      </c>
      <c r="AK40" s="1057" t="s">
        <v>6413</v>
      </c>
      <c r="AL40" s="1057"/>
      <c r="AM40" s="1057" t="s">
        <v>6477</v>
      </c>
      <c r="AN40" s="1057" t="s">
        <v>6478</v>
      </c>
      <c r="AO40" s="1368" t="s">
        <v>6479</v>
      </c>
      <c r="AP40" s="1057" t="s">
        <v>6386</v>
      </c>
      <c r="AQ40" s="1057" t="s">
        <v>6387</v>
      </c>
      <c r="AR40" s="1057" t="s">
        <v>6388</v>
      </c>
      <c r="AS40" s="1057"/>
      <c r="AT40" s="1057" t="s">
        <v>6480</v>
      </c>
      <c r="AU40" s="1070" t="s">
        <v>6416</v>
      </c>
      <c r="AV40" s="1070" t="s">
        <v>6417</v>
      </c>
      <c r="AW40" s="1070" t="s">
        <v>6418</v>
      </c>
      <c r="AX40" s="1057" t="s">
        <v>5865</v>
      </c>
      <c r="AY40" s="1057" t="s">
        <v>5866</v>
      </c>
      <c r="AZ40" s="1057" t="s">
        <v>5867</v>
      </c>
      <c r="BA40" s="1057" t="s">
        <v>5868</v>
      </c>
      <c r="BB40" s="1057" t="s">
        <v>5869</v>
      </c>
      <c r="BC40" s="1057" t="s">
        <v>6389</v>
      </c>
      <c r="BD40" s="1057" t="s">
        <v>5871</v>
      </c>
      <c r="BE40" s="1057" t="s">
        <v>5872</v>
      </c>
      <c r="BF40" s="1057" t="s">
        <v>6390</v>
      </c>
      <c r="BG40" s="1057"/>
      <c r="BH40" s="1057"/>
      <c r="BI40" s="1368">
        <v>10969162</v>
      </c>
      <c r="BJ40" s="1368">
        <v>10969164</v>
      </c>
      <c r="BK40" s="1368">
        <v>10969166</v>
      </c>
    </row>
    <row r="41" spans="1:64" ht="72" customHeight="1">
      <c r="A41" s="1052" t="s">
        <v>6366</v>
      </c>
      <c r="B41" s="1064" t="s">
        <v>9881</v>
      </c>
      <c r="C41" s="1368" t="s">
        <v>6394</v>
      </c>
      <c r="D41" s="1368">
        <v>11488571</v>
      </c>
      <c r="E41" s="1368" t="s">
        <v>9851</v>
      </c>
      <c r="F41" s="1368" t="s">
        <v>5911</v>
      </c>
      <c r="G41" s="1055"/>
      <c r="H41" s="1368"/>
      <c r="I41" s="1368" t="s">
        <v>5913</v>
      </c>
      <c r="J41" s="1368"/>
      <c r="K41" s="1368"/>
      <c r="L41" s="1368" t="s">
        <v>9873</v>
      </c>
      <c r="M41" s="1368" t="s">
        <v>9697</v>
      </c>
      <c r="N41" s="1368" t="s">
        <v>6372</v>
      </c>
      <c r="O41" s="1368" t="s">
        <v>6460</v>
      </c>
      <c r="P41" s="1368" t="s">
        <v>9874</v>
      </c>
      <c r="Q41" s="1057" t="s">
        <v>9877</v>
      </c>
      <c r="R41" s="1057" t="s">
        <v>9700</v>
      </c>
      <c r="S41" s="1057" t="s">
        <v>5850</v>
      </c>
      <c r="T41" s="1057" t="s">
        <v>5850</v>
      </c>
      <c r="U41" s="1057" t="s">
        <v>5850</v>
      </c>
      <c r="V41" s="1057" t="s">
        <v>9878</v>
      </c>
      <c r="W41" s="1057" t="s">
        <v>9698</v>
      </c>
      <c r="X41" s="1057" t="s">
        <v>6403</v>
      </c>
      <c r="Y41" s="1057" t="s">
        <v>6379</v>
      </c>
      <c r="Z41" s="1057" t="s">
        <v>9875</v>
      </c>
      <c r="AA41" s="1057" t="s">
        <v>6471</v>
      </c>
      <c r="AB41" s="1057" t="s">
        <v>9876</v>
      </c>
      <c r="AC41" s="1057"/>
      <c r="AD41" s="1057" t="s">
        <v>6504</v>
      </c>
      <c r="AE41" s="1057" t="s">
        <v>6410</v>
      </c>
      <c r="AF41" s="1057" t="s">
        <v>6411</v>
      </c>
      <c r="AG41" s="1057" t="s">
        <v>6412</v>
      </c>
      <c r="AH41" s="1057" t="s">
        <v>6476</v>
      </c>
      <c r="AI41" s="1057" t="s">
        <v>9871</v>
      </c>
      <c r="AJ41" s="1057" t="s">
        <v>9870</v>
      </c>
      <c r="AK41" s="1057" t="s">
        <v>6413</v>
      </c>
      <c r="AL41" s="1057"/>
      <c r="AM41" s="1057" t="s">
        <v>6477</v>
      </c>
      <c r="AN41" s="1057" t="s">
        <v>6478</v>
      </c>
      <c r="AO41" s="1368" t="s">
        <v>6479</v>
      </c>
      <c r="AP41" s="1057" t="s">
        <v>6386</v>
      </c>
      <c r="AQ41" s="1057" t="s">
        <v>6387</v>
      </c>
      <c r="AR41" s="1057" t="s">
        <v>6388</v>
      </c>
      <c r="AS41" s="1057"/>
      <c r="AT41" s="1057" t="s">
        <v>6480</v>
      </c>
      <c r="AU41" s="1070" t="s">
        <v>6416</v>
      </c>
      <c r="AV41" s="1070" t="s">
        <v>6417</v>
      </c>
      <c r="AW41" s="1070" t="s">
        <v>6418</v>
      </c>
      <c r="AX41" s="1057" t="s">
        <v>5865</v>
      </c>
      <c r="AY41" s="1057" t="s">
        <v>5866</v>
      </c>
      <c r="AZ41" s="1057" t="s">
        <v>5867</v>
      </c>
      <c r="BA41" s="1057" t="s">
        <v>5868</v>
      </c>
      <c r="BB41" s="1057" t="s">
        <v>5869</v>
      </c>
      <c r="BC41" s="1057" t="s">
        <v>6389</v>
      </c>
      <c r="BD41" s="1057" t="s">
        <v>5871</v>
      </c>
      <c r="BE41" s="1057" t="s">
        <v>5872</v>
      </c>
      <c r="BF41" s="1057" t="s">
        <v>6390</v>
      </c>
      <c r="BG41" s="1057"/>
      <c r="BH41" s="1057"/>
      <c r="BI41" s="1368">
        <v>10969162</v>
      </c>
      <c r="BJ41" s="1368">
        <v>10969164</v>
      </c>
      <c r="BK41" s="1368">
        <v>10969166</v>
      </c>
    </row>
    <row r="42" spans="1:64" ht="72" customHeight="1">
      <c r="A42" s="1052" t="s">
        <v>6366</v>
      </c>
      <c r="B42" s="1064" t="s">
        <v>9882</v>
      </c>
      <c r="C42" s="1368" t="s">
        <v>6442</v>
      </c>
      <c r="D42" s="1368">
        <v>11488577</v>
      </c>
      <c r="E42" s="1368" t="s">
        <v>9854</v>
      </c>
      <c r="F42" s="1368" t="s">
        <v>5911</v>
      </c>
      <c r="G42" s="1055"/>
      <c r="H42" s="1368"/>
      <c r="I42" s="1368" t="s">
        <v>5913</v>
      </c>
      <c r="J42" s="1368"/>
      <c r="K42" s="1368"/>
      <c r="L42" s="1368" t="s">
        <v>9879</v>
      </c>
      <c r="M42" s="1368" t="s">
        <v>9697</v>
      </c>
      <c r="N42" s="1368" t="s">
        <v>6372</v>
      </c>
      <c r="O42" s="1368" t="s">
        <v>6496</v>
      </c>
      <c r="P42" s="1368" t="s">
        <v>9874</v>
      </c>
      <c r="Q42" s="1057" t="s">
        <v>6122</v>
      </c>
      <c r="R42" s="1057" t="s">
        <v>9700</v>
      </c>
      <c r="S42" s="1057" t="s">
        <v>5850</v>
      </c>
      <c r="T42" s="1057" t="s">
        <v>5850</v>
      </c>
      <c r="U42" s="1057" t="s">
        <v>5850</v>
      </c>
      <c r="V42" s="1057" t="s">
        <v>9703</v>
      </c>
      <c r="W42" s="1057" t="s">
        <v>9698</v>
      </c>
      <c r="X42" s="1057" t="s">
        <v>9880</v>
      </c>
      <c r="Y42" s="1057" t="s">
        <v>6379</v>
      </c>
      <c r="Z42" s="1057" t="s">
        <v>6447</v>
      </c>
      <c r="AA42" s="1057" t="s">
        <v>6525</v>
      </c>
      <c r="AB42" s="1057" t="s">
        <v>6526</v>
      </c>
      <c r="AC42" s="1057"/>
      <c r="AD42" s="1057" t="s">
        <v>6449</v>
      </c>
      <c r="AE42" s="1057" t="s">
        <v>6450</v>
      </c>
      <c r="AF42" s="1057" t="s">
        <v>6411</v>
      </c>
      <c r="AG42" s="1057" t="s">
        <v>6412</v>
      </c>
      <c r="AH42" s="1057" t="s">
        <v>6476</v>
      </c>
      <c r="AI42" s="1057" t="s">
        <v>9871</v>
      </c>
      <c r="AJ42" s="1057" t="s">
        <v>9870</v>
      </c>
      <c r="AK42" s="1057" t="s">
        <v>6413</v>
      </c>
      <c r="AL42" s="1057"/>
      <c r="AM42" s="1057" t="s">
        <v>6477</v>
      </c>
      <c r="AN42" s="1057" t="s">
        <v>6478</v>
      </c>
      <c r="AO42" s="1368" t="s">
        <v>6479</v>
      </c>
      <c r="AP42" s="1057" t="s">
        <v>6386</v>
      </c>
      <c r="AQ42" s="1057" t="s">
        <v>6387</v>
      </c>
      <c r="AR42" s="1057" t="s">
        <v>6388</v>
      </c>
      <c r="AS42" s="1057"/>
      <c r="AT42" s="1057" t="s">
        <v>6480</v>
      </c>
      <c r="AU42" s="1070" t="s">
        <v>6416</v>
      </c>
      <c r="AV42" s="1070" t="s">
        <v>6417</v>
      </c>
      <c r="AW42" s="1070" t="s">
        <v>6418</v>
      </c>
      <c r="AX42" s="1057" t="s">
        <v>5865</v>
      </c>
      <c r="AY42" s="1057" t="s">
        <v>5866</v>
      </c>
      <c r="AZ42" s="1057" t="s">
        <v>5867</v>
      </c>
      <c r="BA42" s="1057" t="s">
        <v>5868</v>
      </c>
      <c r="BB42" s="1057" t="s">
        <v>5869</v>
      </c>
      <c r="BC42" s="1057" t="s">
        <v>6389</v>
      </c>
      <c r="BD42" s="1057" t="s">
        <v>5871</v>
      </c>
      <c r="BE42" s="1057" t="s">
        <v>5872</v>
      </c>
      <c r="BF42" s="1057" t="s">
        <v>6390</v>
      </c>
      <c r="BG42" s="1368" t="s">
        <v>6527</v>
      </c>
      <c r="BH42" s="1057"/>
      <c r="BI42" s="1368">
        <v>10969162</v>
      </c>
      <c r="BJ42" s="1368">
        <v>10969164</v>
      </c>
      <c r="BK42" s="1368">
        <v>10969166</v>
      </c>
    </row>
    <row r="43" spans="1:64" ht="72" customHeight="1">
      <c r="A43" s="1052" t="s">
        <v>6366</v>
      </c>
      <c r="B43" s="1064" t="s">
        <v>9882</v>
      </c>
      <c r="C43" s="1368" t="s">
        <v>6442</v>
      </c>
      <c r="D43" s="1368">
        <v>11488578</v>
      </c>
      <c r="E43" s="1368" t="s">
        <v>9853</v>
      </c>
      <c r="F43" s="1368" t="s">
        <v>5911</v>
      </c>
      <c r="G43" s="1055"/>
      <c r="H43" s="1368"/>
      <c r="I43" s="1368" t="s">
        <v>5913</v>
      </c>
      <c r="J43" s="1368"/>
      <c r="K43" s="1368"/>
      <c r="L43" s="1368" t="s">
        <v>9879</v>
      </c>
      <c r="M43" s="1368" t="s">
        <v>9697</v>
      </c>
      <c r="N43" s="1368" t="s">
        <v>6372</v>
      </c>
      <c r="O43" s="1368" t="s">
        <v>6496</v>
      </c>
      <c r="P43" s="1368" t="s">
        <v>9874</v>
      </c>
      <c r="Q43" s="1057" t="s">
        <v>6122</v>
      </c>
      <c r="R43" s="1057" t="s">
        <v>9700</v>
      </c>
      <c r="S43" s="1057" t="s">
        <v>5850</v>
      </c>
      <c r="T43" s="1057" t="s">
        <v>5850</v>
      </c>
      <c r="U43" s="1057" t="s">
        <v>5850</v>
      </c>
      <c r="V43" s="1057" t="s">
        <v>9703</v>
      </c>
      <c r="W43" s="1057" t="s">
        <v>9698</v>
      </c>
      <c r="X43" s="1057" t="s">
        <v>6454</v>
      </c>
      <c r="Y43" s="1057" t="s">
        <v>6379</v>
      </c>
      <c r="Z43" s="1057" t="s">
        <v>6447</v>
      </c>
      <c r="AA43" s="1057" t="s">
        <v>6525</v>
      </c>
      <c r="AB43" s="1057" t="s">
        <v>6526</v>
      </c>
      <c r="AC43" s="1057"/>
      <c r="AD43" s="1057" t="s">
        <v>6449</v>
      </c>
      <c r="AE43" s="1057" t="s">
        <v>6450</v>
      </c>
      <c r="AF43" s="1057" t="s">
        <v>6411</v>
      </c>
      <c r="AG43" s="1057" t="s">
        <v>6412</v>
      </c>
      <c r="AH43" s="1057" t="s">
        <v>6476</v>
      </c>
      <c r="AI43" s="1057" t="s">
        <v>9871</v>
      </c>
      <c r="AJ43" s="1057" t="s">
        <v>9870</v>
      </c>
      <c r="AK43" s="1057" t="s">
        <v>6413</v>
      </c>
      <c r="AL43" s="1057"/>
      <c r="AM43" s="1057" t="s">
        <v>6477</v>
      </c>
      <c r="AN43" s="1057" t="s">
        <v>6478</v>
      </c>
      <c r="AO43" s="1368" t="s">
        <v>6479</v>
      </c>
      <c r="AP43" s="1057" t="s">
        <v>6386</v>
      </c>
      <c r="AQ43" s="1057" t="s">
        <v>6387</v>
      </c>
      <c r="AR43" s="1057" t="s">
        <v>6388</v>
      </c>
      <c r="AS43" s="1057"/>
      <c r="AT43" s="1057" t="s">
        <v>6480</v>
      </c>
      <c r="AU43" s="1070" t="s">
        <v>6416</v>
      </c>
      <c r="AV43" s="1070" t="s">
        <v>6417</v>
      </c>
      <c r="AW43" s="1070" t="s">
        <v>6418</v>
      </c>
      <c r="AX43" s="1057" t="s">
        <v>5865</v>
      </c>
      <c r="AY43" s="1057" t="s">
        <v>5866</v>
      </c>
      <c r="AZ43" s="1057" t="s">
        <v>5867</v>
      </c>
      <c r="BA43" s="1057" t="s">
        <v>5868</v>
      </c>
      <c r="BB43" s="1057" t="s">
        <v>5869</v>
      </c>
      <c r="BC43" s="1057" t="s">
        <v>6389</v>
      </c>
      <c r="BD43" s="1057" t="s">
        <v>5871</v>
      </c>
      <c r="BE43" s="1057" t="s">
        <v>5872</v>
      </c>
      <c r="BF43" s="1057" t="s">
        <v>6390</v>
      </c>
      <c r="BG43" s="1368" t="s">
        <v>6527</v>
      </c>
      <c r="BH43" s="1057"/>
      <c r="BI43" s="1368">
        <v>10969162</v>
      </c>
      <c r="BJ43" s="1368">
        <v>10969164</v>
      </c>
      <c r="BK43" s="1368">
        <v>10969166</v>
      </c>
    </row>
    <row r="44" spans="1:64" ht="72" customHeight="1">
      <c r="A44" s="1052" t="s">
        <v>6366</v>
      </c>
      <c r="B44" s="1064" t="s">
        <v>9882</v>
      </c>
      <c r="C44" s="1368" t="s">
        <v>6442</v>
      </c>
      <c r="D44" s="1368">
        <v>11488579</v>
      </c>
      <c r="E44" s="1368" t="s">
        <v>9847</v>
      </c>
      <c r="F44" s="1368" t="s">
        <v>5911</v>
      </c>
      <c r="G44" s="1055"/>
      <c r="H44" s="1368"/>
      <c r="I44" s="1368" t="s">
        <v>5913</v>
      </c>
      <c r="J44" s="1368"/>
      <c r="K44" s="1368"/>
      <c r="L44" s="1368" t="s">
        <v>9873</v>
      </c>
      <c r="M44" s="1368" t="s">
        <v>9697</v>
      </c>
      <c r="N44" s="1368" t="s">
        <v>6372</v>
      </c>
      <c r="O44" s="1368" t="s">
        <v>6496</v>
      </c>
      <c r="P44" s="1368" t="s">
        <v>9874</v>
      </c>
      <c r="Q44" s="1057" t="s">
        <v>6402</v>
      </c>
      <c r="R44" s="1057" t="s">
        <v>9700</v>
      </c>
      <c r="S44" s="1057" t="s">
        <v>5850</v>
      </c>
      <c r="T44" s="1057" t="s">
        <v>5850</v>
      </c>
      <c r="U44" s="1057" t="s">
        <v>5850</v>
      </c>
      <c r="V44" s="1057" t="s">
        <v>9703</v>
      </c>
      <c r="W44" s="1057" t="s">
        <v>9698</v>
      </c>
      <c r="X44" s="1057" t="s">
        <v>9880</v>
      </c>
      <c r="Y44" s="1057" t="s">
        <v>6379</v>
      </c>
      <c r="Z44" s="1057" t="s">
        <v>6447</v>
      </c>
      <c r="AA44" s="1057" t="s">
        <v>6525</v>
      </c>
      <c r="AB44" s="1057" t="s">
        <v>6526</v>
      </c>
      <c r="AC44" s="1057"/>
      <c r="AD44" s="1057" t="s">
        <v>6449</v>
      </c>
      <c r="AE44" s="1057" t="s">
        <v>6450</v>
      </c>
      <c r="AF44" s="1057" t="s">
        <v>6411</v>
      </c>
      <c r="AG44" s="1057" t="s">
        <v>6412</v>
      </c>
      <c r="AH44" s="1057" t="s">
        <v>6476</v>
      </c>
      <c r="AI44" s="1057" t="s">
        <v>9871</v>
      </c>
      <c r="AJ44" s="1057" t="s">
        <v>9870</v>
      </c>
      <c r="AK44" s="1057" t="s">
        <v>6413</v>
      </c>
      <c r="AL44" s="1057"/>
      <c r="AM44" s="1057" t="s">
        <v>6477</v>
      </c>
      <c r="AN44" s="1057" t="s">
        <v>6478</v>
      </c>
      <c r="AO44" s="1368" t="s">
        <v>6479</v>
      </c>
      <c r="AP44" s="1057" t="s">
        <v>6386</v>
      </c>
      <c r="AQ44" s="1057" t="s">
        <v>6387</v>
      </c>
      <c r="AR44" s="1057" t="s">
        <v>6388</v>
      </c>
      <c r="AS44" s="1057"/>
      <c r="AT44" s="1057" t="s">
        <v>6480</v>
      </c>
      <c r="AU44" s="1070" t="s">
        <v>6416</v>
      </c>
      <c r="AV44" s="1070" t="s">
        <v>6417</v>
      </c>
      <c r="AW44" s="1070" t="s">
        <v>6418</v>
      </c>
      <c r="AX44" s="1057" t="s">
        <v>5865</v>
      </c>
      <c r="AY44" s="1057" t="s">
        <v>5866</v>
      </c>
      <c r="AZ44" s="1057" t="s">
        <v>5867</v>
      </c>
      <c r="BA44" s="1057" t="s">
        <v>5868</v>
      </c>
      <c r="BB44" s="1057" t="s">
        <v>5869</v>
      </c>
      <c r="BC44" s="1057" t="s">
        <v>6389</v>
      </c>
      <c r="BD44" s="1057" t="s">
        <v>5871</v>
      </c>
      <c r="BE44" s="1057" t="s">
        <v>5872</v>
      </c>
      <c r="BF44" s="1057" t="s">
        <v>6390</v>
      </c>
      <c r="BG44" s="1368" t="s">
        <v>6527</v>
      </c>
      <c r="BH44" s="1057"/>
      <c r="BI44" s="1368">
        <v>10969162</v>
      </c>
      <c r="BJ44" s="1368">
        <v>10969164</v>
      </c>
      <c r="BK44" s="1368">
        <v>10969166</v>
      </c>
    </row>
    <row r="45" spans="1:64" ht="72" customHeight="1">
      <c r="A45" s="1052" t="s">
        <v>6366</v>
      </c>
      <c r="B45" s="1064" t="s">
        <v>9882</v>
      </c>
      <c r="C45" s="1368" t="s">
        <v>6442</v>
      </c>
      <c r="D45" s="1368">
        <v>11488574</v>
      </c>
      <c r="E45" s="1368" t="s">
        <v>9852</v>
      </c>
      <c r="F45" s="1368" t="s">
        <v>5911</v>
      </c>
      <c r="G45" s="1055"/>
      <c r="H45" s="1368"/>
      <c r="I45" s="1368" t="s">
        <v>5913</v>
      </c>
      <c r="J45" s="1368"/>
      <c r="K45" s="1368"/>
      <c r="L45" s="1368" t="s">
        <v>9873</v>
      </c>
      <c r="M45" s="1368" t="s">
        <v>9697</v>
      </c>
      <c r="N45" s="1368" t="s">
        <v>6372</v>
      </c>
      <c r="O45" s="1368" t="s">
        <v>6496</v>
      </c>
      <c r="P45" s="1368" t="s">
        <v>9874</v>
      </c>
      <c r="Q45" s="1057" t="s">
        <v>6402</v>
      </c>
      <c r="R45" s="1057" t="s">
        <v>9700</v>
      </c>
      <c r="S45" s="1057" t="s">
        <v>5850</v>
      </c>
      <c r="T45" s="1057" t="s">
        <v>5850</v>
      </c>
      <c r="U45" s="1057" t="s">
        <v>5850</v>
      </c>
      <c r="V45" s="1057" t="s">
        <v>9703</v>
      </c>
      <c r="W45" s="1057" t="s">
        <v>9698</v>
      </c>
      <c r="X45" s="1057" t="s">
        <v>6454</v>
      </c>
      <c r="Y45" s="1057" t="s">
        <v>6379</v>
      </c>
      <c r="Z45" s="1057" t="s">
        <v>6447</v>
      </c>
      <c r="AA45" s="1057" t="s">
        <v>6525</v>
      </c>
      <c r="AB45" s="1057" t="s">
        <v>6526</v>
      </c>
      <c r="AC45" s="1057"/>
      <c r="AD45" s="1057" t="s">
        <v>6449</v>
      </c>
      <c r="AE45" s="1057" t="s">
        <v>6450</v>
      </c>
      <c r="AF45" s="1057" t="s">
        <v>6411</v>
      </c>
      <c r="AG45" s="1057" t="s">
        <v>6412</v>
      </c>
      <c r="AH45" s="1057" t="s">
        <v>6476</v>
      </c>
      <c r="AI45" s="1057" t="s">
        <v>9871</v>
      </c>
      <c r="AJ45" s="1057" t="s">
        <v>9870</v>
      </c>
      <c r="AK45" s="1057" t="s">
        <v>6413</v>
      </c>
      <c r="AL45" s="1057"/>
      <c r="AM45" s="1057" t="s">
        <v>6477</v>
      </c>
      <c r="AN45" s="1057" t="s">
        <v>6478</v>
      </c>
      <c r="AO45" s="1368" t="s">
        <v>6479</v>
      </c>
      <c r="AP45" s="1057" t="s">
        <v>6386</v>
      </c>
      <c r="AQ45" s="1057" t="s">
        <v>6387</v>
      </c>
      <c r="AR45" s="1057" t="s">
        <v>6388</v>
      </c>
      <c r="AS45" s="1057"/>
      <c r="AT45" s="1057" t="s">
        <v>6480</v>
      </c>
      <c r="AU45" s="1070" t="s">
        <v>6416</v>
      </c>
      <c r="AV45" s="1070" t="s">
        <v>6417</v>
      </c>
      <c r="AW45" s="1070" t="s">
        <v>6418</v>
      </c>
      <c r="AX45" s="1057" t="s">
        <v>5865</v>
      </c>
      <c r="AY45" s="1057" t="s">
        <v>5866</v>
      </c>
      <c r="AZ45" s="1057" t="s">
        <v>5867</v>
      </c>
      <c r="BA45" s="1057" t="s">
        <v>5868</v>
      </c>
      <c r="BB45" s="1057" t="s">
        <v>5869</v>
      </c>
      <c r="BC45" s="1057" t="s">
        <v>6389</v>
      </c>
      <c r="BD45" s="1057" t="s">
        <v>5871</v>
      </c>
      <c r="BE45" s="1057" t="s">
        <v>5872</v>
      </c>
      <c r="BF45" s="1057" t="s">
        <v>6390</v>
      </c>
      <c r="BG45" s="1368" t="s">
        <v>6527</v>
      </c>
      <c r="BH45" s="1057"/>
      <c r="BI45" s="1368">
        <v>10969162</v>
      </c>
      <c r="BJ45" s="1368">
        <v>10969164</v>
      </c>
      <c r="BK45" s="1368">
        <v>10969166</v>
      </c>
      <c r="BL45" s="1368"/>
    </row>
    <row r="46" spans="1:64" ht="72" customHeight="1">
      <c r="A46" s="1052" t="s">
        <v>6366</v>
      </c>
      <c r="B46" s="1064" t="s">
        <v>9882</v>
      </c>
      <c r="C46" s="1368" t="s">
        <v>6442</v>
      </c>
      <c r="D46" s="1368">
        <v>11488388</v>
      </c>
      <c r="E46" s="1368" t="s">
        <v>9849</v>
      </c>
      <c r="F46" s="1368" t="s">
        <v>5911</v>
      </c>
      <c r="G46" s="1055"/>
      <c r="H46" s="1368"/>
      <c r="I46" s="1368" t="s">
        <v>5913</v>
      </c>
      <c r="J46" s="1368"/>
      <c r="K46" s="1368"/>
      <c r="L46" s="1368" t="s">
        <v>9873</v>
      </c>
      <c r="M46" s="1368" t="s">
        <v>9697</v>
      </c>
      <c r="N46" s="1368" t="s">
        <v>6372</v>
      </c>
      <c r="O46" s="1368" t="s">
        <v>6460</v>
      </c>
      <c r="P46" s="1368" t="s">
        <v>9874</v>
      </c>
      <c r="Q46" s="1057" t="s">
        <v>6402</v>
      </c>
      <c r="R46" s="1057" t="s">
        <v>9700</v>
      </c>
      <c r="S46" s="1057" t="s">
        <v>5850</v>
      </c>
      <c r="T46" s="1057" t="s">
        <v>5850</v>
      </c>
      <c r="U46" s="1057" t="s">
        <v>5850</v>
      </c>
      <c r="V46" s="1057" t="s">
        <v>9703</v>
      </c>
      <c r="W46" s="1057" t="s">
        <v>9698</v>
      </c>
      <c r="X46" s="1057" t="s">
        <v>6454</v>
      </c>
      <c r="Y46" s="1057" t="s">
        <v>6379</v>
      </c>
      <c r="Z46" s="1057" t="s">
        <v>6447</v>
      </c>
      <c r="AA46" s="1057" t="s">
        <v>6525</v>
      </c>
      <c r="AB46" s="1057" t="s">
        <v>6526</v>
      </c>
      <c r="AC46" s="1057"/>
      <c r="AD46" s="1057" t="s">
        <v>6449</v>
      </c>
      <c r="AE46" s="1057" t="s">
        <v>6450</v>
      </c>
      <c r="AF46" s="1057" t="s">
        <v>6411</v>
      </c>
      <c r="AG46" s="1057" t="s">
        <v>6412</v>
      </c>
      <c r="AH46" s="1057" t="s">
        <v>6476</v>
      </c>
      <c r="AI46" s="1057" t="s">
        <v>9871</v>
      </c>
      <c r="AJ46" s="1057" t="s">
        <v>9870</v>
      </c>
      <c r="AK46" s="1057" t="s">
        <v>6413</v>
      </c>
      <c r="AL46" s="1057"/>
      <c r="AM46" s="1057" t="s">
        <v>6477</v>
      </c>
      <c r="AN46" s="1057" t="s">
        <v>6478</v>
      </c>
      <c r="AO46" s="1368" t="s">
        <v>6479</v>
      </c>
      <c r="AP46" s="1057" t="s">
        <v>6386</v>
      </c>
      <c r="AQ46" s="1057" t="s">
        <v>6387</v>
      </c>
      <c r="AR46" s="1057" t="s">
        <v>6388</v>
      </c>
      <c r="AS46" s="1057"/>
      <c r="AT46" s="1057" t="s">
        <v>6480</v>
      </c>
      <c r="AU46" s="1070" t="s">
        <v>6416</v>
      </c>
      <c r="AV46" s="1070" t="s">
        <v>6417</v>
      </c>
      <c r="AW46" s="1070" t="s">
        <v>6418</v>
      </c>
      <c r="AX46" s="1057" t="s">
        <v>5865</v>
      </c>
      <c r="AY46" s="1057" t="s">
        <v>5866</v>
      </c>
      <c r="AZ46" s="1057" t="s">
        <v>5867</v>
      </c>
      <c r="BA46" s="1057" t="s">
        <v>5868</v>
      </c>
      <c r="BB46" s="1057" t="s">
        <v>5869</v>
      </c>
      <c r="BC46" s="1057" t="s">
        <v>6389</v>
      </c>
      <c r="BD46" s="1057" t="s">
        <v>5871</v>
      </c>
      <c r="BE46" s="1057" t="s">
        <v>5872</v>
      </c>
      <c r="BF46" s="1057" t="s">
        <v>6390</v>
      </c>
      <c r="BG46" s="1368" t="s">
        <v>6527</v>
      </c>
      <c r="BH46" s="1057"/>
      <c r="BI46" s="1368">
        <v>10969162</v>
      </c>
      <c r="BJ46" s="1368">
        <v>10969164</v>
      </c>
      <c r="BK46" s="1368">
        <v>10969166</v>
      </c>
    </row>
    <row r="47" spans="1:64" ht="72" customHeight="1">
      <c r="A47" s="1052" t="s">
        <v>6366</v>
      </c>
      <c r="B47" s="1362" t="s">
        <v>9893</v>
      </c>
      <c r="C47" s="1368" t="s">
        <v>6394</v>
      </c>
      <c r="D47" s="1368">
        <v>11495532</v>
      </c>
      <c r="E47" s="1375" t="s">
        <v>9887</v>
      </c>
      <c r="F47" s="1368" t="s">
        <v>5911</v>
      </c>
      <c r="G47" s="1073"/>
      <c r="H47" s="1368"/>
      <c r="I47" s="1368"/>
      <c r="J47" s="1368"/>
      <c r="K47" s="1368"/>
      <c r="L47" s="1368"/>
      <c r="M47" s="1368"/>
      <c r="N47" s="1368"/>
      <c r="O47" s="1368"/>
      <c r="P47" s="1057"/>
      <c r="Q47" s="1057"/>
      <c r="R47" s="1057"/>
      <c r="S47" s="1057"/>
      <c r="T47" s="1057"/>
      <c r="U47" s="1057"/>
      <c r="V47" s="1057"/>
      <c r="W47" s="1057"/>
      <c r="X47" s="1057"/>
      <c r="Y47" s="1057"/>
      <c r="Z47" s="1368"/>
      <c r="AA47" s="1057"/>
      <c r="AB47" s="1057"/>
      <c r="AC47" s="1057"/>
      <c r="AD47" s="1057"/>
      <c r="AE47" s="1057"/>
      <c r="AF47" s="1057"/>
      <c r="AG47" s="1057"/>
      <c r="AH47" s="1057"/>
      <c r="AI47" s="1057"/>
      <c r="AJ47" s="1057"/>
      <c r="AK47" s="1057"/>
      <c r="AL47" s="1057"/>
      <c r="AM47" s="1057"/>
      <c r="AN47" s="1057"/>
      <c r="AO47" s="1368"/>
      <c r="AP47" s="1057"/>
      <c r="AQ47" s="1057"/>
      <c r="AR47" s="1057"/>
      <c r="AS47" s="1057"/>
      <c r="AT47" s="1057"/>
      <c r="AU47" s="1070"/>
      <c r="AV47" s="1070"/>
      <c r="AW47" s="1070"/>
      <c r="AX47" s="1057"/>
      <c r="AY47" s="1057"/>
      <c r="AZ47" s="1057"/>
      <c r="BA47" s="1057"/>
      <c r="BB47" s="1057"/>
      <c r="BC47" s="1057"/>
      <c r="BD47" s="1057"/>
      <c r="BE47" s="1057"/>
      <c r="BF47" s="1057"/>
      <c r="BG47" s="1368"/>
      <c r="BH47" s="1057"/>
      <c r="BI47" s="1368"/>
      <c r="BJ47" s="1368"/>
      <c r="BK47" s="1368"/>
    </row>
    <row r="48" spans="1:64" ht="72" customHeight="1">
      <c r="A48" s="1052" t="s">
        <v>6366</v>
      </c>
      <c r="B48" s="1362" t="s">
        <v>9895</v>
      </c>
      <c r="C48" s="1368" t="s">
        <v>6394</v>
      </c>
      <c r="D48" s="1368">
        <v>11495534</v>
      </c>
      <c r="E48" s="1375" t="s">
        <v>9889</v>
      </c>
      <c r="F48" s="1368" t="s">
        <v>5911</v>
      </c>
      <c r="G48" s="1073"/>
      <c r="H48" s="1368"/>
      <c r="I48" s="1368"/>
      <c r="J48" s="1368"/>
      <c r="K48" s="1368"/>
      <c r="L48" s="1368"/>
      <c r="M48" s="1368"/>
      <c r="N48" s="1368"/>
      <c r="O48" s="1368"/>
      <c r="P48" s="1057"/>
      <c r="Q48" s="1057"/>
      <c r="R48" s="1057"/>
      <c r="S48" s="1057"/>
      <c r="T48" s="1057"/>
      <c r="U48" s="1057"/>
      <c r="V48" s="1057"/>
      <c r="W48" s="1057"/>
      <c r="X48" s="1057"/>
      <c r="Y48" s="1057"/>
      <c r="Z48" s="1368"/>
      <c r="AA48" s="1057"/>
      <c r="AB48" s="1057"/>
      <c r="AC48" s="1057"/>
      <c r="AD48" s="1057"/>
      <c r="AE48" s="1057"/>
      <c r="AF48" s="1057"/>
      <c r="AG48" s="1057"/>
      <c r="AH48" s="1057"/>
      <c r="AI48" s="1057"/>
      <c r="AJ48" s="1057"/>
      <c r="AK48" s="1057"/>
      <c r="AL48" s="1057"/>
      <c r="AM48" s="1057"/>
      <c r="AN48" s="1057"/>
      <c r="AO48" s="1368"/>
      <c r="AP48" s="1057"/>
      <c r="AQ48" s="1057"/>
      <c r="AR48" s="1057"/>
      <c r="AS48" s="1057"/>
      <c r="AT48" s="1057"/>
      <c r="AU48" s="1070"/>
      <c r="AV48" s="1070"/>
      <c r="AW48" s="1070"/>
      <c r="AX48" s="1057"/>
      <c r="AY48" s="1057"/>
      <c r="AZ48" s="1057"/>
      <c r="BA48" s="1057"/>
      <c r="BB48" s="1057"/>
      <c r="BC48" s="1057"/>
      <c r="BD48" s="1057"/>
      <c r="BE48" s="1057"/>
      <c r="BF48" s="1057"/>
      <c r="BG48" s="1368"/>
      <c r="BH48" s="1057"/>
      <c r="BI48" s="1368"/>
      <c r="BJ48" s="1368"/>
      <c r="BK48" s="1368"/>
    </row>
    <row r="49" spans="1:63" ht="72" customHeight="1">
      <c r="A49" s="1052" t="s">
        <v>6366</v>
      </c>
      <c r="B49" s="1362" t="s">
        <v>9894</v>
      </c>
      <c r="C49" s="1368" t="s">
        <v>6394</v>
      </c>
      <c r="D49" s="1368">
        <v>11495533</v>
      </c>
      <c r="E49" s="1375" t="s">
        <v>9888</v>
      </c>
      <c r="F49" s="1368" t="s">
        <v>5911</v>
      </c>
      <c r="G49" s="1073"/>
      <c r="H49" s="1368"/>
      <c r="I49" s="1368"/>
      <c r="J49" s="1368"/>
      <c r="K49" s="1368"/>
      <c r="L49" s="1368"/>
      <c r="M49" s="1368"/>
      <c r="N49" s="1368"/>
      <c r="O49" s="1368"/>
      <c r="P49" s="1057"/>
      <c r="Q49" s="1057"/>
      <c r="R49" s="1057"/>
      <c r="S49" s="1057"/>
      <c r="T49" s="1057"/>
      <c r="U49" s="1057"/>
      <c r="V49" s="1057"/>
      <c r="W49" s="1057"/>
      <c r="X49" s="1057"/>
      <c r="Y49" s="1057"/>
      <c r="Z49" s="1368"/>
      <c r="AA49" s="1057"/>
      <c r="AB49" s="1057"/>
      <c r="AC49" s="1057"/>
      <c r="AD49" s="1057"/>
      <c r="AE49" s="1057"/>
      <c r="AF49" s="1057"/>
      <c r="AG49" s="1057"/>
      <c r="AH49" s="1057"/>
      <c r="AI49" s="1057"/>
      <c r="AJ49" s="1057"/>
      <c r="AK49" s="1057"/>
      <c r="AL49" s="1057"/>
      <c r="AM49" s="1057"/>
      <c r="AN49" s="1057"/>
      <c r="AO49" s="1368"/>
      <c r="AP49" s="1057"/>
      <c r="AQ49" s="1057"/>
      <c r="AR49" s="1057"/>
      <c r="AS49" s="1057"/>
      <c r="AT49" s="1057"/>
      <c r="AU49" s="1070"/>
      <c r="AV49" s="1070"/>
      <c r="AW49" s="1070"/>
      <c r="AX49" s="1057"/>
      <c r="AY49" s="1057"/>
      <c r="AZ49" s="1057"/>
      <c r="BA49" s="1057"/>
      <c r="BB49" s="1057"/>
      <c r="BC49" s="1057"/>
      <c r="BD49" s="1057"/>
      <c r="BE49" s="1057"/>
      <c r="BF49" s="1057"/>
      <c r="BG49" s="1368"/>
      <c r="BH49" s="1057"/>
      <c r="BI49" s="1368"/>
      <c r="BJ49" s="1368"/>
      <c r="BK49" s="1368"/>
    </row>
    <row r="50" spans="1:63" ht="72" customHeight="1">
      <c r="A50" s="1052" t="s">
        <v>6366</v>
      </c>
      <c r="B50" s="1362" t="s">
        <v>9894</v>
      </c>
      <c r="C50" s="1368" t="s">
        <v>6394</v>
      </c>
      <c r="D50" s="1368">
        <v>11495535</v>
      </c>
      <c r="E50" s="1375" t="s">
        <v>9890</v>
      </c>
      <c r="F50" s="1368" t="s">
        <v>5911</v>
      </c>
      <c r="G50" s="1073"/>
      <c r="H50" s="1368"/>
      <c r="I50" s="1368"/>
      <c r="J50" s="1368"/>
      <c r="K50" s="1368"/>
      <c r="L50" s="1368"/>
      <c r="M50" s="1368"/>
      <c r="N50" s="1368"/>
      <c r="O50" s="1368"/>
      <c r="P50" s="1057"/>
      <c r="Q50" s="1057"/>
      <c r="R50" s="1057"/>
      <c r="S50" s="1057"/>
      <c r="T50" s="1057"/>
      <c r="U50" s="1057"/>
      <c r="V50" s="1057"/>
      <c r="W50" s="1057"/>
      <c r="X50" s="1057"/>
      <c r="Y50" s="1057"/>
      <c r="Z50" s="1368"/>
      <c r="AA50" s="1057"/>
      <c r="AB50" s="1057"/>
      <c r="AC50" s="1057"/>
      <c r="AD50" s="1057"/>
      <c r="AE50" s="1057"/>
      <c r="AF50" s="1057"/>
      <c r="AG50" s="1057"/>
      <c r="AH50" s="1057"/>
      <c r="AI50" s="1057"/>
      <c r="AJ50" s="1057"/>
      <c r="AK50" s="1057"/>
      <c r="AL50" s="1057"/>
      <c r="AM50" s="1057"/>
      <c r="AN50" s="1057"/>
      <c r="AO50" s="1368"/>
      <c r="AP50" s="1057"/>
      <c r="AQ50" s="1057"/>
      <c r="AR50" s="1057"/>
      <c r="AS50" s="1057"/>
      <c r="AT50" s="1057"/>
      <c r="AU50" s="1070"/>
      <c r="AV50" s="1070"/>
      <c r="AW50" s="1070"/>
      <c r="AX50" s="1057"/>
      <c r="AY50" s="1057"/>
      <c r="AZ50" s="1057"/>
      <c r="BA50" s="1057"/>
      <c r="BB50" s="1057"/>
      <c r="BC50" s="1057"/>
      <c r="BD50" s="1057"/>
      <c r="BE50" s="1057"/>
      <c r="BF50" s="1057"/>
      <c r="BG50" s="1368"/>
      <c r="BH50" s="1057"/>
      <c r="BI50" s="1368"/>
      <c r="BJ50" s="1368"/>
      <c r="BK50" s="1368"/>
    </row>
    <row r="51" spans="1:63" ht="72" customHeight="1">
      <c r="A51" s="1052" t="s">
        <v>6366</v>
      </c>
      <c r="B51" s="1362" t="s">
        <v>9891</v>
      </c>
      <c r="C51" s="1368" t="s">
        <v>6442</v>
      </c>
      <c r="D51" s="1368">
        <v>11495536</v>
      </c>
      <c r="E51" s="1375" t="s">
        <v>9884</v>
      </c>
      <c r="F51" s="1368" t="s">
        <v>5911</v>
      </c>
      <c r="G51" s="1073"/>
      <c r="H51" s="1368"/>
      <c r="I51" s="1368"/>
      <c r="J51" s="1368"/>
      <c r="K51" s="1368"/>
      <c r="L51" s="1368"/>
      <c r="M51" s="1368"/>
      <c r="N51" s="1368"/>
      <c r="O51" s="1368"/>
      <c r="P51" s="1057"/>
      <c r="Q51" s="1057"/>
      <c r="R51" s="1057"/>
      <c r="S51" s="1057"/>
      <c r="T51" s="1057"/>
      <c r="U51" s="1057"/>
      <c r="V51" s="1057"/>
      <c r="W51" s="1057"/>
      <c r="X51" s="1057"/>
      <c r="Y51" s="1057"/>
      <c r="Z51" s="1368"/>
      <c r="AA51" s="1057"/>
      <c r="AB51" s="1057"/>
      <c r="AC51" s="1057"/>
      <c r="AD51" s="1057"/>
      <c r="AE51" s="1057"/>
      <c r="AF51" s="1057"/>
      <c r="AG51" s="1057"/>
      <c r="AH51" s="1057"/>
      <c r="AI51" s="1057"/>
      <c r="AJ51" s="1057"/>
      <c r="AK51" s="1057"/>
      <c r="AL51" s="1057"/>
      <c r="AM51" s="1057"/>
      <c r="AN51" s="1057"/>
      <c r="AO51" s="1368"/>
      <c r="AP51" s="1057"/>
      <c r="AQ51" s="1057"/>
      <c r="AR51" s="1057"/>
      <c r="AS51" s="1057"/>
      <c r="AT51" s="1057"/>
      <c r="AU51" s="1070"/>
      <c r="AV51" s="1070"/>
      <c r="AW51" s="1070"/>
      <c r="AX51" s="1057"/>
      <c r="AY51" s="1057"/>
      <c r="AZ51" s="1057"/>
      <c r="BA51" s="1057"/>
      <c r="BB51" s="1057"/>
      <c r="BC51" s="1057"/>
      <c r="BD51" s="1057"/>
      <c r="BE51" s="1057"/>
      <c r="BF51" s="1057"/>
      <c r="BG51" s="1368"/>
      <c r="BH51" s="1057"/>
      <c r="BI51" s="1368"/>
      <c r="BJ51" s="1368"/>
      <c r="BK51" s="1368"/>
    </row>
    <row r="52" spans="1:63" ht="72" customHeight="1">
      <c r="A52" s="1052" t="s">
        <v>6366</v>
      </c>
      <c r="B52" s="1362" t="s">
        <v>9892</v>
      </c>
      <c r="C52" s="1368" t="s">
        <v>6442</v>
      </c>
      <c r="D52" s="1368">
        <v>11495537</v>
      </c>
      <c r="E52" s="1375" t="s">
        <v>9885</v>
      </c>
      <c r="F52" s="1368" t="s">
        <v>5911</v>
      </c>
      <c r="G52" s="1073"/>
      <c r="H52" s="1368"/>
      <c r="I52" s="1368"/>
      <c r="J52" s="1368"/>
      <c r="K52" s="1368"/>
      <c r="L52" s="1368"/>
      <c r="M52" s="1368"/>
      <c r="N52" s="1368"/>
      <c r="O52" s="1368"/>
      <c r="P52" s="1057"/>
      <c r="Q52" s="1057"/>
      <c r="R52" s="1057"/>
      <c r="S52" s="1057"/>
      <c r="T52" s="1057"/>
      <c r="U52" s="1057"/>
      <c r="V52" s="1057"/>
      <c r="W52" s="1057"/>
      <c r="X52" s="1057"/>
      <c r="Y52" s="1057"/>
      <c r="Z52" s="1368"/>
      <c r="AA52" s="1057"/>
      <c r="AB52" s="1057"/>
      <c r="AC52" s="1057"/>
      <c r="AD52" s="1057"/>
      <c r="AE52" s="1057"/>
      <c r="AF52" s="1057"/>
      <c r="AG52" s="1057"/>
      <c r="AH52" s="1057"/>
      <c r="AI52" s="1057"/>
      <c r="AJ52" s="1057"/>
      <c r="AK52" s="1057"/>
      <c r="AL52" s="1057"/>
      <c r="AM52" s="1057"/>
      <c r="AN52" s="1057"/>
      <c r="AO52" s="1368"/>
      <c r="AP52" s="1057"/>
      <c r="AQ52" s="1057"/>
      <c r="AR52" s="1057"/>
      <c r="AS52" s="1057"/>
      <c r="AT52" s="1057"/>
      <c r="AU52" s="1070"/>
      <c r="AV52" s="1070"/>
      <c r="AW52" s="1070"/>
      <c r="AX52" s="1057"/>
      <c r="AY52" s="1057"/>
      <c r="AZ52" s="1057"/>
      <c r="BA52" s="1057"/>
      <c r="BB52" s="1057"/>
      <c r="BC52" s="1057"/>
      <c r="BD52" s="1057"/>
      <c r="BE52" s="1057"/>
      <c r="BF52" s="1057"/>
      <c r="BG52" s="1368"/>
      <c r="BH52" s="1057"/>
      <c r="BI52" s="1368"/>
      <c r="BJ52" s="1368"/>
      <c r="BK52" s="1368"/>
    </row>
    <row r="53" spans="1:63" ht="72" customHeight="1">
      <c r="A53" s="1052" t="s">
        <v>6366</v>
      </c>
      <c r="B53" s="1362" t="s">
        <v>9892</v>
      </c>
      <c r="C53" s="1368" t="s">
        <v>6442</v>
      </c>
      <c r="D53" s="1368">
        <v>11495538</v>
      </c>
      <c r="E53" s="1375" t="s">
        <v>9886</v>
      </c>
      <c r="F53" s="1368" t="s">
        <v>5911</v>
      </c>
      <c r="G53" s="1073"/>
      <c r="H53" s="1368"/>
      <c r="I53" s="1368"/>
      <c r="J53" s="1368"/>
      <c r="K53" s="1368"/>
      <c r="L53" s="1368"/>
      <c r="M53" s="1368"/>
      <c r="N53" s="1368"/>
      <c r="O53" s="1368"/>
      <c r="P53" s="1057"/>
      <c r="Q53" s="1057"/>
      <c r="R53" s="1057"/>
      <c r="S53" s="1057"/>
      <c r="T53" s="1057"/>
      <c r="U53" s="1057"/>
      <c r="V53" s="1057"/>
      <c r="W53" s="1057"/>
      <c r="X53" s="1057"/>
      <c r="Y53" s="1057"/>
      <c r="Z53" s="1368"/>
      <c r="AA53" s="1057"/>
      <c r="AB53" s="1057"/>
      <c r="AC53" s="1057"/>
      <c r="AD53" s="1057"/>
      <c r="AE53" s="1057"/>
      <c r="AF53" s="1057"/>
      <c r="AG53" s="1057"/>
      <c r="AH53" s="1057"/>
      <c r="AI53" s="1057"/>
      <c r="AJ53" s="1057"/>
      <c r="AK53" s="1057"/>
      <c r="AL53" s="1057"/>
      <c r="AM53" s="1057"/>
      <c r="AN53" s="1057"/>
      <c r="AO53" s="1368"/>
      <c r="AP53" s="1057"/>
      <c r="AQ53" s="1057"/>
      <c r="AR53" s="1057"/>
      <c r="AS53" s="1057"/>
      <c r="AT53" s="1057"/>
      <c r="AU53" s="1070"/>
      <c r="AV53" s="1070"/>
      <c r="AW53" s="1070"/>
      <c r="AX53" s="1057"/>
      <c r="AY53" s="1057"/>
      <c r="AZ53" s="1057"/>
      <c r="BA53" s="1057"/>
      <c r="BB53" s="1057"/>
      <c r="BC53" s="1057"/>
      <c r="BD53" s="1057"/>
      <c r="BE53" s="1057"/>
      <c r="BF53" s="1057"/>
      <c r="BG53" s="1368"/>
      <c r="BH53" s="1057"/>
      <c r="BI53" s="1368"/>
      <c r="BJ53" s="1368"/>
      <c r="BK53" s="1368"/>
    </row>
    <row r="54" spans="1:63" ht="72" customHeight="1">
      <c r="A54" s="1052" t="s">
        <v>6366</v>
      </c>
      <c r="B54" s="1064" t="s">
        <v>6559</v>
      </c>
      <c r="C54" s="1368" t="s">
        <v>6394</v>
      </c>
      <c r="D54" s="1368">
        <v>11355783</v>
      </c>
      <c r="E54" s="1368" t="s">
        <v>6561</v>
      </c>
      <c r="F54" s="1071" t="s">
        <v>6560</v>
      </c>
      <c r="G54" s="1055"/>
      <c r="H54" s="1368" t="s">
        <v>6562</v>
      </c>
      <c r="I54" s="1368" t="s">
        <v>5841</v>
      </c>
      <c r="J54" s="1368"/>
      <c r="K54" s="1368" t="s">
        <v>6563</v>
      </c>
      <c r="L54" s="1368" t="s">
        <v>6422</v>
      </c>
      <c r="M54" s="1368" t="s">
        <v>6399</v>
      </c>
      <c r="N54" s="1368" t="s">
        <v>6485</v>
      </c>
      <c r="O54" s="1368" t="s">
        <v>6564</v>
      </c>
      <c r="P54" s="1368" t="s">
        <v>6565</v>
      </c>
      <c r="Q54" s="1057" t="s">
        <v>6566</v>
      </c>
      <c r="R54" s="1057" t="s">
        <v>5863</v>
      </c>
      <c r="S54" s="1057" t="s">
        <v>5850</v>
      </c>
      <c r="T54" s="1057" t="s">
        <v>5850</v>
      </c>
      <c r="U54" s="1057" t="s">
        <v>5850</v>
      </c>
      <c r="V54" s="1057" t="s">
        <v>6567</v>
      </c>
      <c r="W54" s="1057" t="s">
        <v>5889</v>
      </c>
      <c r="X54" s="1057" t="s">
        <v>6568</v>
      </c>
      <c r="Y54" s="1057" t="s">
        <v>6379</v>
      </c>
      <c r="Z54" s="1057" t="s">
        <v>6569</v>
      </c>
      <c r="AA54" s="1057" t="s">
        <v>6570</v>
      </c>
      <c r="AB54" s="1057" t="s">
        <v>6571</v>
      </c>
      <c r="AC54" s="1057" t="s">
        <v>6473</v>
      </c>
      <c r="AD54" s="1057">
        <v>20.68</v>
      </c>
      <c r="AE54" s="1057" t="s">
        <v>6572</v>
      </c>
      <c r="AF54" s="1057" t="s">
        <v>6411</v>
      </c>
      <c r="AG54" s="1057" t="s">
        <v>6412</v>
      </c>
      <c r="AH54" s="1057" t="s">
        <v>6476</v>
      </c>
      <c r="AI54" s="1057" t="s">
        <v>9871</v>
      </c>
      <c r="AJ54" s="1057" t="s">
        <v>9870</v>
      </c>
      <c r="AK54" s="1057" t="s">
        <v>6413</v>
      </c>
      <c r="AL54" s="1057"/>
      <c r="AM54" s="1057" t="s">
        <v>6477</v>
      </c>
      <c r="AN54" s="1057" t="s">
        <v>6478</v>
      </c>
      <c r="AO54" s="1368" t="s">
        <v>6479</v>
      </c>
      <c r="AP54" s="1057" t="s">
        <v>6386</v>
      </c>
      <c r="AQ54" s="1057" t="s">
        <v>6387</v>
      </c>
      <c r="AR54" s="1057" t="s">
        <v>6388</v>
      </c>
      <c r="AS54" s="1057"/>
      <c r="AT54" s="1057" t="s">
        <v>6480</v>
      </c>
      <c r="AU54" s="1070" t="s">
        <v>6416</v>
      </c>
      <c r="AV54" s="1070" t="s">
        <v>6417</v>
      </c>
      <c r="AW54" s="1070" t="s">
        <v>6418</v>
      </c>
      <c r="AX54" s="1057" t="s">
        <v>5865</v>
      </c>
      <c r="AY54" s="1057" t="s">
        <v>5866</v>
      </c>
      <c r="AZ54" s="1057" t="s">
        <v>5867</v>
      </c>
      <c r="BA54" s="1057" t="s">
        <v>5868</v>
      </c>
      <c r="BB54" s="1057" t="s">
        <v>5869</v>
      </c>
      <c r="BC54" s="1057" t="s">
        <v>6389</v>
      </c>
      <c r="BD54" s="1057" t="s">
        <v>5871</v>
      </c>
      <c r="BE54" s="1057" t="s">
        <v>5872</v>
      </c>
      <c r="BF54" s="1057" t="s">
        <v>6390</v>
      </c>
      <c r="BG54" s="1057"/>
      <c r="BH54" s="1368"/>
      <c r="BI54" s="1368">
        <v>10969162</v>
      </c>
      <c r="BJ54" s="1368">
        <v>10969164</v>
      </c>
      <c r="BK54" s="1368">
        <v>10969166</v>
      </c>
    </row>
    <row r="55" spans="1:63" ht="72" customHeight="1">
      <c r="A55" s="1052" t="s">
        <v>6366</v>
      </c>
      <c r="B55" s="1064" t="s">
        <v>6559</v>
      </c>
      <c r="C55" s="1368" t="s">
        <v>6394</v>
      </c>
      <c r="D55" s="1368">
        <v>11355785</v>
      </c>
      <c r="E55" s="1368" t="s">
        <v>6574</v>
      </c>
      <c r="F55" s="1071" t="s">
        <v>6573</v>
      </c>
      <c r="G55" s="1055"/>
      <c r="H55" s="1368" t="s">
        <v>6575</v>
      </c>
      <c r="I55" s="1368" t="s">
        <v>5841</v>
      </c>
      <c r="J55" s="1368"/>
      <c r="K55" s="1368" t="s">
        <v>6576</v>
      </c>
      <c r="L55" s="1368" t="s">
        <v>6422</v>
      </c>
      <c r="M55" s="1368" t="s">
        <v>6399</v>
      </c>
      <c r="N55" s="1368" t="s">
        <v>6577</v>
      </c>
      <c r="O55" s="1368" t="s">
        <v>6564</v>
      </c>
      <c r="P55" s="1368" t="s">
        <v>6565</v>
      </c>
      <c r="Q55" s="1057" t="s">
        <v>6578</v>
      </c>
      <c r="R55" s="1057" t="s">
        <v>5863</v>
      </c>
      <c r="S55" s="1057" t="s">
        <v>5850</v>
      </c>
      <c r="T55" s="1057" t="s">
        <v>5850</v>
      </c>
      <c r="U55" s="1057" t="s">
        <v>5850</v>
      </c>
      <c r="V55" s="1057" t="s">
        <v>6579</v>
      </c>
      <c r="W55" s="1057" t="s">
        <v>5889</v>
      </c>
      <c r="X55" s="1057" t="s">
        <v>6568</v>
      </c>
      <c r="Y55" s="1057" t="s">
        <v>6379</v>
      </c>
      <c r="Z55" s="1057" t="s">
        <v>6569</v>
      </c>
      <c r="AA55" s="1057" t="s">
        <v>6570</v>
      </c>
      <c r="AB55" s="1057" t="s">
        <v>6571</v>
      </c>
      <c r="AC55" s="1057" t="s">
        <v>6473</v>
      </c>
      <c r="AD55" s="1057">
        <v>20.68</v>
      </c>
      <c r="AE55" s="1057" t="s">
        <v>6572</v>
      </c>
      <c r="AF55" s="1057" t="s">
        <v>6411</v>
      </c>
      <c r="AG55" s="1057" t="s">
        <v>6412</v>
      </c>
      <c r="AH55" s="1057" t="s">
        <v>6476</v>
      </c>
      <c r="AI55" s="1057" t="s">
        <v>9871</v>
      </c>
      <c r="AJ55" s="1057" t="s">
        <v>9870</v>
      </c>
      <c r="AK55" s="1057" t="s">
        <v>6413</v>
      </c>
      <c r="AL55" s="1057"/>
      <c r="AM55" s="1057" t="s">
        <v>6477</v>
      </c>
      <c r="AN55" s="1057" t="s">
        <v>6478</v>
      </c>
      <c r="AO55" s="1368" t="s">
        <v>6479</v>
      </c>
      <c r="AP55" s="1057" t="s">
        <v>6386</v>
      </c>
      <c r="AQ55" s="1057" t="s">
        <v>6387</v>
      </c>
      <c r="AR55" s="1057" t="s">
        <v>6388</v>
      </c>
      <c r="AS55" s="1057"/>
      <c r="AT55" s="1057" t="s">
        <v>6480</v>
      </c>
      <c r="AU55" s="1070" t="s">
        <v>6416</v>
      </c>
      <c r="AV55" s="1070" t="s">
        <v>6417</v>
      </c>
      <c r="AW55" s="1070" t="s">
        <v>6418</v>
      </c>
      <c r="AX55" s="1057" t="s">
        <v>5865</v>
      </c>
      <c r="AY55" s="1057" t="s">
        <v>5866</v>
      </c>
      <c r="AZ55" s="1057" t="s">
        <v>5867</v>
      </c>
      <c r="BA55" s="1057" t="s">
        <v>5868</v>
      </c>
      <c r="BB55" s="1057" t="s">
        <v>5869</v>
      </c>
      <c r="BC55" s="1057" t="s">
        <v>6389</v>
      </c>
      <c r="BD55" s="1057" t="s">
        <v>5871</v>
      </c>
      <c r="BE55" s="1057" t="s">
        <v>5872</v>
      </c>
      <c r="BF55" s="1057" t="s">
        <v>6390</v>
      </c>
      <c r="BG55" s="1057"/>
      <c r="BH55" s="1368"/>
      <c r="BI55" s="1368">
        <v>10969162</v>
      </c>
      <c r="BJ55" s="1368">
        <v>10969164</v>
      </c>
      <c r="BK55" s="1368">
        <v>10969166</v>
      </c>
    </row>
    <row r="56" spans="1:63" ht="72" customHeight="1">
      <c r="A56" s="1052" t="s">
        <v>6366</v>
      </c>
      <c r="B56" s="1064" t="s">
        <v>6559</v>
      </c>
      <c r="C56" s="1368" t="s">
        <v>6394</v>
      </c>
      <c r="D56" s="1368">
        <v>11355786</v>
      </c>
      <c r="E56" s="1368" t="s">
        <v>6581</v>
      </c>
      <c r="F56" s="1071" t="s">
        <v>6580</v>
      </c>
      <c r="G56" s="1055"/>
      <c r="H56" s="1368" t="s">
        <v>6582</v>
      </c>
      <c r="I56" s="1368" t="s">
        <v>5841</v>
      </c>
      <c r="J56" s="1368"/>
      <c r="K56" s="1368" t="s">
        <v>6583</v>
      </c>
      <c r="L56" s="1368" t="s">
        <v>6584</v>
      </c>
      <c r="M56" s="1368" t="s">
        <v>6399</v>
      </c>
      <c r="N56" s="1368" t="s">
        <v>6585</v>
      </c>
      <c r="O56" s="1368" t="s">
        <v>6564</v>
      </c>
      <c r="P56" s="1368" t="s">
        <v>6565</v>
      </c>
      <c r="Q56" s="1057" t="s">
        <v>6578</v>
      </c>
      <c r="R56" s="1057" t="s">
        <v>5863</v>
      </c>
      <c r="S56" s="1057" t="s">
        <v>5850</v>
      </c>
      <c r="T56" s="1057" t="s">
        <v>5850</v>
      </c>
      <c r="U56" s="1057" t="s">
        <v>5850</v>
      </c>
      <c r="V56" s="1057" t="s">
        <v>6579</v>
      </c>
      <c r="W56" s="1057" t="s">
        <v>5889</v>
      </c>
      <c r="X56" s="1057" t="s">
        <v>6568</v>
      </c>
      <c r="Y56" s="1057" t="s">
        <v>6379</v>
      </c>
      <c r="Z56" s="1057" t="s">
        <v>6569</v>
      </c>
      <c r="AA56" s="1057" t="s">
        <v>6570</v>
      </c>
      <c r="AB56" s="1057" t="s">
        <v>6571</v>
      </c>
      <c r="AC56" s="1057"/>
      <c r="AD56" s="1057">
        <v>20.68</v>
      </c>
      <c r="AE56" s="1057" t="s">
        <v>6572</v>
      </c>
      <c r="AF56" s="1057" t="s">
        <v>6411</v>
      </c>
      <c r="AG56" s="1057" t="s">
        <v>6412</v>
      </c>
      <c r="AH56" s="1057" t="s">
        <v>6476</v>
      </c>
      <c r="AI56" s="1057" t="s">
        <v>9871</v>
      </c>
      <c r="AJ56" s="1057" t="s">
        <v>9870</v>
      </c>
      <c r="AK56" s="1057" t="s">
        <v>6413</v>
      </c>
      <c r="AL56" s="1057"/>
      <c r="AM56" s="1057" t="s">
        <v>6477</v>
      </c>
      <c r="AN56" s="1057" t="s">
        <v>6478</v>
      </c>
      <c r="AO56" s="1368" t="s">
        <v>6479</v>
      </c>
      <c r="AP56" s="1057" t="s">
        <v>6386</v>
      </c>
      <c r="AQ56" s="1057" t="s">
        <v>6387</v>
      </c>
      <c r="AR56" s="1057" t="s">
        <v>6388</v>
      </c>
      <c r="AS56" s="1057"/>
      <c r="AT56" s="1057" t="s">
        <v>6480</v>
      </c>
      <c r="AU56" s="1070" t="s">
        <v>6416</v>
      </c>
      <c r="AV56" s="1070" t="s">
        <v>6417</v>
      </c>
      <c r="AW56" s="1070" t="s">
        <v>6418</v>
      </c>
      <c r="AX56" s="1057" t="s">
        <v>5865</v>
      </c>
      <c r="AY56" s="1057" t="s">
        <v>5866</v>
      </c>
      <c r="AZ56" s="1057" t="s">
        <v>5867</v>
      </c>
      <c r="BA56" s="1057" t="s">
        <v>5868</v>
      </c>
      <c r="BB56" s="1057" t="s">
        <v>5869</v>
      </c>
      <c r="BC56" s="1057" t="s">
        <v>6389</v>
      </c>
      <c r="BD56" s="1057" t="s">
        <v>5871</v>
      </c>
      <c r="BE56" s="1057" t="s">
        <v>5872</v>
      </c>
      <c r="BF56" s="1057" t="s">
        <v>6390</v>
      </c>
      <c r="BG56" s="1057"/>
      <c r="BH56" s="1368"/>
      <c r="BI56" s="1368">
        <v>10969162</v>
      </c>
      <c r="BJ56" s="1368">
        <v>10969164</v>
      </c>
      <c r="BK56" s="1368">
        <v>10969166</v>
      </c>
    </row>
    <row r="57" spans="1:63" ht="72" customHeight="1">
      <c r="A57" s="1052" t="s">
        <v>6366</v>
      </c>
      <c r="B57" s="1064" t="s">
        <v>6559</v>
      </c>
      <c r="C57" s="1368" t="s">
        <v>6394</v>
      </c>
      <c r="D57" s="1368">
        <v>11402058</v>
      </c>
      <c r="E57" s="1368" t="s">
        <v>6586</v>
      </c>
      <c r="F57" s="1368" t="s">
        <v>5911</v>
      </c>
      <c r="G57" s="1055"/>
      <c r="H57" s="1057"/>
      <c r="I57" s="1368" t="s">
        <v>5841</v>
      </c>
      <c r="J57" s="1368"/>
      <c r="K57" s="1368"/>
      <c r="L57" s="1368" t="s">
        <v>6584</v>
      </c>
      <c r="M57" s="1368" t="s">
        <v>6399</v>
      </c>
      <c r="N57" s="1368" t="s">
        <v>6282</v>
      </c>
      <c r="O57" s="1368" t="s">
        <v>6564</v>
      </c>
      <c r="P57" s="1368" t="s">
        <v>6565</v>
      </c>
      <c r="Q57" s="1057" t="s">
        <v>6578</v>
      </c>
      <c r="R57" s="1057" t="s">
        <v>5863</v>
      </c>
      <c r="S57" s="1057" t="s">
        <v>5850</v>
      </c>
      <c r="T57" s="1057" t="s">
        <v>5850</v>
      </c>
      <c r="U57" s="1057" t="s">
        <v>5850</v>
      </c>
      <c r="V57" s="1057" t="s">
        <v>6579</v>
      </c>
      <c r="W57" s="1057" t="s">
        <v>5889</v>
      </c>
      <c r="X57" s="1057" t="s">
        <v>6568</v>
      </c>
      <c r="Y57" s="1057" t="s">
        <v>6379</v>
      </c>
      <c r="Z57" s="1057" t="s">
        <v>6569</v>
      </c>
      <c r="AA57" s="1057" t="s">
        <v>6570</v>
      </c>
      <c r="AB57" s="1057" t="s">
        <v>6571</v>
      </c>
      <c r="AC57" s="1057" t="s">
        <v>6408</v>
      </c>
      <c r="AD57" s="1057">
        <v>20.68</v>
      </c>
      <c r="AE57" s="1057" t="s">
        <v>6572</v>
      </c>
      <c r="AF57" s="1057" t="s">
        <v>6411</v>
      </c>
      <c r="AG57" s="1057" t="s">
        <v>6412</v>
      </c>
      <c r="AH57" s="1057" t="s">
        <v>6476</v>
      </c>
      <c r="AI57" s="1057" t="s">
        <v>9871</v>
      </c>
      <c r="AJ57" s="1057" t="s">
        <v>9870</v>
      </c>
      <c r="AK57" s="1057" t="s">
        <v>6413</v>
      </c>
      <c r="AL57" s="1057"/>
      <c r="AM57" s="1057" t="s">
        <v>6477</v>
      </c>
      <c r="AN57" s="1057" t="s">
        <v>6478</v>
      </c>
      <c r="AO57" s="1368" t="s">
        <v>6479</v>
      </c>
      <c r="AP57" s="1057" t="s">
        <v>6386</v>
      </c>
      <c r="AQ57" s="1057" t="s">
        <v>6387</v>
      </c>
      <c r="AR57" s="1057" t="s">
        <v>6388</v>
      </c>
      <c r="AS57" s="1057"/>
      <c r="AT57" s="1057" t="s">
        <v>6480</v>
      </c>
      <c r="AU57" s="1070" t="s">
        <v>6416</v>
      </c>
      <c r="AV57" s="1070" t="s">
        <v>6417</v>
      </c>
      <c r="AW57" s="1070" t="s">
        <v>6418</v>
      </c>
      <c r="AX57" s="1057" t="s">
        <v>5865</v>
      </c>
      <c r="AY57" s="1057" t="s">
        <v>5866</v>
      </c>
      <c r="AZ57" s="1057" t="s">
        <v>5867</v>
      </c>
      <c r="BA57" s="1057" t="s">
        <v>5868</v>
      </c>
      <c r="BB57" s="1057" t="s">
        <v>5869</v>
      </c>
      <c r="BC57" s="1057" t="s">
        <v>6389</v>
      </c>
      <c r="BD57" s="1057" t="s">
        <v>5871</v>
      </c>
      <c r="BE57" s="1057" t="s">
        <v>5872</v>
      </c>
      <c r="BF57" s="1057" t="s">
        <v>6390</v>
      </c>
      <c r="BG57" s="1057"/>
      <c r="BH57" s="1368"/>
      <c r="BI57" s="1368">
        <v>10969162</v>
      </c>
      <c r="BJ57" s="1368">
        <v>10969164</v>
      </c>
      <c r="BK57" s="1368">
        <v>10969166</v>
      </c>
    </row>
    <row r="58" spans="1:63" ht="72" customHeight="1">
      <c r="A58" s="1052" t="s">
        <v>6366</v>
      </c>
      <c r="B58" s="1064" t="s">
        <v>6587</v>
      </c>
      <c r="C58" s="1368" t="s">
        <v>6442</v>
      </c>
      <c r="D58" s="1368">
        <v>11355787</v>
      </c>
      <c r="E58" s="1368" t="s">
        <v>6589</v>
      </c>
      <c r="F58" s="1071" t="s">
        <v>6588</v>
      </c>
      <c r="G58" s="1055"/>
      <c r="H58" s="1368" t="s">
        <v>6590</v>
      </c>
      <c r="I58" s="1368" t="s">
        <v>5841</v>
      </c>
      <c r="J58" s="1368"/>
      <c r="K58" s="1368" t="s">
        <v>6591</v>
      </c>
      <c r="L58" s="1368" t="s">
        <v>6422</v>
      </c>
      <c r="M58" s="1368" t="s">
        <v>6399</v>
      </c>
      <c r="N58" s="1368" t="s">
        <v>6400</v>
      </c>
      <c r="O58" s="1368" t="s">
        <v>6592</v>
      </c>
      <c r="P58" s="1368" t="s">
        <v>6565</v>
      </c>
      <c r="Q58" s="1057" t="s">
        <v>6054</v>
      </c>
      <c r="R58" s="1057" t="s">
        <v>5863</v>
      </c>
      <c r="S58" s="1057" t="s">
        <v>5850</v>
      </c>
      <c r="T58" s="1057" t="s">
        <v>5850</v>
      </c>
      <c r="U58" s="1057" t="s">
        <v>5850</v>
      </c>
      <c r="V58" s="1057" t="s">
        <v>6593</v>
      </c>
      <c r="W58" s="1057" t="s">
        <v>5889</v>
      </c>
      <c r="X58" s="1057" t="s">
        <v>6454</v>
      </c>
      <c r="Y58" s="1057" t="s">
        <v>6379</v>
      </c>
      <c r="Z58" s="1057" t="s">
        <v>6594</v>
      </c>
      <c r="AA58" s="1057" t="s">
        <v>6595</v>
      </c>
      <c r="AB58" s="1057" t="s">
        <v>6571</v>
      </c>
      <c r="AC58" s="1057"/>
      <c r="AD58" s="1057">
        <v>13.2</v>
      </c>
      <c r="AE58" s="1057" t="s">
        <v>6596</v>
      </c>
      <c r="AF58" s="1057" t="s">
        <v>6411</v>
      </c>
      <c r="AG58" s="1057" t="s">
        <v>6412</v>
      </c>
      <c r="AH58" s="1057" t="s">
        <v>6476</v>
      </c>
      <c r="AI58" s="1057" t="s">
        <v>9871</v>
      </c>
      <c r="AJ58" s="1057" t="s">
        <v>9870</v>
      </c>
      <c r="AK58" s="1057" t="s">
        <v>6413</v>
      </c>
      <c r="AL58" s="1057"/>
      <c r="AM58" s="1057" t="s">
        <v>6477</v>
      </c>
      <c r="AN58" s="1057" t="s">
        <v>6478</v>
      </c>
      <c r="AO58" s="1368" t="s">
        <v>6479</v>
      </c>
      <c r="AP58" s="1057" t="s">
        <v>6386</v>
      </c>
      <c r="AQ58" s="1057" t="s">
        <v>6387</v>
      </c>
      <c r="AR58" s="1057" t="s">
        <v>6388</v>
      </c>
      <c r="AS58" s="1057"/>
      <c r="AT58" s="1057" t="s">
        <v>6480</v>
      </c>
      <c r="AU58" s="1070" t="s">
        <v>6416</v>
      </c>
      <c r="AV58" s="1070" t="s">
        <v>6417</v>
      </c>
      <c r="AW58" s="1070" t="s">
        <v>6418</v>
      </c>
      <c r="AX58" s="1057" t="s">
        <v>5865</v>
      </c>
      <c r="AY58" s="1057" t="s">
        <v>5866</v>
      </c>
      <c r="AZ58" s="1057" t="s">
        <v>5867</v>
      </c>
      <c r="BA58" s="1057" t="s">
        <v>5868</v>
      </c>
      <c r="BB58" s="1057" t="s">
        <v>5869</v>
      </c>
      <c r="BC58" s="1057" t="s">
        <v>6389</v>
      </c>
      <c r="BD58" s="1057" t="s">
        <v>5871</v>
      </c>
      <c r="BE58" s="1057" t="s">
        <v>5872</v>
      </c>
      <c r="BF58" s="1057" t="s">
        <v>6390</v>
      </c>
      <c r="BG58" s="1057"/>
      <c r="BH58" s="1368"/>
      <c r="BI58" s="1368">
        <v>10969162</v>
      </c>
      <c r="BJ58" s="1368">
        <v>10969164</v>
      </c>
      <c r="BK58" s="1368">
        <v>10969166</v>
      </c>
    </row>
    <row r="59" spans="1:63" ht="72" customHeight="1">
      <c r="A59" s="1052" t="s">
        <v>6366</v>
      </c>
      <c r="B59" s="1064" t="s">
        <v>6587</v>
      </c>
      <c r="C59" s="1368" t="s">
        <v>6442</v>
      </c>
      <c r="D59" s="1368">
        <v>11355784</v>
      </c>
      <c r="E59" s="1368" t="s">
        <v>6598</v>
      </c>
      <c r="F59" s="1071" t="s">
        <v>6597</v>
      </c>
      <c r="G59" s="1055"/>
      <c r="H59" s="1368" t="s">
        <v>6599</v>
      </c>
      <c r="I59" s="1368" t="s">
        <v>5841</v>
      </c>
      <c r="J59" s="1368"/>
      <c r="K59" s="1368"/>
      <c r="L59" s="1368" t="s">
        <v>6422</v>
      </c>
      <c r="M59" s="1368" t="s">
        <v>6399</v>
      </c>
      <c r="N59" s="1368" t="s">
        <v>6400</v>
      </c>
      <c r="O59" s="1368" t="s">
        <v>6600</v>
      </c>
      <c r="P59" s="1368" t="s">
        <v>6565</v>
      </c>
      <c r="Q59" s="1057" t="s">
        <v>6054</v>
      </c>
      <c r="R59" s="1057" t="s">
        <v>5863</v>
      </c>
      <c r="S59" s="1057" t="s">
        <v>5850</v>
      </c>
      <c r="T59" s="1057" t="s">
        <v>5850</v>
      </c>
      <c r="U59" s="1057" t="s">
        <v>5850</v>
      </c>
      <c r="V59" s="1057" t="s">
        <v>6593</v>
      </c>
      <c r="W59" s="1057" t="s">
        <v>5889</v>
      </c>
      <c r="X59" s="1057" t="s">
        <v>6454</v>
      </c>
      <c r="Y59" s="1057" t="s">
        <v>6379</v>
      </c>
      <c r="Z59" s="1057" t="s">
        <v>6594</v>
      </c>
      <c r="AA59" s="1057" t="s">
        <v>6595</v>
      </c>
      <c r="AB59" s="1057" t="s">
        <v>6571</v>
      </c>
      <c r="AC59" s="1057"/>
      <c r="AD59" s="1057">
        <v>13.2</v>
      </c>
      <c r="AE59" s="1057" t="s">
        <v>6596</v>
      </c>
      <c r="AF59" s="1057" t="s">
        <v>6411</v>
      </c>
      <c r="AG59" s="1057" t="s">
        <v>6412</v>
      </c>
      <c r="AH59" s="1057" t="s">
        <v>6476</v>
      </c>
      <c r="AI59" s="1057" t="s">
        <v>9871</v>
      </c>
      <c r="AJ59" s="1057" t="s">
        <v>9870</v>
      </c>
      <c r="AK59" s="1057" t="s">
        <v>6413</v>
      </c>
      <c r="AL59" s="1057"/>
      <c r="AM59" s="1057" t="s">
        <v>6477</v>
      </c>
      <c r="AN59" s="1057" t="s">
        <v>6478</v>
      </c>
      <c r="AO59" s="1368" t="s">
        <v>6479</v>
      </c>
      <c r="AP59" s="1057" t="s">
        <v>6386</v>
      </c>
      <c r="AQ59" s="1057" t="s">
        <v>6387</v>
      </c>
      <c r="AR59" s="1057" t="s">
        <v>6388</v>
      </c>
      <c r="AS59" s="1057"/>
      <c r="AT59" s="1057" t="s">
        <v>6480</v>
      </c>
      <c r="AU59" s="1070" t="s">
        <v>6416</v>
      </c>
      <c r="AV59" s="1070" t="s">
        <v>6417</v>
      </c>
      <c r="AW59" s="1070" t="s">
        <v>6418</v>
      </c>
      <c r="AX59" s="1057" t="s">
        <v>5865</v>
      </c>
      <c r="AY59" s="1057" t="s">
        <v>5866</v>
      </c>
      <c r="AZ59" s="1057" t="s">
        <v>5867</v>
      </c>
      <c r="BA59" s="1057" t="s">
        <v>5868</v>
      </c>
      <c r="BB59" s="1057" t="s">
        <v>5869</v>
      </c>
      <c r="BC59" s="1057" t="s">
        <v>6389</v>
      </c>
      <c r="BD59" s="1057" t="s">
        <v>5871</v>
      </c>
      <c r="BE59" s="1057" t="s">
        <v>5872</v>
      </c>
      <c r="BF59" s="1057" t="s">
        <v>6390</v>
      </c>
      <c r="BG59" s="1057"/>
      <c r="BH59" s="1368"/>
      <c r="BI59" s="1368">
        <v>10969162</v>
      </c>
      <c r="BJ59" s="1368">
        <v>10969164</v>
      </c>
      <c r="BK59" s="1368">
        <v>10969166</v>
      </c>
    </row>
    <row r="60" spans="1:63" ht="72" customHeight="1">
      <c r="A60" s="1052" t="s">
        <v>6366</v>
      </c>
      <c r="B60" s="1064" t="s">
        <v>6587</v>
      </c>
      <c r="C60" s="1368" t="s">
        <v>6442</v>
      </c>
      <c r="D60" s="1368">
        <v>11355781</v>
      </c>
      <c r="E60" s="1368" t="s">
        <v>6602</v>
      </c>
      <c r="F60" s="1071" t="s">
        <v>6601</v>
      </c>
      <c r="G60" s="1055"/>
      <c r="H60" s="1368" t="s">
        <v>6603</v>
      </c>
      <c r="I60" s="1368" t="s">
        <v>5841</v>
      </c>
      <c r="J60" s="1368"/>
      <c r="K60" s="1368" t="s">
        <v>6604</v>
      </c>
      <c r="L60" s="1368" t="s">
        <v>6422</v>
      </c>
      <c r="M60" s="1368" t="s">
        <v>6399</v>
      </c>
      <c r="N60" s="1368" t="s">
        <v>6605</v>
      </c>
      <c r="O60" s="1368" t="s">
        <v>6600</v>
      </c>
      <c r="P60" s="1368" t="s">
        <v>6565</v>
      </c>
      <c r="Q60" s="1057" t="s">
        <v>6606</v>
      </c>
      <c r="R60" s="1057" t="s">
        <v>5863</v>
      </c>
      <c r="S60" s="1057" t="s">
        <v>5850</v>
      </c>
      <c r="T60" s="1057" t="s">
        <v>5850</v>
      </c>
      <c r="U60" s="1057" t="s">
        <v>5850</v>
      </c>
      <c r="V60" s="1057" t="s">
        <v>6607</v>
      </c>
      <c r="W60" s="1057" t="s">
        <v>5889</v>
      </c>
      <c r="X60" s="1057" t="s">
        <v>6608</v>
      </c>
      <c r="Y60" s="1057" t="s">
        <v>6379</v>
      </c>
      <c r="Z60" s="1057" t="s">
        <v>6594</v>
      </c>
      <c r="AA60" s="1057" t="s">
        <v>6595</v>
      </c>
      <c r="AB60" s="1057" t="s">
        <v>6571</v>
      </c>
      <c r="AC60" s="1057"/>
      <c r="AD60" s="1057">
        <v>13.2</v>
      </c>
      <c r="AE60" s="1057" t="s">
        <v>6596</v>
      </c>
      <c r="AF60" s="1057" t="s">
        <v>6411</v>
      </c>
      <c r="AG60" s="1057" t="s">
        <v>6412</v>
      </c>
      <c r="AH60" s="1057" t="s">
        <v>6476</v>
      </c>
      <c r="AI60" s="1057" t="s">
        <v>9871</v>
      </c>
      <c r="AJ60" s="1057" t="s">
        <v>9870</v>
      </c>
      <c r="AK60" s="1057" t="s">
        <v>6413</v>
      </c>
      <c r="AL60" s="1057"/>
      <c r="AM60" s="1057" t="s">
        <v>6477</v>
      </c>
      <c r="AN60" s="1057" t="s">
        <v>6478</v>
      </c>
      <c r="AO60" s="1368" t="s">
        <v>6479</v>
      </c>
      <c r="AP60" s="1057" t="s">
        <v>6386</v>
      </c>
      <c r="AQ60" s="1057" t="s">
        <v>6387</v>
      </c>
      <c r="AR60" s="1057" t="s">
        <v>6388</v>
      </c>
      <c r="AS60" s="1057"/>
      <c r="AT60" s="1057" t="s">
        <v>6480</v>
      </c>
      <c r="AU60" s="1070" t="s">
        <v>6416</v>
      </c>
      <c r="AV60" s="1070" t="s">
        <v>6417</v>
      </c>
      <c r="AW60" s="1070" t="s">
        <v>6418</v>
      </c>
      <c r="AX60" s="1057" t="s">
        <v>5865</v>
      </c>
      <c r="AY60" s="1057" t="s">
        <v>5866</v>
      </c>
      <c r="AZ60" s="1057" t="s">
        <v>5867</v>
      </c>
      <c r="BA60" s="1057" t="s">
        <v>5868</v>
      </c>
      <c r="BB60" s="1057" t="s">
        <v>5869</v>
      </c>
      <c r="BC60" s="1057" t="s">
        <v>6389</v>
      </c>
      <c r="BD60" s="1057" t="s">
        <v>5871</v>
      </c>
      <c r="BE60" s="1057" t="s">
        <v>5872</v>
      </c>
      <c r="BF60" s="1057" t="s">
        <v>6390</v>
      </c>
      <c r="BG60" s="1057"/>
      <c r="BH60" s="1368"/>
      <c r="BI60" s="1368">
        <v>10969162</v>
      </c>
      <c r="BJ60" s="1368">
        <v>10969164</v>
      </c>
      <c r="BK60" s="1368">
        <v>10969166</v>
      </c>
    </row>
    <row r="61" spans="1:63" ht="72" customHeight="1">
      <c r="A61" s="1052" t="s">
        <v>6366</v>
      </c>
      <c r="B61" s="1064" t="s">
        <v>6587</v>
      </c>
      <c r="C61" s="1368" t="s">
        <v>6442</v>
      </c>
      <c r="D61" s="1368">
        <v>11355782</v>
      </c>
      <c r="E61" s="1368" t="s">
        <v>6610</v>
      </c>
      <c r="F61" s="1071" t="s">
        <v>6609</v>
      </c>
      <c r="G61" s="1055"/>
      <c r="H61" s="1368" t="s">
        <v>6611</v>
      </c>
      <c r="I61" s="1368" t="s">
        <v>5841</v>
      </c>
      <c r="J61" s="1368"/>
      <c r="K61" s="1368" t="s">
        <v>6612</v>
      </c>
      <c r="L61" s="1368" t="s">
        <v>6584</v>
      </c>
      <c r="M61" s="1368" t="s">
        <v>6399</v>
      </c>
      <c r="N61" s="1368" t="s">
        <v>6613</v>
      </c>
      <c r="O61" s="1368" t="s">
        <v>6564</v>
      </c>
      <c r="P61" s="1368" t="s">
        <v>6565</v>
      </c>
      <c r="Q61" s="1057" t="s">
        <v>6614</v>
      </c>
      <c r="R61" s="1057" t="s">
        <v>5863</v>
      </c>
      <c r="S61" s="1057" t="s">
        <v>5850</v>
      </c>
      <c r="T61" s="1057" t="s">
        <v>5850</v>
      </c>
      <c r="U61" s="1057" t="s">
        <v>5850</v>
      </c>
      <c r="V61" s="1057" t="s">
        <v>6607</v>
      </c>
      <c r="W61" s="1057" t="s">
        <v>5889</v>
      </c>
      <c r="X61" s="1057" t="s">
        <v>6608</v>
      </c>
      <c r="Y61" s="1057" t="s">
        <v>6379</v>
      </c>
      <c r="Z61" s="1057" t="s">
        <v>6594</v>
      </c>
      <c r="AA61" s="1057" t="s">
        <v>6595</v>
      </c>
      <c r="AB61" s="1057" t="s">
        <v>6571</v>
      </c>
      <c r="AC61" s="1057"/>
      <c r="AD61" s="1057">
        <v>13.2</v>
      </c>
      <c r="AE61" s="1057" t="s">
        <v>6596</v>
      </c>
      <c r="AF61" s="1057" t="s">
        <v>6411</v>
      </c>
      <c r="AG61" s="1057" t="s">
        <v>6412</v>
      </c>
      <c r="AH61" s="1057" t="s">
        <v>6476</v>
      </c>
      <c r="AI61" s="1057" t="s">
        <v>9871</v>
      </c>
      <c r="AJ61" s="1057" t="s">
        <v>9870</v>
      </c>
      <c r="AK61" s="1057" t="s">
        <v>6413</v>
      </c>
      <c r="AL61" s="1057"/>
      <c r="AM61" s="1057" t="s">
        <v>6477</v>
      </c>
      <c r="AN61" s="1057" t="s">
        <v>6478</v>
      </c>
      <c r="AO61" s="1368" t="s">
        <v>6479</v>
      </c>
      <c r="AP61" s="1057" t="s">
        <v>6386</v>
      </c>
      <c r="AQ61" s="1057" t="s">
        <v>6387</v>
      </c>
      <c r="AR61" s="1057" t="s">
        <v>6388</v>
      </c>
      <c r="AS61" s="1057"/>
      <c r="AT61" s="1057" t="s">
        <v>6480</v>
      </c>
      <c r="AU61" s="1070" t="s">
        <v>6416</v>
      </c>
      <c r="AV61" s="1070" t="s">
        <v>6417</v>
      </c>
      <c r="AW61" s="1070" t="s">
        <v>6418</v>
      </c>
      <c r="AX61" s="1057" t="s">
        <v>5865</v>
      </c>
      <c r="AY61" s="1057" t="s">
        <v>5866</v>
      </c>
      <c r="AZ61" s="1057" t="s">
        <v>5867</v>
      </c>
      <c r="BA61" s="1057" t="s">
        <v>5868</v>
      </c>
      <c r="BB61" s="1057" t="s">
        <v>5869</v>
      </c>
      <c r="BC61" s="1057" t="s">
        <v>6389</v>
      </c>
      <c r="BD61" s="1057" t="s">
        <v>5871</v>
      </c>
      <c r="BE61" s="1057" t="s">
        <v>5872</v>
      </c>
      <c r="BF61" s="1057" t="s">
        <v>6390</v>
      </c>
      <c r="BG61" s="1057"/>
      <c r="BH61" s="1368"/>
      <c r="BI61" s="1368">
        <v>10969162</v>
      </c>
      <c r="BJ61" s="1368">
        <v>10969164</v>
      </c>
      <c r="BK61" s="1368">
        <v>10969166</v>
      </c>
    </row>
    <row r="62" spans="1:63" ht="72" customHeight="1">
      <c r="A62" s="1052" t="s">
        <v>6366</v>
      </c>
      <c r="B62" s="1064" t="s">
        <v>6587</v>
      </c>
      <c r="C62" s="1368" t="s">
        <v>6442</v>
      </c>
      <c r="D62" s="1368">
        <v>11419841</v>
      </c>
      <c r="E62" s="1368" t="s">
        <v>6615</v>
      </c>
      <c r="F62" s="1368" t="s">
        <v>5911</v>
      </c>
      <c r="G62" s="1055">
        <v>674187637</v>
      </c>
      <c r="H62" s="1368"/>
      <c r="I62" s="1368" t="s">
        <v>5841</v>
      </c>
      <c r="J62" s="1368"/>
      <c r="K62" s="1368"/>
      <c r="L62" s="1368" t="s">
        <v>6584</v>
      </c>
      <c r="M62" s="1368" t="s">
        <v>6399</v>
      </c>
      <c r="N62" s="1368" t="s">
        <v>6282</v>
      </c>
      <c r="O62" s="1368" t="s">
        <v>6564</v>
      </c>
      <c r="P62" s="1368" t="s">
        <v>6565</v>
      </c>
      <c r="Q62" s="1057" t="s">
        <v>6614</v>
      </c>
      <c r="R62" s="1057" t="s">
        <v>5863</v>
      </c>
      <c r="S62" s="1057" t="s">
        <v>5850</v>
      </c>
      <c r="T62" s="1057" t="s">
        <v>5850</v>
      </c>
      <c r="U62" s="1057" t="s">
        <v>5850</v>
      </c>
      <c r="V62" s="1057" t="s">
        <v>6607</v>
      </c>
      <c r="W62" s="1057" t="s">
        <v>5889</v>
      </c>
      <c r="X62" s="1057" t="s">
        <v>6608</v>
      </c>
      <c r="Y62" s="1057" t="s">
        <v>6379</v>
      </c>
      <c r="Z62" s="1057" t="s">
        <v>6594</v>
      </c>
      <c r="AA62" s="1057" t="s">
        <v>6595</v>
      </c>
      <c r="AB62" s="1057" t="s">
        <v>6571</v>
      </c>
      <c r="AC62" s="1057" t="s">
        <v>6408</v>
      </c>
      <c r="AD62" s="1057">
        <v>13.2</v>
      </c>
      <c r="AE62" s="1057" t="s">
        <v>6596</v>
      </c>
      <c r="AF62" s="1057" t="s">
        <v>6411</v>
      </c>
      <c r="AG62" s="1057" t="s">
        <v>6412</v>
      </c>
      <c r="AH62" s="1057" t="s">
        <v>6476</v>
      </c>
      <c r="AI62" s="1057" t="s">
        <v>9871</v>
      </c>
      <c r="AJ62" s="1057" t="s">
        <v>9870</v>
      </c>
      <c r="AK62" s="1057" t="s">
        <v>6413</v>
      </c>
      <c r="AL62" s="1057"/>
      <c r="AM62" s="1057" t="s">
        <v>6477</v>
      </c>
      <c r="AN62" s="1057" t="s">
        <v>6478</v>
      </c>
      <c r="AO62" s="1368" t="s">
        <v>6479</v>
      </c>
      <c r="AP62" s="1057" t="s">
        <v>6386</v>
      </c>
      <c r="AQ62" s="1057" t="s">
        <v>6387</v>
      </c>
      <c r="AR62" s="1057" t="s">
        <v>6388</v>
      </c>
      <c r="AS62" s="1057"/>
      <c r="AT62" s="1057" t="s">
        <v>6480</v>
      </c>
      <c r="AU62" s="1070" t="s">
        <v>6416</v>
      </c>
      <c r="AV62" s="1070" t="s">
        <v>6417</v>
      </c>
      <c r="AW62" s="1070" t="s">
        <v>6418</v>
      </c>
      <c r="AX62" s="1057" t="s">
        <v>5865</v>
      </c>
      <c r="AY62" s="1057" t="s">
        <v>5866</v>
      </c>
      <c r="AZ62" s="1057" t="s">
        <v>5867</v>
      </c>
      <c r="BA62" s="1057" t="s">
        <v>5868</v>
      </c>
      <c r="BB62" s="1057" t="s">
        <v>5869</v>
      </c>
      <c r="BC62" s="1057" t="s">
        <v>6389</v>
      </c>
      <c r="BD62" s="1057" t="s">
        <v>5871</v>
      </c>
      <c r="BE62" s="1057" t="s">
        <v>5872</v>
      </c>
      <c r="BF62" s="1057" t="s">
        <v>6390</v>
      </c>
      <c r="BG62" s="1057"/>
      <c r="BH62" s="1368"/>
      <c r="BI62" s="1368">
        <v>10969162</v>
      </c>
      <c r="BJ62" s="1368">
        <v>10969164</v>
      </c>
      <c r="BK62" s="1368">
        <v>10969166</v>
      </c>
    </row>
    <row r="63" spans="1:63" ht="72" customHeight="1">
      <c r="A63" s="1058" t="s">
        <v>6366</v>
      </c>
      <c r="B63" s="1063" t="s">
        <v>6616</v>
      </c>
      <c r="C63" s="1059" t="s">
        <v>6543</v>
      </c>
      <c r="D63" s="1059">
        <v>11303781</v>
      </c>
      <c r="E63" s="1059" t="s">
        <v>6618</v>
      </c>
      <c r="F63" s="1072" t="s">
        <v>6617</v>
      </c>
      <c r="G63" s="1060"/>
      <c r="H63" s="1059">
        <v>672065186</v>
      </c>
      <c r="I63" s="1058" t="s">
        <v>6039</v>
      </c>
      <c r="J63" s="1059" t="s">
        <v>6630</v>
      </c>
      <c r="K63" s="1059"/>
      <c r="L63" s="1059" t="s">
        <v>6619</v>
      </c>
      <c r="M63" s="1062" t="s">
        <v>6489</v>
      </c>
      <c r="N63" s="1059" t="s">
        <v>6620</v>
      </c>
      <c r="O63" s="1059" t="s">
        <v>6592</v>
      </c>
      <c r="P63" s="1059" t="s">
        <v>6621</v>
      </c>
      <c r="Q63" s="1062" t="s">
        <v>6622</v>
      </c>
      <c r="R63" s="1062" t="s">
        <v>5863</v>
      </c>
      <c r="S63" s="1062" t="s">
        <v>5850</v>
      </c>
      <c r="T63" s="1062" t="s">
        <v>5850</v>
      </c>
      <c r="U63" s="1062" t="s">
        <v>5850</v>
      </c>
      <c r="V63" s="1057" t="s">
        <v>6593</v>
      </c>
      <c r="W63" s="1062" t="s">
        <v>5889</v>
      </c>
      <c r="X63" s="1062" t="s">
        <v>6623</v>
      </c>
      <c r="Y63" s="1062" t="s">
        <v>6379</v>
      </c>
      <c r="Z63" s="1059" t="s">
        <v>6624</v>
      </c>
      <c r="AA63" s="1062" t="s">
        <v>6625</v>
      </c>
      <c r="AB63" s="1062" t="s">
        <v>6626</v>
      </c>
      <c r="AC63" s="1062" t="s">
        <v>6408</v>
      </c>
      <c r="AD63" s="1062" t="s">
        <v>6627</v>
      </c>
      <c r="AE63" s="1062" t="s">
        <v>6628</v>
      </c>
      <c r="AF63" s="1057" t="s">
        <v>6411</v>
      </c>
      <c r="AG63" s="1057" t="s">
        <v>6412</v>
      </c>
      <c r="AH63" s="1057" t="s">
        <v>6476</v>
      </c>
      <c r="AI63" s="1057" t="s">
        <v>9871</v>
      </c>
      <c r="AJ63" s="1057" t="s">
        <v>9870</v>
      </c>
      <c r="AK63" s="1057" t="s">
        <v>6413</v>
      </c>
      <c r="AL63" s="1057"/>
      <c r="AM63" s="1057" t="s">
        <v>6477</v>
      </c>
      <c r="AN63" s="1057" t="s">
        <v>6478</v>
      </c>
      <c r="AO63" s="1368" t="s">
        <v>6479</v>
      </c>
      <c r="AP63" s="1057" t="s">
        <v>6386</v>
      </c>
      <c r="AQ63" s="1057" t="s">
        <v>6387</v>
      </c>
      <c r="AR63" s="1057" t="s">
        <v>6388</v>
      </c>
      <c r="AS63" s="1057"/>
      <c r="AT63" s="1057" t="s">
        <v>6480</v>
      </c>
      <c r="AU63" s="1070" t="s">
        <v>5863</v>
      </c>
      <c r="AV63" s="1070" t="s">
        <v>5863</v>
      </c>
      <c r="AW63" s="1070" t="s">
        <v>6418</v>
      </c>
      <c r="AX63" s="1057" t="s">
        <v>5865</v>
      </c>
      <c r="AY63" s="1057" t="s">
        <v>5866</v>
      </c>
      <c r="AZ63" s="1057" t="s">
        <v>5867</v>
      </c>
      <c r="BA63" s="1057" t="s">
        <v>5868</v>
      </c>
      <c r="BB63" s="1057" t="s">
        <v>5869</v>
      </c>
      <c r="BC63" s="1057" t="s">
        <v>6389</v>
      </c>
      <c r="BD63" s="1057" t="s">
        <v>5871</v>
      </c>
      <c r="BE63" s="1057" t="s">
        <v>5872</v>
      </c>
      <c r="BF63" s="1057" t="s">
        <v>6390</v>
      </c>
      <c r="BG63" s="1368"/>
      <c r="BH63" s="1057" t="s">
        <v>6555</v>
      </c>
      <c r="BI63" s="1368">
        <v>10969162</v>
      </c>
      <c r="BJ63" s="1368">
        <v>10969164</v>
      </c>
      <c r="BK63" s="1368">
        <v>10969166</v>
      </c>
    </row>
    <row r="64" spans="1:63" ht="72" customHeight="1">
      <c r="A64" s="1052" t="s">
        <v>6366</v>
      </c>
      <c r="B64" s="1064" t="s">
        <v>6616</v>
      </c>
      <c r="C64" s="1368" t="s">
        <v>6543</v>
      </c>
      <c r="D64" s="1368">
        <v>11303780</v>
      </c>
      <c r="E64" s="1368" t="s">
        <v>6630</v>
      </c>
      <c r="F64" s="1071" t="s">
        <v>6629</v>
      </c>
      <c r="G64" s="1055"/>
      <c r="H64" s="1368">
        <v>672064987</v>
      </c>
      <c r="I64" s="1368" t="s">
        <v>5841</v>
      </c>
      <c r="J64" s="1368"/>
      <c r="K64" s="1368" t="s">
        <v>6618</v>
      </c>
      <c r="L64" s="1368" t="s">
        <v>6619</v>
      </c>
      <c r="M64" s="1057" t="s">
        <v>6489</v>
      </c>
      <c r="N64" s="1368" t="s">
        <v>6620</v>
      </c>
      <c r="O64" s="1368" t="s">
        <v>6592</v>
      </c>
      <c r="P64" s="1368" t="s">
        <v>6621</v>
      </c>
      <c r="Q64" s="1057" t="s">
        <v>6622</v>
      </c>
      <c r="R64" s="1057" t="s">
        <v>5863</v>
      </c>
      <c r="S64" s="1057" t="s">
        <v>5850</v>
      </c>
      <c r="T64" s="1057" t="s">
        <v>5850</v>
      </c>
      <c r="U64" s="1057" t="s">
        <v>5850</v>
      </c>
      <c r="V64" s="1057" t="s">
        <v>6593</v>
      </c>
      <c r="W64" s="1057" t="s">
        <v>5889</v>
      </c>
      <c r="X64" s="1057" t="s">
        <v>6378</v>
      </c>
      <c r="Y64" s="1057" t="s">
        <v>6379</v>
      </c>
      <c r="Z64" s="1368" t="s">
        <v>6624</v>
      </c>
      <c r="AA64" s="1057" t="s">
        <v>6625</v>
      </c>
      <c r="AB64" s="1057" t="s">
        <v>6626</v>
      </c>
      <c r="AC64" s="1057" t="s">
        <v>6408</v>
      </c>
      <c r="AD64" s="1057" t="s">
        <v>6627</v>
      </c>
      <c r="AE64" s="1057" t="s">
        <v>6628</v>
      </c>
      <c r="AF64" s="1057" t="s">
        <v>6411</v>
      </c>
      <c r="AG64" s="1057" t="s">
        <v>6412</v>
      </c>
      <c r="AH64" s="1057" t="s">
        <v>6476</v>
      </c>
      <c r="AI64" s="1057" t="s">
        <v>9871</v>
      </c>
      <c r="AJ64" s="1057" t="s">
        <v>9870</v>
      </c>
      <c r="AK64" s="1057" t="s">
        <v>6413</v>
      </c>
      <c r="AL64" s="1057"/>
      <c r="AM64" s="1057" t="s">
        <v>6477</v>
      </c>
      <c r="AN64" s="1057" t="s">
        <v>6478</v>
      </c>
      <c r="AO64" s="1368" t="s">
        <v>6479</v>
      </c>
      <c r="AP64" s="1057" t="s">
        <v>6386</v>
      </c>
      <c r="AQ64" s="1057" t="s">
        <v>6387</v>
      </c>
      <c r="AR64" s="1057" t="s">
        <v>6388</v>
      </c>
      <c r="AS64" s="1057"/>
      <c r="AT64" s="1057" t="s">
        <v>6480</v>
      </c>
      <c r="AU64" s="1070" t="s">
        <v>5863</v>
      </c>
      <c r="AV64" s="1070" t="s">
        <v>5863</v>
      </c>
      <c r="AW64" s="1070" t="s">
        <v>6418</v>
      </c>
      <c r="AX64" s="1057" t="s">
        <v>5865</v>
      </c>
      <c r="AY64" s="1057" t="s">
        <v>5866</v>
      </c>
      <c r="AZ64" s="1057" t="s">
        <v>5867</v>
      </c>
      <c r="BA64" s="1057" t="s">
        <v>5868</v>
      </c>
      <c r="BB64" s="1057" t="s">
        <v>5869</v>
      </c>
      <c r="BC64" s="1057" t="s">
        <v>6389</v>
      </c>
      <c r="BD64" s="1057" t="s">
        <v>5871</v>
      </c>
      <c r="BE64" s="1057" t="s">
        <v>5872</v>
      </c>
      <c r="BF64" s="1057" t="s">
        <v>6390</v>
      </c>
      <c r="BG64" s="1368"/>
      <c r="BH64" s="1057" t="s">
        <v>6555</v>
      </c>
      <c r="BI64" s="1368">
        <v>10969162</v>
      </c>
      <c r="BJ64" s="1368">
        <v>10969164</v>
      </c>
      <c r="BK64" s="1368">
        <v>10969166</v>
      </c>
    </row>
    <row r="65" spans="1:63" ht="72" customHeight="1">
      <c r="A65" s="1052" t="s">
        <v>6366</v>
      </c>
      <c r="B65" s="1064" t="s">
        <v>9554</v>
      </c>
      <c r="C65" s="1368" t="s">
        <v>9857</v>
      </c>
      <c r="D65" s="1368">
        <v>11458501</v>
      </c>
      <c r="E65" s="1368" t="s">
        <v>9555</v>
      </c>
      <c r="F65" s="1368" t="s">
        <v>5911</v>
      </c>
      <c r="G65" s="1055"/>
      <c r="H65" s="1368"/>
      <c r="I65" s="1368" t="s">
        <v>5913</v>
      </c>
      <c r="J65" s="1368"/>
      <c r="K65" s="1368"/>
      <c r="L65" s="1368" t="s">
        <v>9865</v>
      </c>
      <c r="M65" s="1368" t="s">
        <v>6371</v>
      </c>
      <c r="N65" s="1368" t="s">
        <v>9856</v>
      </c>
      <c r="O65" s="1368" t="s">
        <v>6373</v>
      </c>
      <c r="P65" s="1368" t="s">
        <v>9858</v>
      </c>
      <c r="Q65" s="1057" t="s">
        <v>6122</v>
      </c>
      <c r="R65" s="1057" t="s">
        <v>6376</v>
      </c>
      <c r="S65" s="1057" t="s">
        <v>5850</v>
      </c>
      <c r="T65" s="1057" t="s">
        <v>5850</v>
      </c>
      <c r="U65" s="1057" t="s">
        <v>5850</v>
      </c>
      <c r="V65" s="1057" t="s">
        <v>5850</v>
      </c>
      <c r="W65" s="1057" t="s">
        <v>5889</v>
      </c>
      <c r="X65" s="1057" t="s">
        <v>6378</v>
      </c>
      <c r="Y65" s="1057" t="s">
        <v>6379</v>
      </c>
      <c r="Z65" s="1057" t="s">
        <v>9863</v>
      </c>
      <c r="AA65" s="1057" t="s">
        <v>9862</v>
      </c>
      <c r="AB65" s="1057" t="s">
        <v>9859</v>
      </c>
      <c r="AC65" s="1057"/>
      <c r="AD65" s="1057" t="s">
        <v>9860</v>
      </c>
      <c r="AE65" s="1057" t="s">
        <v>9861</v>
      </c>
      <c r="AF65" s="1057" t="s">
        <v>5850</v>
      </c>
      <c r="AG65" s="1057" t="s">
        <v>5859</v>
      </c>
      <c r="AH65" s="1057" t="s">
        <v>9864</v>
      </c>
      <c r="AI65" s="1057" t="s">
        <v>9871</v>
      </c>
      <c r="AJ65" s="1057" t="s">
        <v>9870</v>
      </c>
      <c r="AK65" s="1057" t="s">
        <v>6413</v>
      </c>
      <c r="AL65" s="1057"/>
      <c r="AM65" s="1057" t="s">
        <v>6477</v>
      </c>
      <c r="AN65" s="1057" t="s">
        <v>6478</v>
      </c>
      <c r="AO65" s="1368" t="s">
        <v>6479</v>
      </c>
      <c r="AP65" s="1057" t="s">
        <v>6386</v>
      </c>
      <c r="AQ65" s="1057" t="s">
        <v>6387</v>
      </c>
      <c r="AR65" s="1057" t="s">
        <v>6388</v>
      </c>
      <c r="AS65" s="1057"/>
      <c r="AT65" s="1057" t="s">
        <v>6480</v>
      </c>
      <c r="AU65" s="1070" t="s">
        <v>6416</v>
      </c>
      <c r="AV65" s="1070" t="s">
        <v>6417</v>
      </c>
      <c r="AW65" s="1070" t="s">
        <v>6418</v>
      </c>
      <c r="AX65" s="1057" t="s">
        <v>5865</v>
      </c>
      <c r="AY65" s="1057" t="s">
        <v>5866</v>
      </c>
      <c r="AZ65" s="1057" t="s">
        <v>5867</v>
      </c>
      <c r="BA65" s="1057" t="s">
        <v>5868</v>
      </c>
      <c r="BB65" s="1057" t="s">
        <v>5869</v>
      </c>
      <c r="BC65" s="1057" t="s">
        <v>6389</v>
      </c>
      <c r="BD65" s="1057" t="s">
        <v>5871</v>
      </c>
      <c r="BE65" s="1057" t="s">
        <v>5872</v>
      </c>
      <c r="BF65" s="1057" t="s">
        <v>6390</v>
      </c>
      <c r="BG65" s="1057"/>
      <c r="BH65" s="1368"/>
      <c r="BI65" s="1368">
        <v>10969162</v>
      </c>
      <c r="BJ65" s="1368">
        <v>10969164</v>
      </c>
      <c r="BK65" s="1368">
        <v>10969166</v>
      </c>
    </row>
    <row r="66" spans="1:63" ht="72" customHeight="1">
      <c r="A66" s="1052" t="s">
        <v>6366</v>
      </c>
      <c r="B66" s="1064" t="s">
        <v>9554</v>
      </c>
      <c r="C66" s="1368" t="s">
        <v>9857</v>
      </c>
      <c r="D66" s="1368">
        <v>11485170</v>
      </c>
      <c r="E66" s="1368" t="s">
        <v>9727</v>
      </c>
      <c r="F66" s="1368" t="s">
        <v>5911</v>
      </c>
      <c r="G66" s="1055"/>
      <c r="H66" s="1368"/>
      <c r="I66" s="1368" t="s">
        <v>5913</v>
      </c>
      <c r="J66" s="1368"/>
      <c r="K66" s="1368"/>
      <c r="L66" s="1368" t="s">
        <v>9855</v>
      </c>
      <c r="M66" s="1368" t="s">
        <v>6371</v>
      </c>
      <c r="N66" s="1368" t="s">
        <v>9856</v>
      </c>
      <c r="O66" s="1368" t="s">
        <v>6373</v>
      </c>
      <c r="P66" s="1368" t="s">
        <v>9858</v>
      </c>
      <c r="Q66" s="1057" t="s">
        <v>6402</v>
      </c>
      <c r="R66" s="1057" t="s">
        <v>6376</v>
      </c>
      <c r="S66" s="1057" t="s">
        <v>5850</v>
      </c>
      <c r="T66" s="1057" t="s">
        <v>5850</v>
      </c>
      <c r="U66" s="1057" t="s">
        <v>5850</v>
      </c>
      <c r="V66" s="1057" t="s">
        <v>5850</v>
      </c>
      <c r="W66" s="1057" t="s">
        <v>5889</v>
      </c>
      <c r="X66" s="1057" t="s">
        <v>6378</v>
      </c>
      <c r="Y66" s="1057" t="s">
        <v>6379</v>
      </c>
      <c r="Z66" s="1057" t="s">
        <v>9863</v>
      </c>
      <c r="AA66" s="1057" t="s">
        <v>9862</v>
      </c>
      <c r="AB66" s="1057" t="s">
        <v>9859</v>
      </c>
      <c r="AC66" s="1057"/>
      <c r="AD66" s="1057" t="s">
        <v>9860</v>
      </c>
      <c r="AE66" s="1057" t="s">
        <v>9861</v>
      </c>
      <c r="AF66" s="1057" t="s">
        <v>5850</v>
      </c>
      <c r="AG66" s="1057" t="s">
        <v>5859</v>
      </c>
      <c r="AH66" s="1057" t="s">
        <v>9864</v>
      </c>
      <c r="AI66" s="1057" t="s">
        <v>9871</v>
      </c>
      <c r="AJ66" s="1057" t="s">
        <v>9870</v>
      </c>
      <c r="AK66" s="1057" t="s">
        <v>6413</v>
      </c>
      <c r="AL66" s="1057"/>
      <c r="AM66" s="1057" t="s">
        <v>6477</v>
      </c>
      <c r="AN66" s="1057" t="s">
        <v>6478</v>
      </c>
      <c r="AO66" s="1368" t="s">
        <v>6479</v>
      </c>
      <c r="AP66" s="1057" t="s">
        <v>6386</v>
      </c>
      <c r="AQ66" s="1057" t="s">
        <v>6387</v>
      </c>
      <c r="AR66" s="1057" t="s">
        <v>6388</v>
      </c>
      <c r="AS66" s="1057"/>
      <c r="AT66" s="1057" t="s">
        <v>6480</v>
      </c>
      <c r="AU66" s="1070" t="s">
        <v>6416</v>
      </c>
      <c r="AV66" s="1070" t="s">
        <v>6417</v>
      </c>
      <c r="AW66" s="1070" t="s">
        <v>6418</v>
      </c>
      <c r="AX66" s="1057" t="s">
        <v>5865</v>
      </c>
      <c r="AY66" s="1057" t="s">
        <v>5866</v>
      </c>
      <c r="AZ66" s="1057" t="s">
        <v>5867</v>
      </c>
      <c r="BA66" s="1057" t="s">
        <v>5868</v>
      </c>
      <c r="BB66" s="1057" t="s">
        <v>5869</v>
      </c>
      <c r="BC66" s="1057" t="s">
        <v>6389</v>
      </c>
      <c r="BD66" s="1057" t="s">
        <v>5871</v>
      </c>
      <c r="BE66" s="1057" t="s">
        <v>5872</v>
      </c>
      <c r="BF66" s="1057" t="s">
        <v>6390</v>
      </c>
      <c r="BG66" s="1057"/>
      <c r="BH66" s="1368"/>
      <c r="BI66" s="1368">
        <v>10969162</v>
      </c>
      <c r="BJ66" s="1368">
        <v>10969164</v>
      </c>
      <c r="BK66" s="1368">
        <v>10969166</v>
      </c>
    </row>
    <row r="67" spans="1:63" ht="72" customHeight="1">
      <c r="A67" s="1052" t="s">
        <v>6366</v>
      </c>
      <c r="B67" s="1064" t="s">
        <v>9554</v>
      </c>
      <c r="C67" s="1368" t="s">
        <v>9857</v>
      </c>
      <c r="D67" s="1368">
        <v>11485171</v>
      </c>
      <c r="E67" s="1368" t="s">
        <v>9728</v>
      </c>
      <c r="F67" s="1368" t="s">
        <v>5911</v>
      </c>
      <c r="G67" s="1055"/>
      <c r="H67" s="1368"/>
      <c r="I67" s="1368" t="s">
        <v>5913</v>
      </c>
      <c r="J67" s="1368"/>
      <c r="K67" s="1368"/>
      <c r="L67" s="1368" t="s">
        <v>9855</v>
      </c>
      <c r="M67" s="1368" t="s">
        <v>6371</v>
      </c>
      <c r="N67" s="1368" t="s">
        <v>9856</v>
      </c>
      <c r="O67" s="1368" t="s">
        <v>9866</v>
      </c>
      <c r="P67" s="1368" t="s">
        <v>9858</v>
      </c>
      <c r="Q67" s="1057" t="s">
        <v>6402</v>
      </c>
      <c r="R67" s="1057" t="s">
        <v>6376</v>
      </c>
      <c r="S67" s="1057" t="s">
        <v>5850</v>
      </c>
      <c r="T67" s="1057" t="s">
        <v>5850</v>
      </c>
      <c r="U67" s="1057" t="s">
        <v>5850</v>
      </c>
      <c r="V67" s="1057" t="s">
        <v>5850</v>
      </c>
      <c r="W67" s="1057" t="s">
        <v>5889</v>
      </c>
      <c r="X67" s="1057" t="s">
        <v>6378</v>
      </c>
      <c r="Y67" s="1057" t="s">
        <v>6379</v>
      </c>
      <c r="Z67" s="1057" t="s">
        <v>9863</v>
      </c>
      <c r="AA67" s="1057" t="s">
        <v>9862</v>
      </c>
      <c r="AB67" s="1057" t="s">
        <v>9859</v>
      </c>
      <c r="AC67" s="1057"/>
      <c r="AD67" s="1057" t="s">
        <v>9860</v>
      </c>
      <c r="AE67" s="1057" t="s">
        <v>9861</v>
      </c>
      <c r="AF67" s="1057" t="s">
        <v>5850</v>
      </c>
      <c r="AG67" s="1057" t="s">
        <v>5859</v>
      </c>
      <c r="AH67" s="1057" t="s">
        <v>9864</v>
      </c>
      <c r="AI67" s="1057" t="s">
        <v>9871</v>
      </c>
      <c r="AJ67" s="1057" t="s">
        <v>9870</v>
      </c>
      <c r="AK67" s="1057" t="s">
        <v>6413</v>
      </c>
      <c r="AL67" s="1057"/>
      <c r="AM67" s="1057" t="s">
        <v>6477</v>
      </c>
      <c r="AN67" s="1057" t="s">
        <v>6478</v>
      </c>
      <c r="AO67" s="1368" t="s">
        <v>6479</v>
      </c>
      <c r="AP67" s="1057" t="s">
        <v>6386</v>
      </c>
      <c r="AQ67" s="1057" t="s">
        <v>6387</v>
      </c>
      <c r="AR67" s="1057" t="s">
        <v>6388</v>
      </c>
      <c r="AS67" s="1057"/>
      <c r="AT67" s="1057" t="s">
        <v>6480</v>
      </c>
      <c r="AU67" s="1070" t="s">
        <v>6416</v>
      </c>
      <c r="AV67" s="1070" t="s">
        <v>6417</v>
      </c>
      <c r="AW67" s="1070" t="s">
        <v>6418</v>
      </c>
      <c r="AX67" s="1057" t="s">
        <v>5865</v>
      </c>
      <c r="AY67" s="1057" t="s">
        <v>5866</v>
      </c>
      <c r="AZ67" s="1057" t="s">
        <v>5867</v>
      </c>
      <c r="BA67" s="1057" t="s">
        <v>5868</v>
      </c>
      <c r="BB67" s="1057" t="s">
        <v>5869</v>
      </c>
      <c r="BC67" s="1057" t="s">
        <v>6389</v>
      </c>
      <c r="BD67" s="1057" t="s">
        <v>5871</v>
      </c>
      <c r="BE67" s="1057" t="s">
        <v>5872</v>
      </c>
      <c r="BF67" s="1057" t="s">
        <v>6390</v>
      </c>
      <c r="BG67" s="1057"/>
      <c r="BH67" s="1368"/>
      <c r="BI67" s="1368">
        <v>10969162</v>
      </c>
      <c r="BJ67" s="1368">
        <v>10969164</v>
      </c>
      <c r="BK67" s="1368">
        <v>10969166</v>
      </c>
    </row>
    <row r="68" spans="1:63" ht="72" customHeight="1">
      <c r="A68" s="1052" t="s">
        <v>6366</v>
      </c>
      <c r="B68" s="1064" t="s">
        <v>9554</v>
      </c>
      <c r="C68" s="1368" t="s">
        <v>9857</v>
      </c>
      <c r="D68" s="1368">
        <v>11485172</v>
      </c>
      <c r="E68" s="1368" t="s">
        <v>9729</v>
      </c>
      <c r="F68" s="1368" t="s">
        <v>5911</v>
      </c>
      <c r="G68" s="1055"/>
      <c r="H68" s="1368"/>
      <c r="I68" s="1368" t="s">
        <v>5913</v>
      </c>
      <c r="J68" s="1368"/>
      <c r="K68" s="1368"/>
      <c r="L68" s="1368" t="s">
        <v>9867</v>
      </c>
      <c r="M68" s="1368" t="s">
        <v>6371</v>
      </c>
      <c r="N68" s="1368" t="s">
        <v>9856</v>
      </c>
      <c r="O68" s="1368" t="s">
        <v>9866</v>
      </c>
      <c r="P68" s="1368" t="s">
        <v>9858</v>
      </c>
      <c r="Q68" s="1057" t="s">
        <v>6402</v>
      </c>
      <c r="R68" s="1057" t="s">
        <v>6376</v>
      </c>
      <c r="S68" s="1057" t="s">
        <v>5850</v>
      </c>
      <c r="T68" s="1057" t="s">
        <v>5850</v>
      </c>
      <c r="U68" s="1057" t="s">
        <v>5850</v>
      </c>
      <c r="V68" s="1057" t="s">
        <v>5850</v>
      </c>
      <c r="W68" s="1057" t="s">
        <v>5889</v>
      </c>
      <c r="X68" s="1057" t="s">
        <v>6378</v>
      </c>
      <c r="Y68" s="1057" t="s">
        <v>6379</v>
      </c>
      <c r="Z68" s="1057" t="s">
        <v>9863</v>
      </c>
      <c r="AA68" s="1057" t="s">
        <v>9862</v>
      </c>
      <c r="AB68" s="1057" t="s">
        <v>9859</v>
      </c>
      <c r="AC68" s="1057"/>
      <c r="AD68" s="1057" t="s">
        <v>9860</v>
      </c>
      <c r="AE68" s="1057" t="s">
        <v>9861</v>
      </c>
      <c r="AF68" s="1057" t="s">
        <v>5850</v>
      </c>
      <c r="AG68" s="1057" t="s">
        <v>5859</v>
      </c>
      <c r="AH68" s="1057" t="s">
        <v>9864</v>
      </c>
      <c r="AI68" s="1057" t="s">
        <v>5863</v>
      </c>
      <c r="AJ68" s="1057" t="s">
        <v>9870</v>
      </c>
      <c r="AK68" s="1057" t="s">
        <v>6413</v>
      </c>
      <c r="AL68" s="1057"/>
      <c r="AM68" s="1057" t="s">
        <v>6477</v>
      </c>
      <c r="AN68" s="1057" t="s">
        <v>6478</v>
      </c>
      <c r="AO68" s="1368" t="s">
        <v>6479</v>
      </c>
      <c r="AP68" s="1057" t="s">
        <v>6386</v>
      </c>
      <c r="AQ68" s="1057" t="s">
        <v>6387</v>
      </c>
      <c r="AR68" s="1057" t="s">
        <v>6388</v>
      </c>
      <c r="AS68" s="1057"/>
      <c r="AT68" s="1057" t="s">
        <v>6480</v>
      </c>
      <c r="AU68" s="1070" t="s">
        <v>6416</v>
      </c>
      <c r="AV68" s="1070" t="s">
        <v>6417</v>
      </c>
      <c r="AW68" s="1070" t="s">
        <v>6418</v>
      </c>
      <c r="AX68" s="1057" t="s">
        <v>5865</v>
      </c>
      <c r="AY68" s="1057" t="s">
        <v>5866</v>
      </c>
      <c r="AZ68" s="1057" t="s">
        <v>5867</v>
      </c>
      <c r="BA68" s="1057" t="s">
        <v>5868</v>
      </c>
      <c r="BB68" s="1057" t="s">
        <v>5869</v>
      </c>
      <c r="BC68" s="1057" t="s">
        <v>6389</v>
      </c>
      <c r="BD68" s="1057" t="s">
        <v>5871</v>
      </c>
      <c r="BE68" s="1057" t="s">
        <v>5872</v>
      </c>
      <c r="BF68" s="1057" t="s">
        <v>6390</v>
      </c>
      <c r="BG68" s="1057"/>
      <c r="BH68" s="1368"/>
      <c r="BI68" s="1368">
        <v>10969162</v>
      </c>
      <c r="BJ68" s="1368">
        <v>10969164</v>
      </c>
      <c r="BK68" s="1368">
        <v>10969166</v>
      </c>
    </row>
    <row r="69" spans="1:63" ht="72" customHeight="1">
      <c r="A69" s="1052" t="s">
        <v>6366</v>
      </c>
      <c r="B69" s="1064" t="s">
        <v>9726</v>
      </c>
      <c r="C69" s="1368" t="s">
        <v>9872</v>
      </c>
      <c r="D69" s="1368">
        <v>11485169</v>
      </c>
      <c r="E69" s="1368" t="s">
        <v>9730</v>
      </c>
      <c r="F69" s="1368" t="s">
        <v>5911</v>
      </c>
      <c r="G69" s="1055"/>
      <c r="H69" s="1368"/>
      <c r="I69" s="1368" t="s">
        <v>5913</v>
      </c>
      <c r="J69" s="1368"/>
      <c r="K69" s="1368"/>
      <c r="L69" s="1368" t="s">
        <v>9855</v>
      </c>
      <c r="M69" s="1368" t="s">
        <v>9718</v>
      </c>
      <c r="N69" s="1368" t="s">
        <v>9856</v>
      </c>
      <c r="O69" s="1368" t="s">
        <v>9866</v>
      </c>
      <c r="P69" s="1368" t="s">
        <v>9858</v>
      </c>
      <c r="Q69" s="1057" t="s">
        <v>6402</v>
      </c>
      <c r="R69" s="1057" t="s">
        <v>6376</v>
      </c>
      <c r="S69" s="1057" t="s">
        <v>5850</v>
      </c>
      <c r="T69" s="1057" t="s">
        <v>5850</v>
      </c>
      <c r="U69" s="1057" t="s">
        <v>5850</v>
      </c>
      <c r="V69" s="1057" t="s">
        <v>5850</v>
      </c>
      <c r="W69" s="1057" t="s">
        <v>5889</v>
      </c>
      <c r="X69" s="1057" t="s">
        <v>6378</v>
      </c>
      <c r="Y69" s="1057" t="s">
        <v>6379</v>
      </c>
      <c r="Z69" s="1057" t="s">
        <v>9863</v>
      </c>
      <c r="AA69" s="1057" t="s">
        <v>9862</v>
      </c>
      <c r="AB69" s="1057" t="s">
        <v>9859</v>
      </c>
      <c r="AC69" s="1057"/>
      <c r="AD69" s="1057" t="s">
        <v>9860</v>
      </c>
      <c r="AE69" s="1057" t="s">
        <v>9861</v>
      </c>
      <c r="AF69" s="1057" t="s">
        <v>5850</v>
      </c>
      <c r="AG69" s="1057" t="s">
        <v>5859</v>
      </c>
      <c r="AH69" s="1057" t="s">
        <v>9864</v>
      </c>
      <c r="AI69" s="1057" t="s">
        <v>5863</v>
      </c>
      <c r="AJ69" s="1057" t="s">
        <v>9870</v>
      </c>
      <c r="AK69" s="1057" t="s">
        <v>6413</v>
      </c>
      <c r="AL69" s="1057"/>
      <c r="AM69" s="1057" t="s">
        <v>6477</v>
      </c>
      <c r="AN69" s="1057" t="s">
        <v>6478</v>
      </c>
      <c r="AO69" s="1368" t="s">
        <v>6479</v>
      </c>
      <c r="AP69" s="1057" t="s">
        <v>6386</v>
      </c>
      <c r="AQ69" s="1057" t="s">
        <v>6387</v>
      </c>
      <c r="AR69" s="1057" t="s">
        <v>6388</v>
      </c>
      <c r="AS69" s="1057"/>
      <c r="AT69" s="1057" t="s">
        <v>6480</v>
      </c>
      <c r="AU69" s="1070" t="s">
        <v>6416</v>
      </c>
      <c r="AV69" s="1070" t="s">
        <v>6417</v>
      </c>
      <c r="AW69" s="1070" t="s">
        <v>6418</v>
      </c>
      <c r="AX69" s="1057" t="s">
        <v>5865</v>
      </c>
      <c r="AY69" s="1057" t="s">
        <v>5866</v>
      </c>
      <c r="AZ69" s="1057" t="s">
        <v>5867</v>
      </c>
      <c r="BA69" s="1057" t="s">
        <v>5868</v>
      </c>
      <c r="BB69" s="1057" t="s">
        <v>5869</v>
      </c>
      <c r="BC69" s="1057" t="s">
        <v>6389</v>
      </c>
      <c r="BD69" s="1057" t="s">
        <v>5871</v>
      </c>
      <c r="BE69" s="1057" t="s">
        <v>5872</v>
      </c>
      <c r="BF69" s="1057" t="s">
        <v>6390</v>
      </c>
      <c r="BG69" s="1057"/>
      <c r="BH69" s="1368"/>
      <c r="BI69" s="1368">
        <v>10969162</v>
      </c>
      <c r="BJ69" s="1368">
        <v>10969164</v>
      </c>
      <c r="BK69" s="1368">
        <v>10969166</v>
      </c>
    </row>
  </sheetData>
  <autoFilter ref="A3:BK69"/>
  <mergeCells count="12">
    <mergeCell ref="BI1:BK2"/>
    <mergeCell ref="AF1:AH2"/>
    <mergeCell ref="AK1:AM2"/>
    <mergeCell ref="AN1:AO2"/>
    <mergeCell ref="AP1:AT2"/>
    <mergeCell ref="AU1:AW2"/>
    <mergeCell ref="AI1:AJ2"/>
    <mergeCell ref="A1:E1"/>
    <mergeCell ref="A2:E2"/>
    <mergeCell ref="AX1:BE2"/>
    <mergeCell ref="BF1:BF2"/>
    <mergeCell ref="BG1:BH2"/>
  </mergeCells>
  <printOptions horizontalCentered="1"/>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35"/>
  <sheetViews>
    <sheetView showGridLines="0" zoomScale="70" zoomScaleNormal="70" zoomScalePageLayoutView="40" workbookViewId="0">
      <pane xSplit="5" ySplit="3" topLeftCell="G4" activePane="bottomRight" state="frozen"/>
      <selection activeCell="A4" sqref="A4"/>
      <selection pane="topRight" activeCell="A4" sqref="A4"/>
      <selection pane="bottomLeft" activeCell="A4" sqref="A4"/>
      <selection pane="bottomRight" activeCell="H1" sqref="G1:H1048576"/>
    </sheetView>
  </sheetViews>
  <sheetFormatPr defaultColWidth="9.140625" defaultRowHeight="14.25"/>
  <cols>
    <col min="1" max="1" width="14.42578125" style="1075" customWidth="1"/>
    <col min="2" max="2" width="15.42578125" style="1075" bestFit="1" customWidth="1"/>
    <col min="3" max="3" width="12.85546875" style="1075" customWidth="1"/>
    <col min="4" max="4" width="13.42578125" style="1075" customWidth="1"/>
    <col min="5" max="5" width="11.5703125" style="1075" customWidth="1"/>
    <col min="6" max="6" width="15.5703125" style="1088" hidden="1" customWidth="1"/>
    <col min="7" max="7" width="16.140625" style="1075" customWidth="1"/>
    <col min="8" max="8" width="14.28515625" style="1075" customWidth="1"/>
    <col min="9" max="9" width="15" style="1075" bestFit="1" customWidth="1"/>
    <col min="10" max="10" width="12.85546875" style="1075" bestFit="1" customWidth="1"/>
    <col min="11" max="11" width="26.7109375" style="1075" bestFit="1" customWidth="1"/>
    <col min="12" max="12" width="33" style="1075" bestFit="1" customWidth="1"/>
    <col min="13" max="13" width="17.7109375" style="1075" bestFit="1" customWidth="1"/>
    <col min="14" max="14" width="18" style="1075" bestFit="1" customWidth="1"/>
    <col min="15" max="15" width="34.7109375" style="1075" bestFit="1" customWidth="1"/>
    <col min="16" max="16" width="27.85546875" style="1075" bestFit="1" customWidth="1"/>
    <col min="17" max="17" width="21.5703125" style="1075" bestFit="1" customWidth="1"/>
    <col min="18" max="18" width="28.28515625" style="1075" bestFit="1" customWidth="1"/>
    <col min="19" max="19" width="13.7109375" style="1075" bestFit="1" customWidth="1"/>
    <col min="20" max="20" width="18" style="1075" bestFit="1" customWidth="1"/>
    <col min="21" max="21" width="18.42578125" style="1075" bestFit="1" customWidth="1"/>
    <col min="22" max="22" width="64.7109375" style="1075" bestFit="1" customWidth="1"/>
    <col min="23" max="23" width="25.85546875" style="1075" bestFit="1" customWidth="1"/>
    <col min="24" max="24" width="34.5703125" style="1075" bestFit="1" customWidth="1"/>
    <col min="25" max="25" width="17.42578125" style="1387" bestFit="1" customWidth="1"/>
    <col min="26" max="26" width="13.28515625" style="1387" bestFit="1" customWidth="1"/>
    <col min="27" max="27" width="15.5703125" style="1387" bestFit="1" customWidth="1"/>
    <col min="28" max="28" width="17.42578125" style="1387" bestFit="1" customWidth="1"/>
    <col min="29" max="29" width="15.5703125" style="1387" bestFit="1" customWidth="1"/>
    <col min="30" max="30" width="14.5703125" style="1387" bestFit="1" customWidth="1"/>
    <col min="31" max="31" width="12" style="1387" bestFit="1" customWidth="1"/>
    <col min="32" max="32" width="15.140625" style="1387" bestFit="1" customWidth="1"/>
    <col min="33" max="33" width="22.7109375" style="1075" bestFit="1" customWidth="1"/>
    <col min="34" max="34" width="20" style="1075" bestFit="1" customWidth="1"/>
    <col min="35" max="35" width="23.28515625" style="1075" bestFit="1" customWidth="1"/>
    <col min="36" max="36" width="19.140625" style="1075" bestFit="1" customWidth="1"/>
    <col min="37" max="37" width="33" style="1075" bestFit="1" customWidth="1"/>
    <col min="38" max="38" width="16.42578125" style="1075" bestFit="1" customWidth="1"/>
    <col min="39" max="39" width="36.7109375" style="1075" bestFit="1" customWidth="1"/>
    <col min="40" max="40" width="10.85546875" style="1075" customWidth="1"/>
    <col min="41" max="60" width="10.85546875" style="1382" customWidth="1"/>
    <col min="61" max="16384" width="9.140625" style="1382"/>
  </cols>
  <sheetData>
    <row r="1" spans="1:40" ht="18">
      <c r="A1" s="1432" t="s">
        <v>6631</v>
      </c>
      <c r="B1" s="1432"/>
      <c r="C1" s="1432"/>
      <c r="D1" s="1432"/>
      <c r="E1" s="1432"/>
      <c r="F1" s="1381"/>
      <c r="Y1" s="1433" t="s">
        <v>6632</v>
      </c>
      <c r="Z1" s="1433"/>
      <c r="AA1" s="1433"/>
      <c r="AB1" s="1433"/>
      <c r="AC1" s="1433"/>
      <c r="AD1" s="1433"/>
      <c r="AE1" s="1433"/>
      <c r="AF1" s="1433"/>
      <c r="AG1" s="1434" t="s">
        <v>6633</v>
      </c>
      <c r="AH1" s="1434"/>
      <c r="AI1" s="1434"/>
      <c r="AJ1" s="1435" t="s">
        <v>6634</v>
      </c>
      <c r="AK1" s="1437" t="s">
        <v>6635</v>
      </c>
      <c r="AL1" s="1437"/>
      <c r="AM1" s="1437"/>
    </row>
    <row r="2" spans="1:40" s="1386" customFormat="1" ht="18">
      <c r="A2" s="1438" t="s">
        <v>5748</v>
      </c>
      <c r="B2" s="1438"/>
      <c r="C2" s="1438"/>
      <c r="D2" s="1438"/>
      <c r="E2" s="1438"/>
      <c r="F2" s="1438"/>
      <c r="G2" s="1367"/>
      <c r="H2" s="1367"/>
      <c r="I2" s="1367"/>
      <c r="J2" s="1367"/>
      <c r="K2" s="1367" t="s">
        <v>6636</v>
      </c>
      <c r="L2" s="1383"/>
      <c r="M2" s="1383"/>
      <c r="N2" s="1383"/>
      <c r="O2" s="1367"/>
      <c r="P2" s="1367"/>
      <c r="Q2" s="1076"/>
      <c r="R2" s="1076"/>
      <c r="S2" s="1076"/>
      <c r="T2" s="1076"/>
      <c r="U2" s="1369"/>
      <c r="V2" s="1384"/>
      <c r="W2" s="1384"/>
      <c r="X2" s="1384"/>
      <c r="Y2" s="1433"/>
      <c r="Z2" s="1433"/>
      <c r="AA2" s="1433"/>
      <c r="AB2" s="1433"/>
      <c r="AC2" s="1433"/>
      <c r="AD2" s="1433"/>
      <c r="AE2" s="1433"/>
      <c r="AF2" s="1433"/>
      <c r="AG2" s="1434"/>
      <c r="AH2" s="1434"/>
      <c r="AI2" s="1434"/>
      <c r="AJ2" s="1436"/>
      <c r="AK2" s="1437"/>
      <c r="AL2" s="1437"/>
      <c r="AM2" s="1437"/>
      <c r="AN2" s="1385"/>
    </row>
    <row r="3" spans="1:40" s="1075" customFormat="1" ht="57" customHeight="1">
      <c r="A3" s="1077" t="s">
        <v>6637</v>
      </c>
      <c r="B3" s="1361" t="s">
        <v>5750</v>
      </c>
      <c r="C3" s="1361" t="s">
        <v>6638</v>
      </c>
      <c r="D3" s="1378" t="s">
        <v>6639</v>
      </c>
      <c r="E3" s="1361" t="s">
        <v>5754</v>
      </c>
      <c r="F3" s="1379" t="s">
        <v>5755</v>
      </c>
      <c r="G3" s="1053" t="s">
        <v>6158</v>
      </c>
      <c r="H3" s="1053" t="s">
        <v>6159</v>
      </c>
      <c r="I3" s="1053" t="s">
        <v>6160</v>
      </c>
      <c r="J3" s="1361" t="s">
        <v>6641</v>
      </c>
      <c r="K3" s="1361" t="s">
        <v>6642</v>
      </c>
      <c r="L3" s="1361" t="s">
        <v>6643</v>
      </c>
      <c r="M3" s="1361" t="s">
        <v>6644</v>
      </c>
      <c r="N3" s="1361" t="s">
        <v>6645</v>
      </c>
      <c r="O3" s="1361" t="s">
        <v>6646</v>
      </c>
      <c r="P3" s="1361" t="s">
        <v>6647</v>
      </c>
      <c r="Q3" s="1361" t="s">
        <v>6648</v>
      </c>
      <c r="R3" s="1361" t="s">
        <v>6649</v>
      </c>
      <c r="S3" s="1361" t="s">
        <v>6650</v>
      </c>
      <c r="T3" s="1361" t="s">
        <v>6651</v>
      </c>
      <c r="U3" s="1361" t="s">
        <v>6652</v>
      </c>
      <c r="V3" s="1361" t="s">
        <v>6653</v>
      </c>
      <c r="W3" s="1361" t="s">
        <v>6654</v>
      </c>
      <c r="X3" s="1380" t="s">
        <v>5777</v>
      </c>
      <c r="Y3" s="1361" t="s">
        <v>6655</v>
      </c>
      <c r="Z3" s="1361" t="s">
        <v>6656</v>
      </c>
      <c r="AA3" s="1361" t="s">
        <v>6657</v>
      </c>
      <c r="AB3" s="1361" t="s">
        <v>6658</v>
      </c>
      <c r="AC3" s="1361" t="s">
        <v>6659</v>
      </c>
      <c r="AD3" s="1361" t="s">
        <v>6660</v>
      </c>
      <c r="AE3" s="1361" t="s">
        <v>6661</v>
      </c>
      <c r="AF3" s="1361" t="s">
        <v>6662</v>
      </c>
      <c r="AG3" s="1361" t="s">
        <v>6663</v>
      </c>
      <c r="AH3" s="1361" t="s">
        <v>6664</v>
      </c>
      <c r="AI3" s="1361" t="s">
        <v>6665</v>
      </c>
      <c r="AJ3" s="1361" t="s">
        <v>6666</v>
      </c>
      <c r="AK3" s="1361" t="s">
        <v>6667</v>
      </c>
      <c r="AL3" s="1361" t="s">
        <v>6668</v>
      </c>
      <c r="AM3" s="1361" t="s">
        <v>6669</v>
      </c>
      <c r="AN3" s="1369"/>
    </row>
    <row r="4" spans="1:40" s="1075" customFormat="1" ht="57" customHeight="1">
      <c r="A4" s="1077" t="s">
        <v>6670</v>
      </c>
      <c r="B4" s="1371" t="s">
        <v>6671</v>
      </c>
      <c r="C4" s="1078" t="s">
        <v>6672</v>
      </c>
      <c r="D4" s="1079">
        <v>1140110</v>
      </c>
      <c r="E4" s="1078" t="s">
        <v>6671</v>
      </c>
      <c r="F4" s="1080">
        <v>884116097068</v>
      </c>
      <c r="G4" s="1057" t="s">
        <v>5913</v>
      </c>
      <c r="H4" s="1057"/>
      <c r="I4" s="1057" t="s">
        <v>6673</v>
      </c>
      <c r="J4" s="1081" t="s">
        <v>6674</v>
      </c>
      <c r="K4" s="1078" t="s">
        <v>6675</v>
      </c>
      <c r="L4" s="1078" t="s">
        <v>6676</v>
      </c>
      <c r="M4" s="1078" t="s">
        <v>6677</v>
      </c>
      <c r="N4" s="1078" t="s">
        <v>2589</v>
      </c>
      <c r="O4" s="1078" t="s">
        <v>5850</v>
      </c>
      <c r="P4" s="1078" t="s">
        <v>6678</v>
      </c>
      <c r="Q4" s="1078" t="s">
        <v>6679</v>
      </c>
      <c r="R4" s="1078" t="s">
        <v>6680</v>
      </c>
      <c r="S4" s="1078" t="s">
        <v>6681</v>
      </c>
      <c r="T4" s="1078" t="s">
        <v>6682</v>
      </c>
      <c r="U4" s="1082"/>
      <c r="V4" s="1078" t="s">
        <v>6683</v>
      </c>
      <c r="W4" s="1078" t="s">
        <v>6684</v>
      </c>
      <c r="X4" s="1078" t="s">
        <v>6685</v>
      </c>
      <c r="Y4" s="1370"/>
      <c r="Z4" s="1370"/>
      <c r="AA4" s="1370"/>
      <c r="AB4" s="1370"/>
      <c r="AC4" s="1370"/>
      <c r="AD4" s="1370"/>
      <c r="AE4" s="1370"/>
      <c r="AF4" s="1370"/>
      <c r="AG4" s="1078"/>
      <c r="AH4" s="1078" t="s">
        <v>6686</v>
      </c>
      <c r="AI4" s="1078" t="s">
        <v>6687</v>
      </c>
      <c r="AJ4" s="1057" t="s">
        <v>5879</v>
      </c>
      <c r="AK4" s="1078"/>
      <c r="AL4" s="1078"/>
      <c r="AM4" s="1078"/>
      <c r="AN4" s="1083"/>
    </row>
    <row r="5" spans="1:40" s="1075" customFormat="1" ht="57" customHeight="1">
      <c r="A5" s="1077" t="s">
        <v>6670</v>
      </c>
      <c r="B5" s="1371" t="s">
        <v>6699</v>
      </c>
      <c r="C5" s="1078" t="s">
        <v>6700</v>
      </c>
      <c r="D5" s="1079">
        <v>11388247</v>
      </c>
      <c r="E5" s="1078" t="s">
        <v>6699</v>
      </c>
      <c r="F5" s="1080">
        <v>130</v>
      </c>
      <c r="G5" s="1057" t="s">
        <v>5841</v>
      </c>
      <c r="H5" s="1057"/>
      <c r="I5" s="1057" t="s">
        <v>6701</v>
      </c>
      <c r="J5" s="1057" t="s">
        <v>6702</v>
      </c>
      <c r="K5" s="1081" t="s">
        <v>6692</v>
      </c>
      <c r="L5" s="1078" t="s">
        <v>6693</v>
      </c>
      <c r="M5" s="1078" t="s">
        <v>6677</v>
      </c>
      <c r="N5" s="1078" t="s">
        <v>2589</v>
      </c>
      <c r="O5" s="1078" t="s">
        <v>5850</v>
      </c>
      <c r="P5" s="1078" t="s">
        <v>6703</v>
      </c>
      <c r="Q5" s="1078" t="s">
        <v>6679</v>
      </c>
      <c r="R5" s="1078" t="s">
        <v>6680</v>
      </c>
      <c r="S5" s="1078" t="s">
        <v>6681</v>
      </c>
      <c r="T5" s="1078" t="s">
        <v>6682</v>
      </c>
      <c r="U5" s="1082">
        <v>0.85</v>
      </c>
      <c r="V5" s="1082" t="s">
        <v>6704</v>
      </c>
      <c r="W5" s="1078"/>
      <c r="X5" s="1078" t="s">
        <v>6685</v>
      </c>
      <c r="Y5" s="1078"/>
      <c r="Z5" s="1078"/>
      <c r="AA5" s="1078"/>
      <c r="AB5" s="1078"/>
      <c r="AC5" s="1078"/>
      <c r="AD5" s="1078"/>
      <c r="AE5" s="1078"/>
      <c r="AF5" s="1078"/>
      <c r="AG5" s="1078"/>
      <c r="AH5" s="1078"/>
      <c r="AI5" s="1078" t="s">
        <v>6687</v>
      </c>
      <c r="AJ5" s="1078"/>
      <c r="AK5" s="1078" t="s">
        <v>6705</v>
      </c>
      <c r="AL5" s="1370"/>
      <c r="AM5" s="1370"/>
      <c r="AN5" s="1083"/>
    </row>
    <row r="6" spans="1:40" s="1075" customFormat="1" ht="57" customHeight="1">
      <c r="A6" s="1077" t="s">
        <v>6670</v>
      </c>
      <c r="B6" s="1371" t="s">
        <v>6706</v>
      </c>
      <c r="C6" s="1078" t="s">
        <v>6700</v>
      </c>
      <c r="D6" s="1079">
        <v>11369199</v>
      </c>
      <c r="E6" s="1078" t="s">
        <v>6706</v>
      </c>
      <c r="F6" s="1080">
        <v>884116087441</v>
      </c>
      <c r="G6" s="1057" t="s">
        <v>5841</v>
      </c>
      <c r="H6" s="1057"/>
      <c r="I6" s="1057" t="s">
        <v>6701</v>
      </c>
      <c r="J6" s="1078" t="s">
        <v>6674</v>
      </c>
      <c r="K6" s="1078" t="s">
        <v>6692</v>
      </c>
      <c r="L6" s="1078" t="s">
        <v>6693</v>
      </c>
      <c r="M6" s="1078" t="s">
        <v>6677</v>
      </c>
      <c r="N6" s="1078" t="s">
        <v>2589</v>
      </c>
      <c r="O6" s="1078" t="s">
        <v>5850</v>
      </c>
      <c r="P6" s="1078" t="s">
        <v>6678</v>
      </c>
      <c r="Q6" s="1078" t="s">
        <v>6679</v>
      </c>
      <c r="R6" s="1078" t="s">
        <v>6680</v>
      </c>
      <c r="S6" s="1078" t="s">
        <v>6681</v>
      </c>
      <c r="T6" s="1078" t="s">
        <v>6682</v>
      </c>
      <c r="U6" s="1082">
        <v>0.85</v>
      </c>
      <c r="V6" s="1078" t="s">
        <v>6697</v>
      </c>
      <c r="W6" s="1078"/>
      <c r="X6" s="1078" t="s">
        <v>6685</v>
      </c>
      <c r="Y6" s="1370"/>
      <c r="Z6" s="1370"/>
      <c r="AA6" s="1370"/>
      <c r="AB6" s="1370"/>
      <c r="AC6" s="1370"/>
      <c r="AD6" s="1370"/>
      <c r="AE6" s="1370"/>
      <c r="AF6" s="1370"/>
      <c r="AG6" s="1078"/>
      <c r="AH6" s="1078"/>
      <c r="AI6" s="1078" t="s">
        <v>6687</v>
      </c>
      <c r="AJ6" s="1078"/>
      <c r="AK6" s="1078" t="s">
        <v>6705</v>
      </c>
      <c r="AL6" s="1078"/>
      <c r="AM6" s="1078"/>
      <c r="AN6" s="1083"/>
    </row>
    <row r="7" spans="1:40" s="1075" customFormat="1" ht="57" customHeight="1">
      <c r="A7" s="1077" t="s">
        <v>6670</v>
      </c>
      <c r="B7" s="1371" t="s">
        <v>6688</v>
      </c>
      <c r="C7" s="1078" t="s">
        <v>6689</v>
      </c>
      <c r="D7" s="1084">
        <v>11369200</v>
      </c>
      <c r="E7" s="1057" t="s">
        <v>6688</v>
      </c>
      <c r="F7" s="1065">
        <v>884116123422</v>
      </c>
      <c r="G7" s="1057" t="s">
        <v>5841</v>
      </c>
      <c r="H7" s="1057"/>
      <c r="I7" s="1057" t="s">
        <v>6690</v>
      </c>
      <c r="J7" s="1078" t="s">
        <v>6691</v>
      </c>
      <c r="K7" s="1078" t="s">
        <v>6692</v>
      </c>
      <c r="L7" s="1078" t="s">
        <v>6693</v>
      </c>
      <c r="M7" s="1078" t="s">
        <v>6677</v>
      </c>
      <c r="N7" s="1078" t="s">
        <v>2589</v>
      </c>
      <c r="O7" s="1078" t="s">
        <v>5850</v>
      </c>
      <c r="P7" s="1078" t="s">
        <v>6694</v>
      </c>
      <c r="Q7" s="1078" t="s">
        <v>6679</v>
      </c>
      <c r="R7" s="1085" t="s">
        <v>6695</v>
      </c>
      <c r="S7" s="1078" t="s">
        <v>6681</v>
      </c>
      <c r="T7" s="1078" t="s">
        <v>6696</v>
      </c>
      <c r="U7" s="1082">
        <v>0.83</v>
      </c>
      <c r="V7" s="1078" t="s">
        <v>6697</v>
      </c>
      <c r="W7" s="1078"/>
      <c r="X7" s="1078" t="s">
        <v>6685</v>
      </c>
      <c r="Y7" s="1370"/>
      <c r="Z7" s="1370"/>
      <c r="AA7" s="1370"/>
      <c r="AB7" s="1370"/>
      <c r="AC7" s="1370"/>
      <c r="AD7" s="1370"/>
      <c r="AE7" s="1370"/>
      <c r="AF7" s="1370"/>
      <c r="AG7" s="1078"/>
      <c r="AH7" s="1078"/>
      <c r="AI7" s="1078" t="s">
        <v>6687</v>
      </c>
      <c r="AJ7" s="1078"/>
      <c r="AK7" s="1078"/>
      <c r="AL7" s="1078" t="s">
        <v>6698</v>
      </c>
      <c r="AM7" s="1078"/>
      <c r="AN7" s="1083"/>
    </row>
    <row r="8" spans="1:40" s="1075" customFormat="1" ht="57" customHeight="1">
      <c r="A8" s="1077" t="s">
        <v>6670</v>
      </c>
      <c r="B8" s="1371" t="s">
        <v>6716</v>
      </c>
      <c r="C8" s="1078" t="s">
        <v>6717</v>
      </c>
      <c r="D8" s="1079">
        <v>11369201</v>
      </c>
      <c r="E8" s="1078" t="s">
        <v>6716</v>
      </c>
      <c r="F8" s="1080">
        <v>884116123439</v>
      </c>
      <c r="G8" s="1057" t="s">
        <v>5841</v>
      </c>
      <c r="H8" s="1057"/>
      <c r="I8" s="1057" t="s">
        <v>6718</v>
      </c>
      <c r="J8" s="1078" t="s">
        <v>6691</v>
      </c>
      <c r="K8" s="1078" t="s">
        <v>6675</v>
      </c>
      <c r="L8" s="1078" t="s">
        <v>6719</v>
      </c>
      <c r="M8" s="1078" t="s">
        <v>6677</v>
      </c>
      <c r="N8" s="1078" t="s">
        <v>2589</v>
      </c>
      <c r="O8" s="1078" t="s">
        <v>5850</v>
      </c>
      <c r="P8" s="1078" t="s">
        <v>6720</v>
      </c>
      <c r="Q8" s="1078" t="s">
        <v>6679</v>
      </c>
      <c r="R8" s="1078" t="s">
        <v>6680</v>
      </c>
      <c r="S8" s="1078">
        <v>16.7</v>
      </c>
      <c r="T8" s="1078" t="s">
        <v>6682</v>
      </c>
      <c r="U8" s="1082">
        <v>0.83</v>
      </c>
      <c r="V8" s="1078" t="s">
        <v>6721</v>
      </c>
      <c r="W8" s="1078"/>
      <c r="X8" s="1078" t="s">
        <v>6685</v>
      </c>
      <c r="Y8" s="1370"/>
      <c r="Z8" s="1370"/>
      <c r="AA8" s="1370"/>
      <c r="AB8" s="1370"/>
      <c r="AC8" s="1370"/>
      <c r="AD8" s="1370"/>
      <c r="AE8" s="1370"/>
      <c r="AF8" s="1370"/>
      <c r="AG8" s="1078"/>
      <c r="AH8" s="1078"/>
      <c r="AI8" s="1078" t="s">
        <v>6687</v>
      </c>
      <c r="AJ8" s="1078"/>
      <c r="AK8" s="1078"/>
      <c r="AL8" s="1078" t="s">
        <v>6698</v>
      </c>
      <c r="AM8" s="1078"/>
      <c r="AN8" s="1083"/>
    </row>
    <row r="9" spans="1:40" ht="57" customHeight="1">
      <c r="A9" s="1077" t="s">
        <v>6722</v>
      </c>
      <c r="B9" s="1371" t="s">
        <v>6723</v>
      </c>
      <c r="C9" s="1078" t="s">
        <v>6717</v>
      </c>
      <c r="D9" s="1079">
        <v>11369202</v>
      </c>
      <c r="E9" s="1078" t="s">
        <v>6724</v>
      </c>
      <c r="F9" s="1080">
        <v>884116127406</v>
      </c>
      <c r="G9" s="1057" t="s">
        <v>5841</v>
      </c>
      <c r="H9" s="1057"/>
      <c r="I9" s="1057" t="s">
        <v>6725</v>
      </c>
      <c r="J9" s="1078" t="s">
        <v>6691</v>
      </c>
      <c r="K9" s="1078" t="s">
        <v>6726</v>
      </c>
      <c r="L9" s="1078"/>
      <c r="M9" s="1078" t="s">
        <v>6727</v>
      </c>
      <c r="N9" s="1078" t="s">
        <v>2589</v>
      </c>
      <c r="O9" s="1078">
        <v>3</v>
      </c>
      <c r="P9" s="1078" t="s">
        <v>6728</v>
      </c>
      <c r="Q9" s="1078" t="s">
        <v>6729</v>
      </c>
      <c r="R9" s="1078" t="s">
        <v>6730</v>
      </c>
      <c r="S9" s="1078" t="s">
        <v>6681</v>
      </c>
      <c r="T9" s="1078" t="s">
        <v>6682</v>
      </c>
      <c r="U9" s="1082" t="s">
        <v>6731</v>
      </c>
      <c r="V9" s="1078" t="s">
        <v>6732</v>
      </c>
      <c r="W9" s="1078"/>
      <c r="X9" s="1078" t="s">
        <v>6685</v>
      </c>
      <c r="Y9" s="1078" t="s">
        <v>6733</v>
      </c>
      <c r="Z9" s="1078" t="s">
        <v>6734</v>
      </c>
      <c r="AA9" s="1078" t="s">
        <v>6735</v>
      </c>
      <c r="AB9" s="1078" t="s">
        <v>6736</v>
      </c>
      <c r="AC9" s="1078" t="s">
        <v>6737</v>
      </c>
      <c r="AD9" s="1078" t="s">
        <v>6738</v>
      </c>
      <c r="AE9" s="1078" t="s">
        <v>6739</v>
      </c>
      <c r="AF9" s="1078" t="s">
        <v>6740</v>
      </c>
      <c r="AG9" s="1078" t="s">
        <v>6714</v>
      </c>
      <c r="AH9" s="1078" t="s">
        <v>6686</v>
      </c>
      <c r="AI9" s="1078" t="s">
        <v>6687</v>
      </c>
      <c r="AJ9" s="1078"/>
      <c r="AK9" s="1078"/>
      <c r="AL9" s="1078" t="s">
        <v>6698</v>
      </c>
      <c r="AM9" s="1078"/>
      <c r="AN9" s="1083"/>
    </row>
    <row r="10" spans="1:40" ht="57" customHeight="1">
      <c r="A10" s="1077" t="s">
        <v>6670</v>
      </c>
      <c r="B10" s="1371" t="s">
        <v>6773</v>
      </c>
      <c r="C10" s="1078" t="s">
        <v>6774</v>
      </c>
      <c r="D10" s="1079">
        <v>11369203</v>
      </c>
      <c r="E10" s="1078" t="s">
        <v>6773</v>
      </c>
      <c r="F10" s="1080">
        <v>884116123682</v>
      </c>
      <c r="G10" s="1057" t="s">
        <v>5841</v>
      </c>
      <c r="H10" s="1057"/>
      <c r="I10" s="1057" t="s">
        <v>6775</v>
      </c>
      <c r="J10" s="1078" t="s">
        <v>6691</v>
      </c>
      <c r="K10" s="1078" t="s">
        <v>6675</v>
      </c>
      <c r="L10" s="1078" t="s">
        <v>6776</v>
      </c>
      <c r="M10" s="1078" t="s">
        <v>6677</v>
      </c>
      <c r="N10" s="1078" t="s">
        <v>2589</v>
      </c>
      <c r="O10" s="1078" t="s">
        <v>5850</v>
      </c>
      <c r="P10" s="1078" t="s">
        <v>6777</v>
      </c>
      <c r="Q10" s="1078" t="s">
        <v>6679</v>
      </c>
      <c r="R10" s="1078" t="s">
        <v>6680</v>
      </c>
      <c r="S10" s="1078" t="s">
        <v>6681</v>
      </c>
      <c r="T10" s="1078" t="s">
        <v>6682</v>
      </c>
      <c r="U10" s="1082">
        <v>0.84</v>
      </c>
      <c r="V10" s="1078" t="s">
        <v>6778</v>
      </c>
      <c r="W10" s="1078" t="s">
        <v>6779</v>
      </c>
      <c r="X10" s="1078" t="s">
        <v>6685</v>
      </c>
      <c r="Y10" s="1370"/>
      <c r="Z10" s="1370"/>
      <c r="AA10" s="1370"/>
      <c r="AB10" s="1370"/>
      <c r="AC10" s="1370"/>
      <c r="AD10" s="1370"/>
      <c r="AE10" s="1370"/>
      <c r="AF10" s="1370"/>
      <c r="AG10" s="1078" t="s">
        <v>6714</v>
      </c>
      <c r="AH10" s="1078" t="s">
        <v>6686</v>
      </c>
      <c r="AI10" s="1078" t="s">
        <v>6687</v>
      </c>
      <c r="AJ10" s="1078"/>
      <c r="AK10" s="1078"/>
      <c r="AL10" s="1078" t="s">
        <v>6698</v>
      </c>
      <c r="AM10" s="1078"/>
      <c r="AN10" s="1382"/>
    </row>
    <row r="11" spans="1:40" s="1075" customFormat="1" ht="57" customHeight="1">
      <c r="A11" s="1077" t="s">
        <v>6670</v>
      </c>
      <c r="B11" s="1371" t="s">
        <v>6785</v>
      </c>
      <c r="C11" s="1078" t="s">
        <v>6786</v>
      </c>
      <c r="D11" s="1079">
        <v>11369204</v>
      </c>
      <c r="E11" s="1078" t="s">
        <v>6785</v>
      </c>
      <c r="F11" s="1080">
        <v>884116123699</v>
      </c>
      <c r="G11" s="1057" t="s">
        <v>5841</v>
      </c>
      <c r="H11" s="1057"/>
      <c r="I11" s="1057" t="s">
        <v>6787</v>
      </c>
      <c r="J11" s="1078" t="s">
        <v>6691</v>
      </c>
      <c r="K11" s="1078" t="s">
        <v>6675</v>
      </c>
      <c r="L11" s="1078" t="s">
        <v>6776</v>
      </c>
      <c r="M11" s="1078" t="s">
        <v>6677</v>
      </c>
      <c r="N11" s="1078" t="s">
        <v>2589</v>
      </c>
      <c r="O11" s="1078" t="s">
        <v>5850</v>
      </c>
      <c r="P11" s="1078" t="s">
        <v>6777</v>
      </c>
      <c r="Q11" s="1078" t="s">
        <v>6679</v>
      </c>
      <c r="R11" s="1078" t="s">
        <v>6680</v>
      </c>
      <c r="S11" s="1078" t="s">
        <v>6681</v>
      </c>
      <c r="T11" s="1078" t="s">
        <v>6682</v>
      </c>
      <c r="U11" s="1082">
        <v>0.83</v>
      </c>
      <c r="V11" s="1078" t="s">
        <v>6778</v>
      </c>
      <c r="W11" s="1078" t="s">
        <v>6779</v>
      </c>
      <c r="X11" s="1078" t="s">
        <v>6685</v>
      </c>
      <c r="Y11" s="1370"/>
      <c r="Z11" s="1370"/>
      <c r="AA11" s="1370"/>
      <c r="AB11" s="1370"/>
      <c r="AC11" s="1370"/>
      <c r="AD11" s="1370"/>
      <c r="AE11" s="1370"/>
      <c r="AF11" s="1370"/>
      <c r="AG11" s="1078" t="s">
        <v>6714</v>
      </c>
      <c r="AH11" s="1078" t="s">
        <v>6686</v>
      </c>
      <c r="AI11" s="1078" t="s">
        <v>6687</v>
      </c>
      <c r="AJ11" s="1078"/>
      <c r="AK11" s="1078"/>
      <c r="AL11" s="1078" t="s">
        <v>6698</v>
      </c>
      <c r="AM11" s="1078"/>
      <c r="AN11" s="1083"/>
    </row>
    <row r="12" spans="1:40" ht="57" customHeight="1">
      <c r="A12" s="1077" t="s">
        <v>6670</v>
      </c>
      <c r="B12" s="1371" t="s">
        <v>6834</v>
      </c>
      <c r="C12" s="1078" t="s">
        <v>6835</v>
      </c>
      <c r="D12" s="1079">
        <v>11369205</v>
      </c>
      <c r="E12" s="1078" t="s">
        <v>6834</v>
      </c>
      <c r="F12" s="1080">
        <v>884116123446</v>
      </c>
      <c r="G12" s="1057" t="s">
        <v>5841</v>
      </c>
      <c r="H12" s="1057"/>
      <c r="I12" s="1057" t="s">
        <v>6836</v>
      </c>
      <c r="J12" s="1078" t="s">
        <v>6691</v>
      </c>
      <c r="K12" s="1078" t="s">
        <v>6675</v>
      </c>
      <c r="L12" s="1078" t="s">
        <v>6719</v>
      </c>
      <c r="M12" s="1078" t="s">
        <v>6677</v>
      </c>
      <c r="N12" s="1078" t="s">
        <v>2589</v>
      </c>
      <c r="O12" s="1078" t="s">
        <v>5850</v>
      </c>
      <c r="P12" s="1078" t="s">
        <v>6765</v>
      </c>
      <c r="Q12" s="1078" t="s">
        <v>6679</v>
      </c>
      <c r="R12" s="1078" t="s">
        <v>6680</v>
      </c>
      <c r="S12" s="1078">
        <v>16.7</v>
      </c>
      <c r="T12" s="1078" t="s">
        <v>6682</v>
      </c>
      <c r="U12" s="1082">
        <v>0.83</v>
      </c>
      <c r="V12" s="1078" t="s">
        <v>6721</v>
      </c>
      <c r="W12" s="1078"/>
      <c r="X12" s="1078" t="s">
        <v>6685</v>
      </c>
      <c r="Y12" s="1370"/>
      <c r="Z12" s="1370"/>
      <c r="AA12" s="1370"/>
      <c r="AB12" s="1370"/>
      <c r="AC12" s="1370"/>
      <c r="AD12" s="1370"/>
      <c r="AE12" s="1370"/>
      <c r="AF12" s="1370"/>
      <c r="AG12" s="1078" t="s">
        <v>6714</v>
      </c>
      <c r="AH12" s="1078" t="s">
        <v>6686</v>
      </c>
      <c r="AI12" s="1078" t="s">
        <v>6687</v>
      </c>
      <c r="AJ12" s="1078"/>
      <c r="AK12" s="1078"/>
      <c r="AL12" s="1078" t="s">
        <v>6698</v>
      </c>
      <c r="AM12" s="1078"/>
      <c r="AN12" s="1083"/>
    </row>
    <row r="13" spans="1:40" ht="57" customHeight="1">
      <c r="A13" s="1077" t="s">
        <v>6707</v>
      </c>
      <c r="B13" s="1371" t="s">
        <v>6708</v>
      </c>
      <c r="C13" s="1078" t="s">
        <v>6700</v>
      </c>
      <c r="D13" s="1079">
        <v>11398230</v>
      </c>
      <c r="E13" s="1078" t="s">
        <v>6708</v>
      </c>
      <c r="F13" s="1080"/>
      <c r="G13" s="1057" t="s">
        <v>5841</v>
      </c>
      <c r="H13" s="1057"/>
      <c r="I13" s="1057" t="s">
        <v>6709</v>
      </c>
      <c r="J13" s="1078" t="s">
        <v>6702</v>
      </c>
      <c r="K13" s="1078" t="s">
        <v>6710</v>
      </c>
      <c r="L13" s="1078" t="s">
        <v>6693</v>
      </c>
      <c r="M13" s="1078" t="s">
        <v>6711</v>
      </c>
      <c r="N13" s="1078" t="s">
        <v>5889</v>
      </c>
      <c r="O13" s="1078" t="s">
        <v>6712</v>
      </c>
      <c r="P13" s="1078" t="s">
        <v>6703</v>
      </c>
      <c r="Q13" s="1078" t="s">
        <v>6679</v>
      </c>
      <c r="R13" s="1078" t="s">
        <v>6680</v>
      </c>
      <c r="S13" s="1078" t="s">
        <v>6681</v>
      </c>
      <c r="T13" s="1078" t="s">
        <v>6682</v>
      </c>
      <c r="U13" s="1082"/>
      <c r="V13" s="1078" t="s">
        <v>6713</v>
      </c>
      <c r="W13" s="1078"/>
      <c r="X13" s="1078" t="s">
        <v>6685</v>
      </c>
      <c r="Y13" s="1370"/>
      <c r="Z13" s="1370"/>
      <c r="AA13" s="1370"/>
      <c r="AB13" s="1370"/>
      <c r="AC13" s="1370"/>
      <c r="AD13" s="1370"/>
      <c r="AE13" s="1370"/>
      <c r="AF13" s="1370"/>
      <c r="AG13" s="1078" t="s">
        <v>6714</v>
      </c>
      <c r="AH13" s="1078" t="s">
        <v>6686</v>
      </c>
      <c r="AI13" s="1078"/>
      <c r="AJ13" s="1078"/>
      <c r="AK13" s="1078"/>
      <c r="AL13" s="1078"/>
      <c r="AM13" s="1078" t="s">
        <v>6715</v>
      </c>
      <c r="AN13" s="1083"/>
    </row>
    <row r="14" spans="1:40" ht="57" customHeight="1">
      <c r="A14" s="1077" t="s">
        <v>6707</v>
      </c>
      <c r="B14" s="1371" t="s">
        <v>6753</v>
      </c>
      <c r="C14" s="1078" t="s">
        <v>6754</v>
      </c>
      <c r="D14" s="1079">
        <v>11369206</v>
      </c>
      <c r="E14" s="1078" t="s">
        <v>6753</v>
      </c>
      <c r="F14" s="1080">
        <v>884116125785</v>
      </c>
      <c r="G14" s="1057" t="s">
        <v>5841</v>
      </c>
      <c r="H14" s="1057"/>
      <c r="I14" s="1057" t="s">
        <v>6755</v>
      </c>
      <c r="J14" s="1081" t="s">
        <v>6674</v>
      </c>
      <c r="K14" s="1078" t="s">
        <v>6756</v>
      </c>
      <c r="L14" s="1078"/>
      <c r="M14" s="1078" t="s">
        <v>6745</v>
      </c>
      <c r="N14" s="1078" t="s">
        <v>5889</v>
      </c>
      <c r="O14" s="1078">
        <v>4</v>
      </c>
      <c r="P14" s="1078" t="s">
        <v>6757</v>
      </c>
      <c r="Q14" s="1078" t="s">
        <v>6758</v>
      </c>
      <c r="R14" s="1078" t="s">
        <v>6759</v>
      </c>
      <c r="S14" s="1078" t="s">
        <v>6681</v>
      </c>
      <c r="T14" s="1078" t="s">
        <v>6749</v>
      </c>
      <c r="U14" s="1082" t="s">
        <v>6760</v>
      </c>
      <c r="V14" s="1078" t="s">
        <v>6751</v>
      </c>
      <c r="W14" s="1078"/>
      <c r="X14" s="1078" t="s">
        <v>6752</v>
      </c>
      <c r="Y14" s="1078"/>
      <c r="Z14" s="1078"/>
      <c r="AA14" s="1078"/>
      <c r="AB14" s="1078"/>
      <c r="AC14" s="1078"/>
      <c r="AD14" s="1078"/>
      <c r="AE14" s="1078"/>
      <c r="AF14" s="1078"/>
      <c r="AG14" s="1078" t="s">
        <v>6714</v>
      </c>
      <c r="AH14" s="1078" t="s">
        <v>6686</v>
      </c>
      <c r="AI14" s="1078"/>
      <c r="AJ14" s="1078"/>
      <c r="AK14" s="1078"/>
      <c r="AL14" s="1078" t="s">
        <v>6698</v>
      </c>
      <c r="AM14" s="1078"/>
      <c r="AN14" s="1083"/>
    </row>
    <row r="15" spans="1:40" ht="57" customHeight="1">
      <c r="A15" s="1077" t="s">
        <v>6707</v>
      </c>
      <c r="B15" s="1371" t="s">
        <v>6741</v>
      </c>
      <c r="C15" s="1078" t="s">
        <v>6742</v>
      </c>
      <c r="D15" s="1079">
        <v>11369207</v>
      </c>
      <c r="E15" s="1078" t="s">
        <v>6741</v>
      </c>
      <c r="F15" s="1080">
        <v>884116123729</v>
      </c>
      <c r="G15" s="1057" t="s">
        <v>5841</v>
      </c>
      <c r="H15" s="1057"/>
      <c r="I15" s="1057" t="s">
        <v>6743</v>
      </c>
      <c r="J15" s="1078" t="s">
        <v>6691</v>
      </c>
      <c r="K15" s="1078" t="s">
        <v>6744</v>
      </c>
      <c r="L15" s="1078"/>
      <c r="M15" s="1078" t="s">
        <v>6745</v>
      </c>
      <c r="N15" s="1078" t="s">
        <v>5889</v>
      </c>
      <c r="O15" s="1078">
        <v>4</v>
      </c>
      <c r="P15" s="1078" t="s">
        <v>6746</v>
      </c>
      <c r="Q15" s="1078" t="s">
        <v>6747</v>
      </c>
      <c r="R15" s="1078" t="s">
        <v>6748</v>
      </c>
      <c r="S15" s="1078" t="s">
        <v>6681</v>
      </c>
      <c r="T15" s="1078" t="s">
        <v>6749</v>
      </c>
      <c r="U15" s="1082" t="s">
        <v>6750</v>
      </c>
      <c r="V15" s="1078" t="s">
        <v>6751</v>
      </c>
      <c r="W15" s="1078"/>
      <c r="X15" s="1078" t="s">
        <v>6752</v>
      </c>
      <c r="Y15" s="1078"/>
      <c r="Z15" s="1078"/>
      <c r="AA15" s="1078"/>
      <c r="AB15" s="1078"/>
      <c r="AC15" s="1078"/>
      <c r="AD15" s="1078"/>
      <c r="AE15" s="1078"/>
      <c r="AF15" s="1078"/>
      <c r="AG15" s="1078" t="s">
        <v>6714</v>
      </c>
      <c r="AH15" s="1078" t="s">
        <v>6686</v>
      </c>
      <c r="AI15" s="1078"/>
      <c r="AJ15" s="1078"/>
      <c r="AK15" s="1078"/>
      <c r="AL15" s="1078" t="s">
        <v>6698</v>
      </c>
      <c r="AM15" s="1078"/>
      <c r="AN15" s="1083"/>
    </row>
    <row r="16" spans="1:40" ht="57" customHeight="1">
      <c r="A16" s="1077" t="s">
        <v>6707</v>
      </c>
      <c r="B16" s="1371" t="s">
        <v>6780</v>
      </c>
      <c r="C16" s="1078" t="s">
        <v>6774</v>
      </c>
      <c r="D16" s="1084">
        <v>11369208</v>
      </c>
      <c r="E16" s="1057" t="s">
        <v>6780</v>
      </c>
      <c r="F16" s="1065">
        <v>884116087496</v>
      </c>
      <c r="G16" s="1057" t="s">
        <v>5841</v>
      </c>
      <c r="H16" s="1057"/>
      <c r="I16" s="1057" t="s">
        <v>6781</v>
      </c>
      <c r="J16" s="1078" t="s">
        <v>6702</v>
      </c>
      <c r="K16" s="1078" t="s">
        <v>6675</v>
      </c>
      <c r="L16" s="1078" t="s">
        <v>6782</v>
      </c>
      <c r="M16" s="1078" t="s">
        <v>6783</v>
      </c>
      <c r="N16" s="1078" t="s">
        <v>5889</v>
      </c>
      <c r="O16" s="1078" t="s">
        <v>6712</v>
      </c>
      <c r="P16" s="1078" t="s">
        <v>6784</v>
      </c>
      <c r="Q16" s="1078" t="s">
        <v>6679</v>
      </c>
      <c r="R16" s="1078" t="s">
        <v>6680</v>
      </c>
      <c r="S16" s="1078" t="s">
        <v>6681</v>
      </c>
      <c r="T16" s="1078" t="s">
        <v>6682</v>
      </c>
      <c r="U16" s="1082"/>
      <c r="V16" s="1078" t="s">
        <v>6713</v>
      </c>
      <c r="W16" s="1078"/>
      <c r="X16" s="1078" t="s">
        <v>6685</v>
      </c>
      <c r="Y16" s="1370"/>
      <c r="Z16" s="1370"/>
      <c r="AA16" s="1370"/>
      <c r="AB16" s="1370"/>
      <c r="AC16" s="1370"/>
      <c r="AD16" s="1370"/>
      <c r="AE16" s="1370"/>
      <c r="AF16" s="1370"/>
      <c r="AG16" s="1078" t="s">
        <v>6714</v>
      </c>
      <c r="AH16" s="1078" t="s">
        <v>6686</v>
      </c>
      <c r="AI16" s="1078"/>
      <c r="AJ16" s="1078"/>
      <c r="AK16" s="1078"/>
      <c r="AL16" s="1078"/>
      <c r="AM16" s="1078" t="s">
        <v>6715</v>
      </c>
      <c r="AN16" s="1083"/>
    </row>
    <row r="17" spans="1:40" ht="57" customHeight="1">
      <c r="A17" s="1077" t="s">
        <v>6707</v>
      </c>
      <c r="B17" s="1371" t="s">
        <v>6761</v>
      </c>
      <c r="C17" s="1078" t="s">
        <v>6762</v>
      </c>
      <c r="D17" s="1084">
        <v>11369191</v>
      </c>
      <c r="E17" s="1057" t="s">
        <v>6761</v>
      </c>
      <c r="F17" s="1065">
        <v>884116123705</v>
      </c>
      <c r="G17" s="1057" t="s">
        <v>5841</v>
      </c>
      <c r="H17" s="1057"/>
      <c r="I17" s="1057" t="s">
        <v>6763</v>
      </c>
      <c r="J17" s="1078" t="s">
        <v>6691</v>
      </c>
      <c r="K17" s="1078" t="s">
        <v>6675</v>
      </c>
      <c r="L17" s="1078" t="s">
        <v>6693</v>
      </c>
      <c r="M17" s="1078" t="s">
        <v>6711</v>
      </c>
      <c r="N17" s="1078" t="s">
        <v>5889</v>
      </c>
      <c r="O17" s="1078" t="s">
        <v>6764</v>
      </c>
      <c r="P17" s="1078" t="s">
        <v>6765</v>
      </c>
      <c r="Q17" s="1078" t="s">
        <v>6766</v>
      </c>
      <c r="R17" s="1078" t="s">
        <v>6680</v>
      </c>
      <c r="S17" s="1078" t="s">
        <v>6681</v>
      </c>
      <c r="T17" s="1078" t="s">
        <v>6749</v>
      </c>
      <c r="U17" s="1082"/>
      <c r="V17" s="1078" t="s">
        <v>6767</v>
      </c>
      <c r="W17" s="1078"/>
      <c r="X17" s="1078" t="s">
        <v>6685</v>
      </c>
      <c r="Y17" s="1370"/>
      <c r="Z17" s="1370"/>
      <c r="AA17" s="1370"/>
      <c r="AB17" s="1370"/>
      <c r="AC17" s="1370"/>
      <c r="AD17" s="1370"/>
      <c r="AE17" s="1370"/>
      <c r="AF17" s="1370"/>
      <c r="AG17" s="1078" t="s">
        <v>6714</v>
      </c>
      <c r="AH17" s="1078" t="s">
        <v>6686</v>
      </c>
      <c r="AI17" s="1078"/>
      <c r="AJ17" s="1078"/>
      <c r="AK17" s="1078"/>
      <c r="AL17" s="1078" t="s">
        <v>6698</v>
      </c>
      <c r="AM17" s="1078"/>
      <c r="AN17" s="1083"/>
    </row>
    <row r="18" spans="1:40" ht="57" customHeight="1">
      <c r="A18" s="1077" t="s">
        <v>6707</v>
      </c>
      <c r="B18" s="1371" t="s">
        <v>6788</v>
      </c>
      <c r="C18" s="1078" t="s">
        <v>6786</v>
      </c>
      <c r="D18" s="1084">
        <v>11369192</v>
      </c>
      <c r="E18" s="1057" t="s">
        <v>6788</v>
      </c>
      <c r="F18" s="1065">
        <v>884116123736</v>
      </c>
      <c r="G18" s="1057" t="s">
        <v>5841</v>
      </c>
      <c r="H18" s="1057"/>
      <c r="I18" s="1057" t="s">
        <v>6789</v>
      </c>
      <c r="J18" s="1078" t="s">
        <v>6691</v>
      </c>
      <c r="K18" s="1078" t="s">
        <v>6675</v>
      </c>
      <c r="L18" s="1078" t="s">
        <v>6693</v>
      </c>
      <c r="M18" s="1078" t="s">
        <v>6711</v>
      </c>
      <c r="N18" s="1078" t="s">
        <v>5889</v>
      </c>
      <c r="O18" s="1078" t="s">
        <v>6764</v>
      </c>
      <c r="P18" s="1078" t="s">
        <v>6765</v>
      </c>
      <c r="Q18" s="1078" t="s">
        <v>6766</v>
      </c>
      <c r="R18" s="1078" t="s">
        <v>6680</v>
      </c>
      <c r="S18" s="1078" t="s">
        <v>6681</v>
      </c>
      <c r="T18" s="1078" t="s">
        <v>6749</v>
      </c>
      <c r="U18" s="1082"/>
      <c r="V18" s="1078" t="s">
        <v>6767</v>
      </c>
      <c r="W18" s="1078"/>
      <c r="X18" s="1078" t="s">
        <v>6685</v>
      </c>
      <c r="Y18" s="1370"/>
      <c r="Z18" s="1370"/>
      <c r="AA18" s="1370"/>
      <c r="AB18" s="1370"/>
      <c r="AC18" s="1370"/>
      <c r="AD18" s="1370"/>
      <c r="AE18" s="1370"/>
      <c r="AF18" s="1370"/>
      <c r="AG18" s="1078"/>
      <c r="AH18" s="1078"/>
      <c r="AI18" s="1078"/>
      <c r="AJ18" s="1078"/>
      <c r="AK18" s="1078"/>
      <c r="AL18" s="1078" t="s">
        <v>6698</v>
      </c>
      <c r="AM18" s="1078"/>
      <c r="AN18" s="1083"/>
    </row>
    <row r="19" spans="1:40" ht="57" customHeight="1">
      <c r="A19" s="1077" t="s">
        <v>6722</v>
      </c>
      <c r="B19" s="1371" t="s">
        <v>6797</v>
      </c>
      <c r="C19" s="1078" t="s">
        <v>6786</v>
      </c>
      <c r="D19" s="1079">
        <v>11369193</v>
      </c>
      <c r="E19" s="1078" t="s">
        <v>6798</v>
      </c>
      <c r="F19" s="1080">
        <v>884116127413</v>
      </c>
      <c r="G19" s="1057" t="s">
        <v>5841</v>
      </c>
      <c r="H19" s="1057"/>
      <c r="I19" s="1057" t="s">
        <v>6799</v>
      </c>
      <c r="J19" s="1078" t="s">
        <v>6691</v>
      </c>
      <c r="K19" s="1078" t="s">
        <v>6800</v>
      </c>
      <c r="L19" s="1078"/>
      <c r="M19" s="1078" t="s">
        <v>6801</v>
      </c>
      <c r="N19" s="1078" t="s">
        <v>2589</v>
      </c>
      <c r="O19" s="1078" t="s">
        <v>6802</v>
      </c>
      <c r="P19" s="1078" t="s">
        <v>6777</v>
      </c>
      <c r="Q19" s="1078" t="s">
        <v>6803</v>
      </c>
      <c r="R19" s="1078" t="s">
        <v>6804</v>
      </c>
      <c r="S19" s="1078" t="s">
        <v>6681</v>
      </c>
      <c r="T19" s="1078" t="s">
        <v>6749</v>
      </c>
      <c r="U19" s="1082" t="s">
        <v>6750</v>
      </c>
      <c r="V19" s="1078" t="s">
        <v>6805</v>
      </c>
      <c r="W19" s="1078"/>
      <c r="X19" s="1078" t="s">
        <v>6685</v>
      </c>
      <c r="Y19" s="1078" t="s">
        <v>6806</v>
      </c>
      <c r="Z19" s="1078" t="s">
        <v>6807</v>
      </c>
      <c r="AA19" s="1078" t="s">
        <v>6808</v>
      </c>
      <c r="AB19" s="1078" t="s">
        <v>6809</v>
      </c>
      <c r="AC19" s="1078" t="s">
        <v>6810</v>
      </c>
      <c r="AD19" s="1078" t="s">
        <v>6811</v>
      </c>
      <c r="AE19" s="1078" t="s">
        <v>6812</v>
      </c>
      <c r="AF19" s="1078" t="s">
        <v>6813</v>
      </c>
      <c r="AG19" s="1078" t="s">
        <v>6714</v>
      </c>
      <c r="AH19" s="1078" t="s">
        <v>6686</v>
      </c>
      <c r="AI19" s="1078"/>
      <c r="AJ19" s="1078"/>
      <c r="AK19" s="1078"/>
      <c r="AL19" s="1078" t="s">
        <v>6698</v>
      </c>
      <c r="AM19" s="1078"/>
      <c r="AN19" s="1083"/>
    </row>
    <row r="20" spans="1:40" ht="57" customHeight="1">
      <c r="A20" s="1077" t="s">
        <v>6707</v>
      </c>
      <c r="B20" s="1371" t="s">
        <v>6814</v>
      </c>
      <c r="C20" s="1078" t="s">
        <v>6815</v>
      </c>
      <c r="D20" s="1084">
        <v>11369194</v>
      </c>
      <c r="E20" s="1057" t="s">
        <v>6814</v>
      </c>
      <c r="F20" s="1065">
        <v>884116123750</v>
      </c>
      <c r="G20" s="1057" t="s">
        <v>5841</v>
      </c>
      <c r="H20" s="1057"/>
      <c r="I20" s="1057" t="s">
        <v>6816</v>
      </c>
      <c r="J20" s="1078" t="s">
        <v>6691</v>
      </c>
      <c r="K20" s="1078" t="s">
        <v>6675</v>
      </c>
      <c r="L20" s="1078" t="s">
        <v>6693</v>
      </c>
      <c r="M20" s="1078" t="s">
        <v>6711</v>
      </c>
      <c r="N20" s="1078" t="s">
        <v>5889</v>
      </c>
      <c r="O20" s="1078" t="s">
        <v>6764</v>
      </c>
      <c r="P20" s="1078" t="s">
        <v>6765</v>
      </c>
      <c r="Q20" s="1078" t="s">
        <v>6766</v>
      </c>
      <c r="R20" s="1078" t="s">
        <v>6680</v>
      </c>
      <c r="S20" s="1078" t="s">
        <v>6681</v>
      </c>
      <c r="T20" s="1078" t="s">
        <v>6749</v>
      </c>
      <c r="U20" s="1082"/>
      <c r="V20" s="1078" t="s">
        <v>6767</v>
      </c>
      <c r="W20" s="1078"/>
      <c r="X20" s="1078" t="s">
        <v>6685</v>
      </c>
      <c r="Y20" s="1370"/>
      <c r="Z20" s="1370"/>
      <c r="AA20" s="1370"/>
      <c r="AB20" s="1370"/>
      <c r="AC20" s="1370"/>
      <c r="AD20" s="1370"/>
      <c r="AE20" s="1370"/>
      <c r="AF20" s="1370"/>
      <c r="AG20" s="1078"/>
      <c r="AH20" s="1078"/>
      <c r="AI20" s="1078"/>
      <c r="AJ20" s="1078"/>
      <c r="AK20" s="1078"/>
      <c r="AL20" s="1078" t="s">
        <v>6698</v>
      </c>
      <c r="AM20" s="1078"/>
      <c r="AN20" s="1083"/>
    </row>
    <row r="21" spans="1:40" ht="57" customHeight="1">
      <c r="A21" s="1077" t="s">
        <v>6707</v>
      </c>
      <c r="B21" s="1371" t="s">
        <v>6851</v>
      </c>
      <c r="C21" s="1078" t="s">
        <v>6852</v>
      </c>
      <c r="D21" s="1084">
        <v>11367812</v>
      </c>
      <c r="E21" s="1057" t="s">
        <v>6851</v>
      </c>
      <c r="F21" s="1065">
        <v>884116123767</v>
      </c>
      <c r="G21" s="1057" t="s">
        <v>5841</v>
      </c>
      <c r="H21" s="1057"/>
      <c r="I21" s="1057" t="s">
        <v>6853</v>
      </c>
      <c r="J21" s="1078" t="s">
        <v>6691</v>
      </c>
      <c r="K21" s="1078" t="s">
        <v>6675</v>
      </c>
      <c r="L21" s="1078" t="s">
        <v>6693</v>
      </c>
      <c r="M21" s="1078" t="s">
        <v>6711</v>
      </c>
      <c r="N21" s="1078" t="s">
        <v>5889</v>
      </c>
      <c r="O21" s="1078" t="s">
        <v>6764</v>
      </c>
      <c r="P21" s="1078" t="s">
        <v>6765</v>
      </c>
      <c r="Q21" s="1078" t="s">
        <v>6766</v>
      </c>
      <c r="R21" s="1078" t="s">
        <v>6680</v>
      </c>
      <c r="S21" s="1078" t="s">
        <v>6681</v>
      </c>
      <c r="T21" s="1078" t="s">
        <v>6749</v>
      </c>
      <c r="U21" s="1082"/>
      <c r="V21" s="1078" t="s">
        <v>6767</v>
      </c>
      <c r="W21" s="1078"/>
      <c r="X21" s="1078" t="s">
        <v>6685</v>
      </c>
      <c r="Y21" s="1370"/>
      <c r="Z21" s="1370"/>
      <c r="AA21" s="1370"/>
      <c r="AB21" s="1370"/>
      <c r="AC21" s="1370"/>
      <c r="AD21" s="1370"/>
      <c r="AE21" s="1370"/>
      <c r="AF21" s="1370"/>
      <c r="AG21" s="1078"/>
      <c r="AH21" s="1078"/>
      <c r="AI21" s="1078"/>
      <c r="AJ21" s="1078"/>
      <c r="AK21" s="1078"/>
      <c r="AL21" s="1078" t="s">
        <v>6698</v>
      </c>
      <c r="AM21" s="1078"/>
      <c r="AN21" s="1083"/>
    </row>
    <row r="22" spans="1:40" ht="57" customHeight="1">
      <c r="A22" s="1077" t="s">
        <v>6722</v>
      </c>
      <c r="B22" s="1371" t="s">
        <v>6859</v>
      </c>
      <c r="C22" s="1078" t="s">
        <v>6852</v>
      </c>
      <c r="D22" s="1079">
        <v>11367816</v>
      </c>
      <c r="E22" s="1078" t="s">
        <v>6860</v>
      </c>
      <c r="F22" s="1080">
        <v>884116127420</v>
      </c>
      <c r="G22" s="1057" t="s">
        <v>5841</v>
      </c>
      <c r="H22" s="1057"/>
      <c r="I22" s="1057" t="s">
        <v>6861</v>
      </c>
      <c r="J22" s="1078" t="s">
        <v>6691</v>
      </c>
      <c r="K22" s="1078" t="s">
        <v>6862</v>
      </c>
      <c r="L22" s="1078"/>
      <c r="M22" s="1078" t="s">
        <v>6801</v>
      </c>
      <c r="N22" s="1078" t="s">
        <v>2589</v>
      </c>
      <c r="O22" s="1078" t="s">
        <v>6802</v>
      </c>
      <c r="P22" s="1078" t="s">
        <v>6777</v>
      </c>
      <c r="Q22" s="1078" t="s">
        <v>6803</v>
      </c>
      <c r="R22" s="1078" t="s">
        <v>6804</v>
      </c>
      <c r="S22" s="1078" t="s">
        <v>6681</v>
      </c>
      <c r="T22" s="1078" t="s">
        <v>6749</v>
      </c>
      <c r="U22" s="1082" t="s">
        <v>6750</v>
      </c>
      <c r="V22" s="1078" t="s">
        <v>6805</v>
      </c>
      <c r="W22" s="1078"/>
      <c r="X22" s="1078" t="s">
        <v>6752</v>
      </c>
      <c r="Y22" s="1078" t="s">
        <v>6806</v>
      </c>
      <c r="Z22" s="1078" t="s">
        <v>6807</v>
      </c>
      <c r="AA22" s="1078" t="s">
        <v>6808</v>
      </c>
      <c r="AB22" s="1078" t="s">
        <v>6809</v>
      </c>
      <c r="AC22" s="1078" t="s">
        <v>6810</v>
      </c>
      <c r="AD22" s="1078" t="s">
        <v>6811</v>
      </c>
      <c r="AE22" s="1078" t="s">
        <v>6863</v>
      </c>
      <c r="AF22" s="1078" t="s">
        <v>6813</v>
      </c>
      <c r="AG22" s="1078" t="s">
        <v>6714</v>
      </c>
      <c r="AH22" s="1078"/>
      <c r="AI22" s="1078"/>
      <c r="AJ22" s="1078"/>
      <c r="AK22" s="1078"/>
      <c r="AL22" s="1078" t="s">
        <v>6698</v>
      </c>
      <c r="AM22" s="1078"/>
      <c r="AN22" s="1083"/>
    </row>
    <row r="23" spans="1:40" ht="57" customHeight="1">
      <c r="A23" s="1077" t="s">
        <v>6707</v>
      </c>
      <c r="B23" s="1371" t="s">
        <v>6870</v>
      </c>
      <c r="C23" s="1078" t="s">
        <v>6871</v>
      </c>
      <c r="D23" s="1084">
        <v>11337291</v>
      </c>
      <c r="E23" s="1057" t="s">
        <v>6870</v>
      </c>
      <c r="F23" s="1065"/>
      <c r="G23" s="1057" t="s">
        <v>5841</v>
      </c>
      <c r="H23" s="1057"/>
      <c r="I23" s="1057"/>
      <c r="J23" s="1078"/>
      <c r="K23" s="1078"/>
      <c r="L23" s="1078"/>
      <c r="M23" s="1078"/>
      <c r="N23" s="1078"/>
      <c r="O23" s="1078"/>
      <c r="P23" s="1078"/>
      <c r="Q23" s="1078"/>
      <c r="R23" s="1078"/>
      <c r="S23" s="1078"/>
      <c r="T23" s="1078"/>
      <c r="U23" s="1082"/>
      <c r="V23" s="1078"/>
      <c r="W23" s="1078"/>
      <c r="X23" s="1078"/>
      <c r="Y23" s="1370"/>
      <c r="Z23" s="1370"/>
      <c r="AA23" s="1370"/>
      <c r="AB23" s="1370"/>
      <c r="AC23" s="1370"/>
      <c r="AD23" s="1370"/>
      <c r="AE23" s="1370"/>
      <c r="AF23" s="1370"/>
      <c r="AG23" s="1078"/>
      <c r="AH23" s="1078"/>
      <c r="AI23" s="1078"/>
      <c r="AJ23" s="1078"/>
      <c r="AK23" s="1078"/>
      <c r="AL23" s="1078"/>
      <c r="AM23" s="1078"/>
      <c r="AN23" s="1083"/>
    </row>
    <row r="24" spans="1:40" ht="57" customHeight="1">
      <c r="A24" s="1077" t="s">
        <v>6826</v>
      </c>
      <c r="B24" s="1371" t="s">
        <v>6837</v>
      </c>
      <c r="C24" s="1078" t="s">
        <v>6835</v>
      </c>
      <c r="D24" s="1079">
        <v>11369195</v>
      </c>
      <c r="E24" s="1078" t="s">
        <v>6837</v>
      </c>
      <c r="F24" s="1080">
        <v>884116064244</v>
      </c>
      <c r="G24" s="1057" t="s">
        <v>5841</v>
      </c>
      <c r="H24" s="1057"/>
      <c r="I24" s="1057" t="s">
        <v>6838</v>
      </c>
      <c r="J24" s="1078" t="s">
        <v>6702</v>
      </c>
      <c r="K24" s="1078" t="s">
        <v>6770</v>
      </c>
      <c r="L24" s="1078" t="s">
        <v>6782</v>
      </c>
      <c r="M24" s="1078" t="s">
        <v>6711</v>
      </c>
      <c r="N24" s="1078" t="s">
        <v>5889</v>
      </c>
      <c r="O24" s="1078" t="s">
        <v>6839</v>
      </c>
      <c r="P24" s="1078" t="s">
        <v>6840</v>
      </c>
      <c r="Q24" s="1078" t="s">
        <v>6766</v>
      </c>
      <c r="R24" s="1078" t="s">
        <v>6680</v>
      </c>
      <c r="S24" s="1078" t="s">
        <v>6681</v>
      </c>
      <c r="T24" s="1078" t="s">
        <v>6793</v>
      </c>
      <c r="U24" s="1082">
        <v>0.82</v>
      </c>
      <c r="V24" s="1078" t="s">
        <v>6841</v>
      </c>
      <c r="W24" s="1078"/>
      <c r="X24" s="1078" t="s">
        <v>6685</v>
      </c>
      <c r="Y24" s="1370"/>
      <c r="Z24" s="1370"/>
      <c r="AA24" s="1370"/>
      <c r="AB24" s="1370"/>
      <c r="AC24" s="1370"/>
      <c r="AD24" s="1370"/>
      <c r="AE24" s="1370"/>
      <c r="AF24" s="1370"/>
      <c r="AG24" s="1078" t="s">
        <v>6714</v>
      </c>
      <c r="AH24" s="1078" t="s">
        <v>6686</v>
      </c>
      <c r="AI24" s="1078"/>
      <c r="AJ24" s="1078"/>
      <c r="AK24" s="1078"/>
      <c r="AL24" s="1078"/>
      <c r="AM24" s="1078" t="s">
        <v>6715</v>
      </c>
      <c r="AN24" s="1083"/>
    </row>
    <row r="25" spans="1:40" ht="57" customHeight="1">
      <c r="A25" s="1077" t="s">
        <v>6826</v>
      </c>
      <c r="B25" s="1371" t="s">
        <v>6842</v>
      </c>
      <c r="C25" s="1078" t="s">
        <v>6835</v>
      </c>
      <c r="D25" s="1079">
        <v>11369196</v>
      </c>
      <c r="E25" s="1078" t="s">
        <v>6842</v>
      </c>
      <c r="F25" s="1080">
        <v>884116093671</v>
      </c>
      <c r="G25" s="1057" t="s">
        <v>5841</v>
      </c>
      <c r="H25" s="1057"/>
      <c r="I25" s="1057" t="s">
        <v>6843</v>
      </c>
      <c r="J25" s="1078" t="s">
        <v>6702</v>
      </c>
      <c r="K25" s="1078" t="s">
        <v>6844</v>
      </c>
      <c r="L25" s="1078" t="s">
        <v>6845</v>
      </c>
      <c r="M25" s="1078" t="s">
        <v>6711</v>
      </c>
      <c r="N25" s="1078" t="s">
        <v>5889</v>
      </c>
      <c r="O25" s="1078" t="s">
        <v>6846</v>
      </c>
      <c r="P25" s="1078" t="s">
        <v>6840</v>
      </c>
      <c r="Q25" s="1078" t="s">
        <v>6847</v>
      </c>
      <c r="R25" s="1086" t="s">
        <v>6848</v>
      </c>
      <c r="S25" s="1078" t="s">
        <v>6849</v>
      </c>
      <c r="T25" s="1078" t="s">
        <v>6793</v>
      </c>
      <c r="U25" s="1082">
        <v>1.2</v>
      </c>
      <c r="V25" s="1078" t="s">
        <v>6850</v>
      </c>
      <c r="W25" s="1078"/>
      <c r="X25" s="1078" t="s">
        <v>6685</v>
      </c>
      <c r="Y25" s="1370"/>
      <c r="Z25" s="1370"/>
      <c r="AA25" s="1370"/>
      <c r="AB25" s="1370"/>
      <c r="AC25" s="1370"/>
      <c r="AD25" s="1370"/>
      <c r="AE25" s="1370"/>
      <c r="AF25" s="1370"/>
      <c r="AG25" s="1078" t="s">
        <v>6714</v>
      </c>
      <c r="AH25" s="1078" t="s">
        <v>6686</v>
      </c>
      <c r="AI25" s="1078"/>
      <c r="AJ25" s="1078"/>
      <c r="AK25" s="1078"/>
      <c r="AL25" s="1078"/>
      <c r="AM25" s="1078" t="s">
        <v>6715</v>
      </c>
      <c r="AN25" s="1083"/>
    </row>
    <row r="26" spans="1:40" ht="57" customHeight="1">
      <c r="A26" s="1077" t="s">
        <v>6826</v>
      </c>
      <c r="B26" s="1371" t="s">
        <v>6827</v>
      </c>
      <c r="C26" s="1078" t="s">
        <v>6815</v>
      </c>
      <c r="D26" s="1079">
        <v>11369197</v>
      </c>
      <c r="E26" s="1078" t="s">
        <v>6827</v>
      </c>
      <c r="F26" s="1080">
        <v>884116128656</v>
      </c>
      <c r="G26" s="1057" t="s">
        <v>5841</v>
      </c>
      <c r="H26" s="1057"/>
      <c r="I26" s="1057" t="s">
        <v>6828</v>
      </c>
      <c r="J26" s="1078" t="s">
        <v>6691</v>
      </c>
      <c r="K26" s="1078" t="s">
        <v>6829</v>
      </c>
      <c r="L26" s="1078" t="s">
        <v>6830</v>
      </c>
      <c r="M26" s="1078" t="s">
        <v>6831</v>
      </c>
      <c r="N26" s="1078" t="s">
        <v>5889</v>
      </c>
      <c r="O26" s="1078" t="s">
        <v>6820</v>
      </c>
      <c r="P26" s="1078" t="s">
        <v>6765</v>
      </c>
      <c r="Q26" s="1078" t="s">
        <v>6766</v>
      </c>
      <c r="R26" s="1078" t="s">
        <v>6822</v>
      </c>
      <c r="S26" s="1078" t="s">
        <v>6681</v>
      </c>
      <c r="T26" s="1078" t="s">
        <v>6793</v>
      </c>
      <c r="U26" s="1082">
        <v>0.85</v>
      </c>
      <c r="V26" s="1078" t="s">
        <v>6832</v>
      </c>
      <c r="W26" s="1078" t="s">
        <v>6833</v>
      </c>
      <c r="X26" s="1078" t="s">
        <v>6752</v>
      </c>
      <c r="Y26" s="1370"/>
      <c r="Z26" s="1370"/>
      <c r="AA26" s="1370"/>
      <c r="AB26" s="1370"/>
      <c r="AC26" s="1370"/>
      <c r="AD26" s="1370"/>
      <c r="AE26" s="1370"/>
      <c r="AF26" s="1370"/>
      <c r="AG26" s="1078"/>
      <c r="AH26" s="1078"/>
      <c r="AI26" s="1078"/>
      <c r="AJ26" s="1078"/>
      <c r="AK26" s="1078"/>
      <c r="AL26" s="1078" t="s">
        <v>6698</v>
      </c>
      <c r="AM26" s="1078"/>
      <c r="AN26" s="1083"/>
    </row>
    <row r="27" spans="1:40" ht="57" customHeight="1">
      <c r="A27" s="1077" t="s">
        <v>6826</v>
      </c>
      <c r="B27" s="1371" t="s">
        <v>6869</v>
      </c>
      <c r="C27" s="1078" t="s">
        <v>6852</v>
      </c>
      <c r="D27" s="1079">
        <v>11402077</v>
      </c>
      <c r="E27" s="1078" t="s">
        <v>6869</v>
      </c>
      <c r="F27" s="1080"/>
      <c r="G27" s="1057" t="s">
        <v>5841</v>
      </c>
      <c r="H27" s="1057"/>
      <c r="I27" s="1057"/>
      <c r="J27" s="1078"/>
      <c r="K27" s="1078"/>
      <c r="L27" s="1078"/>
      <c r="M27" s="1078"/>
      <c r="N27" s="1078"/>
      <c r="O27" s="1078"/>
      <c r="P27" s="1078"/>
      <c r="Q27" s="1078"/>
      <c r="R27" s="1078"/>
      <c r="S27" s="1078"/>
      <c r="T27" s="1078"/>
      <c r="U27" s="1082"/>
      <c r="V27" s="1078"/>
      <c r="W27" s="1078"/>
      <c r="X27" s="1078"/>
      <c r="Y27" s="1370"/>
      <c r="Z27" s="1370"/>
      <c r="AA27" s="1370"/>
      <c r="AB27" s="1370"/>
      <c r="AC27" s="1370"/>
      <c r="AD27" s="1370"/>
      <c r="AE27" s="1370"/>
      <c r="AF27" s="1370"/>
      <c r="AG27" s="1078"/>
      <c r="AH27" s="1078"/>
      <c r="AI27" s="1078"/>
      <c r="AJ27" s="1078"/>
      <c r="AK27" s="1078"/>
      <c r="AL27" s="1078"/>
      <c r="AM27" s="1078"/>
      <c r="AN27" s="1083"/>
    </row>
    <row r="28" spans="1:40" ht="57" customHeight="1">
      <c r="A28" s="1077" t="s">
        <v>6826</v>
      </c>
      <c r="B28" s="1371" t="s">
        <v>6864</v>
      </c>
      <c r="C28" s="1078" t="s">
        <v>6852</v>
      </c>
      <c r="D28" s="1084">
        <v>11367814</v>
      </c>
      <c r="E28" s="1057" t="s">
        <v>6864</v>
      </c>
      <c r="F28" s="1065">
        <v>884116100386</v>
      </c>
      <c r="G28" s="1057" t="s">
        <v>5841</v>
      </c>
      <c r="H28" s="1057"/>
      <c r="I28" s="1057" t="s">
        <v>6865</v>
      </c>
      <c r="J28" s="1078" t="s">
        <v>6691</v>
      </c>
      <c r="K28" s="1078" t="s">
        <v>6770</v>
      </c>
      <c r="L28" s="1078" t="s">
        <v>6866</v>
      </c>
      <c r="M28" s="1078" t="s">
        <v>6711</v>
      </c>
      <c r="N28" s="1078" t="s">
        <v>5889</v>
      </c>
      <c r="O28" s="1078" t="s">
        <v>6867</v>
      </c>
      <c r="P28" s="1078" t="s">
        <v>6868</v>
      </c>
      <c r="Q28" s="1078" t="s">
        <v>6766</v>
      </c>
      <c r="R28" s="1078" t="s">
        <v>6680</v>
      </c>
      <c r="S28" s="1078" t="s">
        <v>6681</v>
      </c>
      <c r="T28" s="1078" t="s">
        <v>6793</v>
      </c>
      <c r="U28" s="1082">
        <v>0.82</v>
      </c>
      <c r="V28" s="1078" t="s">
        <v>6841</v>
      </c>
      <c r="W28" s="1078"/>
      <c r="X28" s="1078" t="s">
        <v>6685</v>
      </c>
      <c r="Y28" s="1370"/>
      <c r="Z28" s="1370"/>
      <c r="AA28" s="1370"/>
      <c r="AB28" s="1370"/>
      <c r="AC28" s="1370"/>
      <c r="AD28" s="1370"/>
      <c r="AE28" s="1370"/>
      <c r="AF28" s="1370"/>
      <c r="AG28" s="1078" t="s">
        <v>6714</v>
      </c>
      <c r="AH28" s="1078"/>
      <c r="AI28" s="1078"/>
      <c r="AJ28" s="1078"/>
      <c r="AK28" s="1078"/>
      <c r="AL28" s="1078"/>
      <c r="AM28" s="1078" t="s">
        <v>6715</v>
      </c>
      <c r="AN28" s="1083"/>
    </row>
    <row r="29" spans="1:40" ht="57" customHeight="1">
      <c r="A29" s="1077" t="s">
        <v>6826</v>
      </c>
      <c r="B29" s="1371" t="s">
        <v>6872</v>
      </c>
      <c r="C29" s="1078" t="s">
        <v>6873</v>
      </c>
      <c r="D29" s="1079">
        <v>11367813</v>
      </c>
      <c r="E29" s="1078" t="s">
        <v>6872</v>
      </c>
      <c r="F29" s="1080">
        <v>884116100393</v>
      </c>
      <c r="G29" s="1057" t="s">
        <v>5841</v>
      </c>
      <c r="H29" s="1057"/>
      <c r="I29" s="1057" t="s">
        <v>6874</v>
      </c>
      <c r="J29" s="1078" t="s">
        <v>6875</v>
      </c>
      <c r="K29" s="1078" t="s">
        <v>6770</v>
      </c>
      <c r="L29" s="1078" t="s">
        <v>6782</v>
      </c>
      <c r="M29" s="1078" t="s">
        <v>6783</v>
      </c>
      <c r="N29" s="1078" t="s">
        <v>2589</v>
      </c>
      <c r="O29" s="1078" t="s">
        <v>6876</v>
      </c>
      <c r="P29" s="1078" t="s">
        <v>6877</v>
      </c>
      <c r="Q29" s="1078" t="s">
        <v>6766</v>
      </c>
      <c r="R29" s="1078" t="s">
        <v>6680</v>
      </c>
      <c r="S29" s="1078" t="s">
        <v>6681</v>
      </c>
      <c r="T29" s="1078" t="s">
        <v>6793</v>
      </c>
      <c r="U29" s="1082">
        <v>0.82</v>
      </c>
      <c r="V29" s="1078" t="s">
        <v>6878</v>
      </c>
      <c r="W29" s="1078"/>
      <c r="X29" s="1078" t="s">
        <v>6685</v>
      </c>
      <c r="Y29" s="1370"/>
      <c r="Z29" s="1370"/>
      <c r="AA29" s="1370"/>
      <c r="AB29" s="1370"/>
      <c r="AC29" s="1370"/>
      <c r="AD29" s="1370"/>
      <c r="AE29" s="1370"/>
      <c r="AF29" s="1370"/>
      <c r="AG29" s="1078" t="s">
        <v>6714</v>
      </c>
      <c r="AH29" s="1078" t="s">
        <v>6686</v>
      </c>
      <c r="AI29" s="1078"/>
      <c r="AJ29" s="1078"/>
      <c r="AK29" s="1078"/>
      <c r="AL29" s="1078"/>
      <c r="AM29" s="1078" t="s">
        <v>6715</v>
      </c>
      <c r="AN29" s="1083"/>
    </row>
    <row r="30" spans="1:40" ht="57" customHeight="1">
      <c r="A30" s="1077" t="s">
        <v>6826</v>
      </c>
      <c r="B30" s="1371" t="s">
        <v>6879</v>
      </c>
      <c r="C30" s="1078" t="s">
        <v>6880</v>
      </c>
      <c r="D30" s="1079">
        <v>11367815</v>
      </c>
      <c r="E30" s="1057" t="s">
        <v>6879</v>
      </c>
      <c r="F30" s="1065">
        <v>884116112105</v>
      </c>
      <c r="G30" s="1057" t="s">
        <v>5841</v>
      </c>
      <c r="H30" s="1057"/>
      <c r="I30" s="1057" t="s">
        <v>6881</v>
      </c>
      <c r="J30" s="1078" t="s">
        <v>6702</v>
      </c>
      <c r="K30" s="1078" t="s">
        <v>6882</v>
      </c>
      <c r="L30" s="1057" t="s">
        <v>6883</v>
      </c>
      <c r="M30" s="1078" t="s">
        <v>6783</v>
      </c>
      <c r="N30" s="1078" t="s">
        <v>2589</v>
      </c>
      <c r="O30" s="1078" t="s">
        <v>6884</v>
      </c>
      <c r="P30" s="1078" t="s">
        <v>6885</v>
      </c>
      <c r="Q30" s="1087" t="s">
        <v>6847</v>
      </c>
      <c r="R30" s="1078" t="s">
        <v>6680</v>
      </c>
      <c r="S30" s="1078" t="s">
        <v>6849</v>
      </c>
      <c r="T30" s="1078" t="s">
        <v>6793</v>
      </c>
      <c r="U30" s="1082">
        <v>1.2</v>
      </c>
      <c r="V30" s="1078" t="s">
        <v>6886</v>
      </c>
      <c r="W30" s="1078"/>
      <c r="X30" s="1078" t="s">
        <v>6685</v>
      </c>
      <c r="Y30" s="1370"/>
      <c r="Z30" s="1370"/>
      <c r="AA30" s="1370"/>
      <c r="AB30" s="1370"/>
      <c r="AC30" s="1370"/>
      <c r="AD30" s="1370"/>
      <c r="AE30" s="1370"/>
      <c r="AF30" s="1370"/>
      <c r="AG30" s="1078" t="s">
        <v>6714</v>
      </c>
      <c r="AH30" s="1078" t="s">
        <v>6686</v>
      </c>
      <c r="AI30" s="1078"/>
      <c r="AJ30" s="1078"/>
      <c r="AK30" s="1078"/>
      <c r="AL30" s="1078"/>
      <c r="AM30" s="1078" t="s">
        <v>6715</v>
      </c>
      <c r="AN30" s="1083"/>
    </row>
    <row r="31" spans="1:40" ht="57" customHeight="1">
      <c r="A31" s="1077" t="s">
        <v>6817</v>
      </c>
      <c r="B31" s="1371" t="s">
        <v>6818</v>
      </c>
      <c r="C31" s="1078" t="s">
        <v>6815</v>
      </c>
      <c r="D31" s="1084">
        <v>11316792</v>
      </c>
      <c r="E31" s="1057" t="s">
        <v>6818</v>
      </c>
      <c r="F31" s="1065">
        <v>884116128854</v>
      </c>
      <c r="G31" s="1057" t="s">
        <v>5841</v>
      </c>
      <c r="H31" s="1057"/>
      <c r="I31" s="1057"/>
      <c r="J31" s="1078" t="s">
        <v>6691</v>
      </c>
      <c r="K31" s="1078" t="s">
        <v>6770</v>
      </c>
      <c r="L31" s="1078" t="s">
        <v>6693</v>
      </c>
      <c r="M31" s="1078" t="s">
        <v>6819</v>
      </c>
      <c r="N31" s="1078" t="s">
        <v>2589</v>
      </c>
      <c r="O31" s="1078" t="s">
        <v>6820</v>
      </c>
      <c r="P31" s="1078" t="s">
        <v>6821</v>
      </c>
      <c r="Q31" s="1078" t="s">
        <v>6766</v>
      </c>
      <c r="R31" s="1078" t="s">
        <v>6822</v>
      </c>
      <c r="S31" s="1078" t="s">
        <v>6823</v>
      </c>
      <c r="T31" s="1078" t="s">
        <v>6749</v>
      </c>
      <c r="U31" s="1082" t="s">
        <v>6824</v>
      </c>
      <c r="V31" s="1078" t="s">
        <v>6825</v>
      </c>
      <c r="W31" s="1078"/>
      <c r="X31" s="1078" t="s">
        <v>6685</v>
      </c>
      <c r="Y31" s="1370"/>
      <c r="Z31" s="1370"/>
      <c r="AA31" s="1370"/>
      <c r="AB31" s="1370"/>
      <c r="AC31" s="1370"/>
      <c r="AD31" s="1370"/>
      <c r="AE31" s="1370"/>
      <c r="AF31" s="1370"/>
      <c r="AG31" s="1078"/>
      <c r="AH31" s="1078" t="s">
        <v>6686</v>
      </c>
      <c r="AI31" s="1078"/>
      <c r="AJ31" s="1078"/>
      <c r="AK31" s="1078"/>
      <c r="AL31" s="1078" t="s">
        <v>6698</v>
      </c>
      <c r="AM31" s="1078"/>
      <c r="AN31" s="1083"/>
    </row>
    <row r="32" spans="1:40" ht="57" customHeight="1">
      <c r="A32" s="1077" t="s">
        <v>6817</v>
      </c>
      <c r="B32" s="1371" t="s">
        <v>6887</v>
      </c>
      <c r="C32" s="1078" t="s">
        <v>6888</v>
      </c>
      <c r="D32" s="1079">
        <v>11367817</v>
      </c>
      <c r="E32" s="1078" t="s">
        <v>6887</v>
      </c>
      <c r="F32" s="1080">
        <v>884116126522</v>
      </c>
      <c r="G32" s="1057" t="s">
        <v>5841</v>
      </c>
      <c r="H32" s="1057"/>
      <c r="I32" s="1057" t="s">
        <v>6889</v>
      </c>
      <c r="J32" s="1078" t="s">
        <v>6691</v>
      </c>
      <c r="K32" s="1078" t="s">
        <v>6890</v>
      </c>
      <c r="L32" s="1078" t="s">
        <v>6830</v>
      </c>
      <c r="M32" s="1078" t="s">
        <v>6783</v>
      </c>
      <c r="N32" s="1078" t="s">
        <v>2589</v>
      </c>
      <c r="O32" s="1078" t="s">
        <v>6891</v>
      </c>
      <c r="P32" s="1078" t="s">
        <v>6892</v>
      </c>
      <c r="Q32" s="1078" t="s">
        <v>6766</v>
      </c>
      <c r="R32" s="1078" t="s">
        <v>6822</v>
      </c>
      <c r="S32" s="1078" t="s">
        <v>6893</v>
      </c>
      <c r="T32" s="1078" t="s">
        <v>6894</v>
      </c>
      <c r="U32" s="1082" t="s">
        <v>6895</v>
      </c>
      <c r="V32" s="1078" t="s">
        <v>6896</v>
      </c>
      <c r="W32" s="1078" t="s">
        <v>6897</v>
      </c>
      <c r="X32" s="1078" t="s">
        <v>6752</v>
      </c>
      <c r="Y32" s="1370"/>
      <c r="Z32" s="1370"/>
      <c r="AA32" s="1370"/>
      <c r="AB32" s="1370"/>
      <c r="AC32" s="1370"/>
      <c r="AD32" s="1370"/>
      <c r="AE32" s="1370"/>
      <c r="AF32" s="1370"/>
      <c r="AG32" s="1078"/>
      <c r="AH32" s="1078"/>
      <c r="AI32" s="1078"/>
      <c r="AJ32" s="1078"/>
      <c r="AK32" s="1078"/>
      <c r="AL32" s="1078" t="s">
        <v>6698</v>
      </c>
      <c r="AM32" s="1078"/>
      <c r="AN32" s="1083"/>
    </row>
    <row r="33" spans="1:40" ht="57" customHeight="1">
      <c r="A33" s="1077" t="s">
        <v>6768</v>
      </c>
      <c r="B33" s="1371" t="s">
        <v>6769</v>
      </c>
      <c r="C33" s="1078" t="s">
        <v>6762</v>
      </c>
      <c r="D33" s="1079">
        <v>11446897</v>
      </c>
      <c r="E33" s="1078" t="s">
        <v>6769</v>
      </c>
      <c r="F33" s="1080"/>
      <c r="G33" s="1057" t="s">
        <v>5913</v>
      </c>
      <c r="H33" s="1057"/>
      <c r="I33" s="1057"/>
      <c r="J33" s="1078" t="s">
        <v>6691</v>
      </c>
      <c r="K33" s="1078" t="s">
        <v>6770</v>
      </c>
      <c r="L33" s="1057" t="s">
        <v>6771</v>
      </c>
      <c r="M33" s="1078" t="s">
        <v>6772</v>
      </c>
      <c r="N33" s="1078" t="s">
        <v>2589</v>
      </c>
      <c r="O33" s="1078"/>
      <c r="P33" s="1078"/>
      <c r="Q33" s="1078"/>
      <c r="R33" s="1078"/>
      <c r="S33" s="1078"/>
      <c r="T33" s="1078"/>
      <c r="U33" s="1082"/>
      <c r="V33" s="1078"/>
      <c r="W33" s="1078"/>
      <c r="X33" s="1078"/>
      <c r="Y33" s="1370"/>
      <c r="Z33" s="1370"/>
      <c r="AA33" s="1370"/>
      <c r="AB33" s="1370"/>
      <c r="AC33" s="1370"/>
      <c r="AD33" s="1370"/>
      <c r="AE33" s="1370"/>
      <c r="AF33" s="1370"/>
      <c r="AG33" s="1078"/>
      <c r="AH33" s="1078"/>
      <c r="AI33" s="1078"/>
      <c r="AJ33" s="1078"/>
      <c r="AK33" s="1078"/>
      <c r="AL33" s="1078"/>
      <c r="AM33" s="1078"/>
      <c r="AN33" s="1083"/>
    </row>
    <row r="34" spans="1:40" ht="57" customHeight="1">
      <c r="A34" s="1077" t="s">
        <v>6768</v>
      </c>
      <c r="B34" s="1371" t="s">
        <v>6790</v>
      </c>
      <c r="C34" s="1078" t="s">
        <v>6786</v>
      </c>
      <c r="D34" s="1079">
        <v>11435654</v>
      </c>
      <c r="E34" s="1057" t="s">
        <v>6790</v>
      </c>
      <c r="F34" s="1065">
        <v>884116142485</v>
      </c>
      <c r="G34" s="1057" t="s">
        <v>5841</v>
      </c>
      <c r="H34" s="1057"/>
      <c r="I34" s="1057"/>
      <c r="J34" s="1078" t="s">
        <v>6691</v>
      </c>
      <c r="K34" s="1078" t="s">
        <v>6770</v>
      </c>
      <c r="L34" s="1057" t="s">
        <v>6791</v>
      </c>
      <c r="M34" s="1078" t="s">
        <v>6783</v>
      </c>
      <c r="N34" s="1078" t="s">
        <v>5889</v>
      </c>
      <c r="O34" s="1078" t="s">
        <v>6792</v>
      </c>
      <c r="P34" s="1078" t="s">
        <v>6765</v>
      </c>
      <c r="Q34" s="1078" t="s">
        <v>6766</v>
      </c>
      <c r="R34" s="1078" t="s">
        <v>6680</v>
      </c>
      <c r="S34" s="1078" t="s">
        <v>6681</v>
      </c>
      <c r="T34" s="1078" t="s">
        <v>6793</v>
      </c>
      <c r="U34" s="1082" t="s">
        <v>6750</v>
      </c>
      <c r="V34" s="1078" t="s">
        <v>6794</v>
      </c>
      <c r="W34" s="1078" t="s">
        <v>6795</v>
      </c>
      <c r="X34" s="1078" t="s">
        <v>6752</v>
      </c>
      <c r="Y34" s="1370"/>
      <c r="Z34" s="1370"/>
      <c r="AA34" s="1370"/>
      <c r="AB34" s="1370"/>
      <c r="AC34" s="1370"/>
      <c r="AD34" s="1370"/>
      <c r="AE34" s="1370"/>
      <c r="AF34" s="1370"/>
      <c r="AG34" s="1078" t="s">
        <v>6714</v>
      </c>
      <c r="AH34" s="1078" t="s">
        <v>6686</v>
      </c>
      <c r="AI34" s="1078"/>
      <c r="AJ34" s="1078"/>
      <c r="AK34" s="1078" t="s">
        <v>6796</v>
      </c>
      <c r="AL34" s="1078" t="s">
        <v>6796</v>
      </c>
      <c r="AM34" s="1078" t="s">
        <v>6796</v>
      </c>
      <c r="AN34" s="1083"/>
    </row>
    <row r="35" spans="1:40" ht="57" customHeight="1">
      <c r="A35" s="1077" t="s">
        <v>6768</v>
      </c>
      <c r="B35" s="1371" t="s">
        <v>6854</v>
      </c>
      <c r="C35" s="1078" t="s">
        <v>6852</v>
      </c>
      <c r="D35" s="1079">
        <v>11435627</v>
      </c>
      <c r="E35" s="1057" t="s">
        <v>6854</v>
      </c>
      <c r="F35" s="1065">
        <v>884116142508</v>
      </c>
      <c r="G35" s="1057" t="s">
        <v>5841</v>
      </c>
      <c r="H35" s="1057"/>
      <c r="I35" s="1057"/>
      <c r="J35" s="1078" t="s">
        <v>6691</v>
      </c>
      <c r="K35" s="1078" t="s">
        <v>6770</v>
      </c>
      <c r="L35" s="1057" t="s">
        <v>6855</v>
      </c>
      <c r="M35" s="1078" t="s">
        <v>6772</v>
      </c>
      <c r="N35" s="1078" t="s">
        <v>2589</v>
      </c>
      <c r="O35" s="1078" t="s">
        <v>6856</v>
      </c>
      <c r="P35" s="1078" t="s">
        <v>6765</v>
      </c>
      <c r="Q35" s="1078" t="s">
        <v>6766</v>
      </c>
      <c r="R35" s="1078" t="s">
        <v>6680</v>
      </c>
      <c r="S35" s="1078" t="s">
        <v>6681</v>
      </c>
      <c r="T35" s="1078" t="s">
        <v>6793</v>
      </c>
      <c r="U35" s="1082" t="s">
        <v>6750</v>
      </c>
      <c r="V35" s="1078" t="s">
        <v>6857</v>
      </c>
      <c r="W35" s="1078" t="s">
        <v>6858</v>
      </c>
      <c r="X35" s="1078" t="s">
        <v>6752</v>
      </c>
      <c r="Y35" s="1370"/>
      <c r="Z35" s="1370"/>
      <c r="AA35" s="1370"/>
      <c r="AB35" s="1370"/>
      <c r="AC35" s="1370"/>
      <c r="AD35" s="1370"/>
      <c r="AE35" s="1370"/>
      <c r="AF35" s="1370"/>
      <c r="AG35" s="1078" t="s">
        <v>6714</v>
      </c>
      <c r="AH35" s="1078"/>
      <c r="AI35" s="1078"/>
      <c r="AJ35" s="1078"/>
      <c r="AK35" s="1078" t="s">
        <v>6796</v>
      </c>
      <c r="AL35" s="1078" t="s">
        <v>6796</v>
      </c>
      <c r="AM35" s="1078" t="s">
        <v>6796</v>
      </c>
      <c r="AN35" s="1083"/>
    </row>
  </sheetData>
  <autoFilter ref="A3:AM35">
    <sortState ref="A4:AO36">
      <sortCondition ref="E3:E36"/>
    </sortState>
  </autoFilter>
  <mergeCells count="6">
    <mergeCell ref="A1:E1"/>
    <mergeCell ref="Y1:AF2"/>
    <mergeCell ref="AG1:AI2"/>
    <mergeCell ref="AJ1:AJ2"/>
    <mergeCell ref="AK1:AM2"/>
    <mergeCell ref="A2:F2"/>
  </mergeCells>
  <printOptions horizontalCentered="1"/>
  <pageMargins left="0.25" right="0.25"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31"/>
  <sheetViews>
    <sheetView showGridLines="0" zoomScale="70" zoomScaleNormal="70" workbookViewId="0">
      <pane xSplit="7" ySplit="3" topLeftCell="I4" activePane="bottomRight" state="frozen"/>
      <selection activeCell="A4" sqref="A4"/>
      <selection pane="topRight" activeCell="A4" sqref="A4"/>
      <selection pane="bottomLeft" activeCell="A4" sqref="A4"/>
      <selection pane="bottomRight" activeCell="I2" sqref="I1:J1048576"/>
    </sheetView>
  </sheetViews>
  <sheetFormatPr defaultColWidth="9.140625" defaultRowHeight="32.25" customHeight="1"/>
  <cols>
    <col min="1" max="1" width="11.85546875" style="1090" customWidth="1"/>
    <col min="2" max="2" width="20.42578125" style="1051" customWidth="1"/>
    <col min="3" max="3" width="17.28515625" style="1090" customWidth="1"/>
    <col min="4" max="4" width="26" style="1090" hidden="1" customWidth="1"/>
    <col min="5" max="5" width="14.140625" style="1051" customWidth="1"/>
    <col min="6" max="6" width="27.85546875" style="1051" customWidth="1"/>
    <col min="7" max="7" width="11.5703125" style="1090" customWidth="1"/>
    <col min="8" max="8" width="30" style="1095" hidden="1" customWidth="1"/>
    <col min="9" max="11" width="15.140625" style="1090" customWidth="1"/>
    <col min="12" max="12" width="28.28515625" style="1090" customWidth="1"/>
    <col min="13" max="13" width="17.140625" style="1090" customWidth="1"/>
    <col min="14" max="14" width="22.42578125" style="1090" customWidth="1"/>
    <col min="15" max="15" width="29.85546875" style="1090" customWidth="1"/>
    <col min="16" max="16" width="25.7109375" style="1090" customWidth="1"/>
    <col min="17" max="17" width="26.42578125" style="1090" customWidth="1"/>
    <col min="18" max="22" width="25" style="1090" customWidth="1"/>
    <col min="23" max="23" width="27.85546875" style="1090" customWidth="1"/>
    <col min="24" max="28" width="31.28515625" style="1090" customWidth="1"/>
    <col min="29" max="29" width="34.85546875" style="1090" customWidth="1"/>
    <col min="30" max="30" width="53" style="1090" customWidth="1"/>
    <col min="31" max="31" width="84.140625" style="1090" customWidth="1"/>
    <col min="32" max="33" width="32.140625" style="1090" customWidth="1"/>
    <col min="34" max="34" width="19.42578125" style="1090" customWidth="1"/>
    <col min="35" max="35" width="40.140625" style="1090" customWidth="1"/>
    <col min="36" max="43" width="41.42578125" style="1090" customWidth="1"/>
    <col min="44" max="54" width="33.85546875" style="1090" customWidth="1"/>
    <col min="55" max="55" width="3.140625" style="1090" customWidth="1"/>
    <col min="56" max="16384" width="9.140625" style="1090"/>
  </cols>
  <sheetData>
    <row r="1" spans="1:55" s="1363" customFormat="1" ht="29.25" customHeight="1">
      <c r="A1" s="1432" t="s">
        <v>6898</v>
      </c>
      <c r="B1" s="1432"/>
      <c r="C1" s="1432"/>
      <c r="D1" s="1432"/>
      <c r="E1" s="1432"/>
      <c r="F1" s="1377"/>
      <c r="G1" s="1438"/>
      <c r="H1" s="1438"/>
      <c r="I1" s="1083"/>
      <c r="J1" s="1083"/>
      <c r="K1" s="1083"/>
      <c r="L1" s="1051"/>
      <c r="M1" s="1408"/>
      <c r="N1" s="1408"/>
      <c r="O1" s="1408"/>
      <c r="P1" s="1408"/>
      <c r="Q1" s="1408"/>
      <c r="R1" s="1408"/>
      <c r="S1" s="1408"/>
      <c r="T1" s="1408"/>
      <c r="AI1" s="1373"/>
      <c r="AJ1" s="1407" t="s">
        <v>6338</v>
      </c>
      <c r="AK1" s="1407"/>
      <c r="AL1" s="1408" t="s">
        <v>6899</v>
      </c>
      <c r="AM1" s="1408"/>
      <c r="AN1" s="1408"/>
      <c r="AO1" s="1408"/>
      <c r="AP1" s="1408"/>
      <c r="AQ1" s="1408"/>
      <c r="AR1" s="1408"/>
      <c r="AS1" s="1418" t="s">
        <v>6900</v>
      </c>
      <c r="AT1" s="1418"/>
      <c r="AU1" s="1418"/>
      <c r="AV1" s="1408" t="s">
        <v>6901</v>
      </c>
      <c r="BC1" s="1373"/>
    </row>
    <row r="2" spans="1:55" s="1363" customFormat="1" ht="29.25" customHeight="1">
      <c r="A2" s="1438" t="s">
        <v>5748</v>
      </c>
      <c r="B2" s="1438"/>
      <c r="C2" s="1438"/>
      <c r="D2" s="1438"/>
      <c r="E2" s="1438"/>
      <c r="F2" s="1438"/>
      <c r="G2" s="1438"/>
      <c r="H2" s="1388"/>
      <c r="I2" s="1083"/>
      <c r="J2" s="1083"/>
      <c r="K2" s="1083"/>
      <c r="L2" s="1051"/>
      <c r="AI2" s="1373"/>
      <c r="AJ2" s="1407"/>
      <c r="AK2" s="1407"/>
      <c r="AS2" s="1419"/>
      <c r="AT2" s="1419"/>
      <c r="AU2" s="1419"/>
      <c r="AV2" s="1419"/>
      <c r="BC2" s="1373"/>
    </row>
    <row r="3" spans="1:55" ht="55.5" customHeight="1">
      <c r="A3" s="1089" t="s">
        <v>5749</v>
      </c>
      <c r="B3" s="1053" t="s">
        <v>5750</v>
      </c>
      <c r="C3" s="1053" t="s">
        <v>6902</v>
      </c>
      <c r="D3" s="1053" t="s">
        <v>6903</v>
      </c>
      <c r="E3" s="1053" t="s">
        <v>6639</v>
      </c>
      <c r="F3" s="1053" t="s">
        <v>6341</v>
      </c>
      <c r="G3" s="1053" t="s">
        <v>5754</v>
      </c>
      <c r="H3" s="1054" t="s">
        <v>5755</v>
      </c>
      <c r="I3" s="1053" t="s">
        <v>6158</v>
      </c>
      <c r="J3" s="1053" t="s">
        <v>6159</v>
      </c>
      <c r="K3" s="1053" t="s">
        <v>6160</v>
      </c>
      <c r="L3" s="1372" t="s">
        <v>6904</v>
      </c>
      <c r="M3" s="1372" t="s">
        <v>5761</v>
      </c>
      <c r="N3" s="1372" t="s">
        <v>6905</v>
      </c>
      <c r="O3" s="1053" t="s">
        <v>6906</v>
      </c>
      <c r="P3" s="1053" t="s">
        <v>6345</v>
      </c>
      <c r="Q3" s="1053" t="s">
        <v>5765</v>
      </c>
      <c r="R3" s="1053" t="s">
        <v>6907</v>
      </c>
      <c r="S3" s="1053" t="s">
        <v>6908</v>
      </c>
      <c r="T3" s="1053" t="s">
        <v>6909</v>
      </c>
      <c r="U3" s="1372" t="s">
        <v>5768</v>
      </c>
      <c r="V3" s="1372" t="s">
        <v>5769</v>
      </c>
      <c r="W3" s="1372" t="s">
        <v>6910</v>
      </c>
      <c r="X3" s="1053" t="s">
        <v>6167</v>
      </c>
      <c r="Y3" s="1053" t="s">
        <v>6346</v>
      </c>
      <c r="Z3" s="1053" t="s">
        <v>6911</v>
      </c>
      <c r="AA3" s="1053" t="s">
        <v>6912</v>
      </c>
      <c r="AB3" s="1053" t="s">
        <v>6913</v>
      </c>
      <c r="AC3" s="1372" t="s">
        <v>5777</v>
      </c>
      <c r="AD3" s="1372" t="s">
        <v>6348</v>
      </c>
      <c r="AE3" s="1372" t="s">
        <v>6349</v>
      </c>
      <c r="AF3" s="1372" t="s">
        <v>5778</v>
      </c>
      <c r="AG3" s="1372" t="s">
        <v>5780</v>
      </c>
      <c r="AH3" s="1372" t="s">
        <v>6176</v>
      </c>
      <c r="AI3" s="1372" t="s">
        <v>5782</v>
      </c>
      <c r="AJ3" s="1053" t="s">
        <v>6914</v>
      </c>
      <c r="AK3" s="1053" t="s">
        <v>6915</v>
      </c>
      <c r="AL3" s="1053" t="s">
        <v>6916</v>
      </c>
      <c r="AM3" s="1053" t="s">
        <v>6917</v>
      </c>
      <c r="AN3" s="1053" t="s">
        <v>6918</v>
      </c>
      <c r="AO3" s="1053" t="s">
        <v>6919</v>
      </c>
      <c r="AP3" s="1053" t="s">
        <v>6920</v>
      </c>
      <c r="AQ3" s="1053" t="s">
        <v>6921</v>
      </c>
      <c r="AR3" s="1053" t="s">
        <v>6922</v>
      </c>
      <c r="AS3" s="1053" t="s">
        <v>6923</v>
      </c>
      <c r="AT3" s="1053" t="s">
        <v>6924</v>
      </c>
      <c r="AU3" s="1053" t="s">
        <v>6925</v>
      </c>
      <c r="AV3" s="1053" t="s">
        <v>6926</v>
      </c>
      <c r="AW3" s="1053" t="s">
        <v>6927</v>
      </c>
      <c r="AX3" s="1053" t="s">
        <v>6928</v>
      </c>
      <c r="AY3" s="1053" t="s">
        <v>6929</v>
      </c>
      <c r="AZ3" s="1053" t="s">
        <v>6930</v>
      </c>
      <c r="BA3" s="1053" t="s">
        <v>6931</v>
      </c>
      <c r="BB3" s="1053" t="s">
        <v>6932</v>
      </c>
      <c r="BC3" s="1372"/>
    </row>
    <row r="4" spans="1:55" ht="98.25" customHeight="1">
      <c r="A4" s="1089" t="s">
        <v>6933</v>
      </c>
      <c r="B4" s="1362" t="s">
        <v>6934</v>
      </c>
      <c r="C4" s="1368" t="s">
        <v>6394</v>
      </c>
      <c r="D4" s="1368" t="s">
        <v>5850</v>
      </c>
      <c r="E4" s="1368">
        <v>11196785</v>
      </c>
      <c r="F4" s="1071" t="s">
        <v>6935</v>
      </c>
      <c r="G4" s="1368" t="s">
        <v>6936</v>
      </c>
      <c r="H4" s="1055">
        <v>884116128243</v>
      </c>
      <c r="I4" s="1368" t="s">
        <v>6039</v>
      </c>
      <c r="J4" s="1368"/>
      <c r="K4" s="1368" t="s">
        <v>6937</v>
      </c>
      <c r="L4" s="1368" t="s">
        <v>6938</v>
      </c>
      <c r="M4" s="1057" t="s">
        <v>6939</v>
      </c>
      <c r="N4" s="1368" t="s">
        <v>6940</v>
      </c>
      <c r="O4" s="1368" t="s">
        <v>6941</v>
      </c>
      <c r="P4" s="1368" t="s">
        <v>6942</v>
      </c>
      <c r="Q4" s="1368" t="s">
        <v>6943</v>
      </c>
      <c r="R4" s="1057" t="s">
        <v>5850</v>
      </c>
      <c r="S4" s="1057" t="s">
        <v>5850</v>
      </c>
      <c r="T4" s="1057" t="s">
        <v>5850</v>
      </c>
      <c r="U4" s="1057" t="s">
        <v>6944</v>
      </c>
      <c r="V4" s="1057" t="s">
        <v>5850</v>
      </c>
      <c r="W4" s="1057" t="s">
        <v>5850</v>
      </c>
      <c r="X4" s="1368" t="s">
        <v>6946</v>
      </c>
      <c r="Y4" s="1368" t="s">
        <v>6947</v>
      </c>
      <c r="Z4" s="1368"/>
      <c r="AA4" s="1368"/>
      <c r="AB4" s="1368" t="s">
        <v>6948</v>
      </c>
      <c r="AC4" s="1057" t="s">
        <v>6945</v>
      </c>
      <c r="AD4" s="1368" t="s">
        <v>6949</v>
      </c>
      <c r="AE4" s="1368" t="s">
        <v>6950</v>
      </c>
      <c r="AF4" s="1057" t="s">
        <v>6108</v>
      </c>
      <c r="AG4" s="1057"/>
      <c r="AH4" s="1057"/>
      <c r="AI4" s="1368" t="s">
        <v>6951</v>
      </c>
      <c r="AJ4" s="1057" t="s">
        <v>6952</v>
      </c>
      <c r="AK4" s="1057"/>
      <c r="AL4" s="1057"/>
      <c r="AM4" s="1057">
        <v>11046839</v>
      </c>
      <c r="AN4" s="1057">
        <v>11046596</v>
      </c>
      <c r="AO4" s="1057">
        <v>11046840</v>
      </c>
      <c r="AP4" s="1057">
        <v>11046594</v>
      </c>
      <c r="AQ4" s="1057">
        <v>11046595</v>
      </c>
      <c r="AR4" s="1057">
        <v>11046597</v>
      </c>
      <c r="AS4" s="1057" t="s">
        <v>6953</v>
      </c>
      <c r="AT4" s="1057" t="s">
        <v>6954</v>
      </c>
      <c r="AU4" s="1057" t="s">
        <v>6955</v>
      </c>
      <c r="AV4" s="1057"/>
      <c r="AW4" s="1057"/>
      <c r="AX4" s="1057" t="s">
        <v>6956</v>
      </c>
      <c r="AY4" s="1057" t="s">
        <v>6957</v>
      </c>
      <c r="AZ4" s="1057">
        <v>11148410</v>
      </c>
      <c r="BA4" s="1057">
        <v>10162270</v>
      </c>
      <c r="BB4" s="1057">
        <v>10162104</v>
      </c>
      <c r="BC4" s="1368"/>
    </row>
    <row r="5" spans="1:55" ht="98.25" customHeight="1">
      <c r="A5" s="1089" t="s">
        <v>6933</v>
      </c>
      <c r="B5" s="1362" t="s">
        <v>6934</v>
      </c>
      <c r="C5" s="1368" t="s">
        <v>6394</v>
      </c>
      <c r="D5" s="1368" t="s">
        <v>5850</v>
      </c>
      <c r="E5" s="1368">
        <v>11259238</v>
      </c>
      <c r="F5" s="1071" t="s">
        <v>6958</v>
      </c>
      <c r="G5" s="1368" t="s">
        <v>6959</v>
      </c>
      <c r="H5" s="1055">
        <v>884116138211</v>
      </c>
      <c r="I5" s="1368" t="s">
        <v>5913</v>
      </c>
      <c r="J5" s="1368"/>
      <c r="K5" s="1368"/>
      <c r="L5" s="1368" t="s">
        <v>6960</v>
      </c>
      <c r="M5" s="1057" t="s">
        <v>6939</v>
      </c>
      <c r="N5" s="1368" t="s">
        <v>6940</v>
      </c>
      <c r="O5" s="1368" t="s">
        <v>6941</v>
      </c>
      <c r="P5" s="1368" t="s">
        <v>6942</v>
      </c>
      <c r="Q5" s="1368" t="s">
        <v>6943</v>
      </c>
      <c r="R5" s="1057" t="s">
        <v>5850</v>
      </c>
      <c r="S5" s="1057" t="s">
        <v>5850</v>
      </c>
      <c r="T5" s="1057" t="s">
        <v>5850</v>
      </c>
      <c r="U5" s="1057" t="s">
        <v>6944</v>
      </c>
      <c r="V5" s="1057" t="s">
        <v>5850</v>
      </c>
      <c r="W5" s="1057" t="s">
        <v>5850</v>
      </c>
      <c r="X5" s="1368" t="s">
        <v>6946</v>
      </c>
      <c r="Y5" s="1368" t="s">
        <v>6961</v>
      </c>
      <c r="Z5" s="1368"/>
      <c r="AA5" s="1368"/>
      <c r="AB5" s="1368" t="s">
        <v>6948</v>
      </c>
      <c r="AC5" s="1057" t="s">
        <v>6945</v>
      </c>
      <c r="AD5" s="1368" t="s">
        <v>6949</v>
      </c>
      <c r="AE5" s="1368" t="s">
        <v>6950</v>
      </c>
      <c r="AF5" s="1057" t="s">
        <v>6108</v>
      </c>
      <c r="AG5" s="1057"/>
      <c r="AH5" s="1057"/>
      <c r="AI5" s="1368" t="s">
        <v>6951</v>
      </c>
      <c r="AJ5" s="1057" t="s">
        <v>6952</v>
      </c>
      <c r="AK5" s="1057"/>
      <c r="AL5" s="1057"/>
      <c r="AM5" s="1057">
        <v>11046839</v>
      </c>
      <c r="AN5" s="1057">
        <v>11046596</v>
      </c>
      <c r="AO5" s="1057">
        <v>11046840</v>
      </c>
      <c r="AP5" s="1057">
        <v>11046594</v>
      </c>
      <c r="AQ5" s="1057">
        <v>11046595</v>
      </c>
      <c r="AR5" s="1057">
        <v>11046597</v>
      </c>
      <c r="AS5" s="1057" t="s">
        <v>6953</v>
      </c>
      <c r="AT5" s="1057" t="s">
        <v>6954</v>
      </c>
      <c r="AU5" s="1057" t="s">
        <v>6955</v>
      </c>
      <c r="AV5" s="1057"/>
      <c r="AW5" s="1057"/>
      <c r="AX5" s="1057" t="s">
        <v>6956</v>
      </c>
      <c r="AY5" s="1057" t="s">
        <v>6957</v>
      </c>
      <c r="AZ5" s="1057">
        <v>11148410</v>
      </c>
      <c r="BA5" s="1057">
        <v>10162270</v>
      </c>
      <c r="BB5" s="1057">
        <v>10162104</v>
      </c>
      <c r="BC5" s="1368"/>
    </row>
    <row r="6" spans="1:55" ht="98.25" customHeight="1">
      <c r="A6" s="1089" t="s">
        <v>6933</v>
      </c>
      <c r="B6" s="1362" t="s">
        <v>7159</v>
      </c>
      <c r="C6" s="1368" t="s">
        <v>6442</v>
      </c>
      <c r="D6" s="1368" t="s">
        <v>5850</v>
      </c>
      <c r="E6" s="1368">
        <v>11259239</v>
      </c>
      <c r="F6" s="1071" t="s">
        <v>7160</v>
      </c>
      <c r="G6" s="1368" t="s">
        <v>7161</v>
      </c>
      <c r="H6" s="1055">
        <v>884116138228</v>
      </c>
      <c r="I6" s="1368" t="s">
        <v>5913</v>
      </c>
      <c r="J6" s="1368"/>
      <c r="K6" s="1368"/>
      <c r="L6" s="1368" t="s">
        <v>7162</v>
      </c>
      <c r="M6" s="1057" t="s">
        <v>6939</v>
      </c>
      <c r="N6" s="1368" t="s">
        <v>6940</v>
      </c>
      <c r="O6" s="1368" t="s">
        <v>7163</v>
      </c>
      <c r="P6" s="1368" t="s">
        <v>6942</v>
      </c>
      <c r="Q6" s="1368" t="s">
        <v>7164</v>
      </c>
      <c r="R6" s="1057" t="s">
        <v>5850</v>
      </c>
      <c r="S6" s="1057" t="s">
        <v>5850</v>
      </c>
      <c r="T6" s="1057" t="s">
        <v>5850</v>
      </c>
      <c r="U6" s="1057" t="s">
        <v>7165</v>
      </c>
      <c r="V6" s="1057" t="s">
        <v>380</v>
      </c>
      <c r="W6" s="1057" t="s">
        <v>380</v>
      </c>
      <c r="X6" s="1368" t="s">
        <v>7166</v>
      </c>
      <c r="Y6" s="1368" t="s">
        <v>6961</v>
      </c>
      <c r="Z6" s="1368"/>
      <c r="AA6" s="1368" t="s">
        <v>7167</v>
      </c>
      <c r="AB6" s="1368" t="s">
        <v>7168</v>
      </c>
      <c r="AC6" s="1057" t="s">
        <v>6945</v>
      </c>
      <c r="AD6" s="1368" t="s">
        <v>7169</v>
      </c>
      <c r="AE6" s="1368" t="s">
        <v>7170</v>
      </c>
      <c r="AF6" s="1057" t="s">
        <v>6968</v>
      </c>
      <c r="AG6" s="1057"/>
      <c r="AH6" s="1057"/>
      <c r="AI6" s="1368" t="s">
        <v>7171</v>
      </c>
      <c r="AJ6" s="1057" t="s">
        <v>6952</v>
      </c>
      <c r="AK6" s="1057"/>
      <c r="AL6" s="1057"/>
      <c r="AM6" s="1057">
        <v>11046839</v>
      </c>
      <c r="AN6" s="1057">
        <v>11046596</v>
      </c>
      <c r="AO6" s="1057">
        <v>11046840</v>
      </c>
      <c r="AP6" s="1057">
        <v>11046594</v>
      </c>
      <c r="AQ6" s="1057">
        <v>11046595</v>
      </c>
      <c r="AR6" s="1057">
        <v>11046597</v>
      </c>
      <c r="AS6" s="1057" t="s">
        <v>6953</v>
      </c>
      <c r="AT6" s="1057" t="s">
        <v>6954</v>
      </c>
      <c r="AU6" s="1057" t="s">
        <v>6955</v>
      </c>
      <c r="AV6" s="1057"/>
      <c r="AW6" s="1057"/>
      <c r="AX6" s="1057" t="s">
        <v>6956</v>
      </c>
      <c r="AY6" s="1057" t="s">
        <v>6957</v>
      </c>
      <c r="AZ6" s="1057">
        <v>11148410</v>
      </c>
      <c r="BA6" s="1057">
        <v>10162270</v>
      </c>
      <c r="BB6" s="1057">
        <v>10162104</v>
      </c>
      <c r="BC6" s="1368"/>
    </row>
    <row r="7" spans="1:55" ht="98.25" customHeight="1">
      <c r="A7" s="1089" t="s">
        <v>6933</v>
      </c>
      <c r="B7" s="1362" t="s">
        <v>6934</v>
      </c>
      <c r="C7" s="1368" t="s">
        <v>6394</v>
      </c>
      <c r="D7" s="1368" t="s">
        <v>5850</v>
      </c>
      <c r="E7" s="1368">
        <v>11196787</v>
      </c>
      <c r="F7" s="1071" t="s">
        <v>6962</v>
      </c>
      <c r="G7" s="1368" t="s">
        <v>6963</v>
      </c>
      <c r="H7" s="1055">
        <v>884116128267</v>
      </c>
      <c r="I7" s="1368" t="s">
        <v>5841</v>
      </c>
      <c r="J7" s="1368"/>
      <c r="K7" s="1368" t="s">
        <v>6964</v>
      </c>
      <c r="L7" s="1368" t="s">
        <v>6965</v>
      </c>
      <c r="M7" s="1057" t="s">
        <v>6939</v>
      </c>
      <c r="N7" s="1368" t="s">
        <v>6940</v>
      </c>
      <c r="O7" s="1368" t="s">
        <v>6966</v>
      </c>
      <c r="P7" s="1368" t="s">
        <v>6942</v>
      </c>
      <c r="Q7" s="1368" t="s">
        <v>6967</v>
      </c>
      <c r="R7" s="1057" t="s">
        <v>5850</v>
      </c>
      <c r="S7" s="1368" t="s">
        <v>2589</v>
      </c>
      <c r="T7" s="1368" t="s">
        <v>2589</v>
      </c>
      <c r="U7" s="1057" t="s">
        <v>6944</v>
      </c>
      <c r="V7" s="1057" t="s">
        <v>380</v>
      </c>
      <c r="W7" s="1057" t="s">
        <v>380</v>
      </c>
      <c r="X7" s="1368" t="s">
        <v>6946</v>
      </c>
      <c r="Y7" s="1368" t="s">
        <v>6947</v>
      </c>
      <c r="Z7" s="1368"/>
      <c r="AA7" s="1368"/>
      <c r="AB7" s="1368" t="s">
        <v>6948</v>
      </c>
      <c r="AC7" s="1057" t="s">
        <v>6945</v>
      </c>
      <c r="AD7" s="1368" t="s">
        <v>6949</v>
      </c>
      <c r="AE7" s="1368" t="s">
        <v>6950</v>
      </c>
      <c r="AF7" s="1057" t="s">
        <v>6968</v>
      </c>
      <c r="AG7" s="1057"/>
      <c r="AH7" s="1057"/>
      <c r="AI7" s="1368" t="s">
        <v>6951</v>
      </c>
      <c r="AJ7" s="1057" t="s">
        <v>6952</v>
      </c>
      <c r="AK7" s="1057"/>
      <c r="AL7" s="1057"/>
      <c r="AM7" s="1057">
        <v>11046839</v>
      </c>
      <c r="AN7" s="1057">
        <v>11046596</v>
      </c>
      <c r="AO7" s="1057">
        <v>11046840</v>
      </c>
      <c r="AP7" s="1057">
        <v>11046594</v>
      </c>
      <c r="AQ7" s="1057">
        <v>11046595</v>
      </c>
      <c r="AR7" s="1057">
        <v>11046597</v>
      </c>
      <c r="AS7" s="1057"/>
      <c r="AT7" s="1057"/>
      <c r="AU7" s="1057"/>
      <c r="AV7" s="1057"/>
      <c r="AW7" s="1057"/>
      <c r="AX7" s="1057" t="s">
        <v>6956</v>
      </c>
      <c r="AY7" s="1057" t="s">
        <v>6957</v>
      </c>
      <c r="AZ7" s="1057">
        <v>11148410</v>
      </c>
      <c r="BA7" s="1057">
        <v>10162270</v>
      </c>
      <c r="BB7" s="1057">
        <v>10162104</v>
      </c>
      <c r="BC7" s="1368"/>
    </row>
    <row r="8" spans="1:55" ht="98.25" customHeight="1">
      <c r="A8" s="1089" t="s">
        <v>6933</v>
      </c>
      <c r="B8" s="1362" t="s">
        <v>6979</v>
      </c>
      <c r="C8" s="1368" t="s">
        <v>6394</v>
      </c>
      <c r="D8" s="1368" t="s">
        <v>5850</v>
      </c>
      <c r="E8" s="1091">
        <v>11261946</v>
      </c>
      <c r="F8" s="1389" t="s">
        <v>6980</v>
      </c>
      <c r="G8" s="1368" t="s">
        <v>6981</v>
      </c>
      <c r="H8" s="1055">
        <v>884116130468</v>
      </c>
      <c r="I8" s="1368" t="s">
        <v>5841</v>
      </c>
      <c r="J8" s="1368"/>
      <c r="K8" s="1368"/>
      <c r="L8" s="1368" t="s">
        <v>6982</v>
      </c>
      <c r="M8" s="1057" t="s">
        <v>6983</v>
      </c>
      <c r="N8" s="1368" t="s">
        <v>6940</v>
      </c>
      <c r="O8" s="1368" t="s">
        <v>6941</v>
      </c>
      <c r="P8" s="1368" t="s">
        <v>6984</v>
      </c>
      <c r="Q8" s="1368" t="s">
        <v>6985</v>
      </c>
      <c r="R8" s="1057" t="s">
        <v>5850</v>
      </c>
      <c r="S8" s="1368" t="s">
        <v>5850</v>
      </c>
      <c r="T8" s="1368" t="s">
        <v>5850</v>
      </c>
      <c r="U8" s="1057" t="s">
        <v>6378</v>
      </c>
      <c r="V8" s="1057" t="s">
        <v>5850</v>
      </c>
      <c r="W8" s="1057" t="s">
        <v>5850</v>
      </c>
      <c r="X8" s="1368"/>
      <c r="Y8" s="1368" t="s">
        <v>6961</v>
      </c>
      <c r="Z8" s="1368"/>
      <c r="AA8" s="1057"/>
      <c r="AB8" s="1368" t="s">
        <v>6986</v>
      </c>
      <c r="AC8" s="1057" t="s">
        <v>6945</v>
      </c>
      <c r="AD8" s="1368" t="s">
        <v>6987</v>
      </c>
      <c r="AE8" s="1368" t="s">
        <v>6988</v>
      </c>
      <c r="AF8" s="1057" t="s">
        <v>6989</v>
      </c>
      <c r="AG8" s="1057"/>
      <c r="AH8" s="1057"/>
      <c r="AI8" s="1057" t="s">
        <v>6990</v>
      </c>
      <c r="AJ8" s="1368" t="s">
        <v>6952</v>
      </c>
      <c r="AK8" s="1368"/>
      <c r="AL8" s="1368" t="s">
        <v>6991</v>
      </c>
      <c r="AM8" s="1368" t="s">
        <v>6992</v>
      </c>
      <c r="AN8" s="1368" t="s">
        <v>6993</v>
      </c>
      <c r="AO8" s="1368" t="s">
        <v>6994</v>
      </c>
      <c r="AP8" s="1368" t="s">
        <v>6995</v>
      </c>
      <c r="AQ8" s="1368" t="s">
        <v>6996</v>
      </c>
      <c r="AR8" s="1368" t="s">
        <v>6997</v>
      </c>
      <c r="AS8" s="1057"/>
      <c r="AT8" s="1057"/>
      <c r="AU8" s="1057"/>
      <c r="AV8" s="1057"/>
      <c r="AW8" s="1057"/>
      <c r="AX8" s="1057"/>
      <c r="AY8" s="1057" t="s">
        <v>6957</v>
      </c>
      <c r="AZ8" s="1057"/>
      <c r="BA8" s="1057"/>
      <c r="BB8" s="1057"/>
      <c r="BC8" s="1057"/>
    </row>
    <row r="9" spans="1:55" s="1051" customFormat="1" ht="98.25" customHeight="1">
      <c r="A9" s="1089" t="s">
        <v>6933</v>
      </c>
      <c r="B9" s="1362" t="s">
        <v>7159</v>
      </c>
      <c r="C9" s="1368" t="s">
        <v>6442</v>
      </c>
      <c r="D9" s="1368" t="s">
        <v>5850</v>
      </c>
      <c r="E9" s="1368">
        <v>11402057</v>
      </c>
      <c r="F9" s="1071" t="s">
        <v>6969</v>
      </c>
      <c r="G9" s="1368" t="s">
        <v>7172</v>
      </c>
      <c r="H9" s="1055">
        <v>884116140214</v>
      </c>
      <c r="I9" s="1368" t="s">
        <v>5913</v>
      </c>
      <c r="J9" s="1368"/>
      <c r="K9" s="1368"/>
      <c r="L9" s="1368" t="s">
        <v>7173</v>
      </c>
      <c r="M9" s="1057" t="s">
        <v>6371</v>
      </c>
      <c r="N9" s="1368" t="s">
        <v>6940</v>
      </c>
      <c r="O9" s="1368" t="s">
        <v>7174</v>
      </c>
      <c r="P9" s="1368" t="s">
        <v>6942</v>
      </c>
      <c r="Q9" s="1368" t="s">
        <v>7175</v>
      </c>
      <c r="R9" s="1057" t="s">
        <v>5889</v>
      </c>
      <c r="S9" s="1368" t="s">
        <v>5850</v>
      </c>
      <c r="T9" s="1368" t="s">
        <v>5850</v>
      </c>
      <c r="U9" s="1057" t="s">
        <v>6378</v>
      </c>
      <c r="V9" s="1057" t="s">
        <v>380</v>
      </c>
      <c r="W9" s="1057" t="s">
        <v>380</v>
      </c>
      <c r="X9" s="1368" t="s">
        <v>7166</v>
      </c>
      <c r="Y9" s="1368" t="s">
        <v>7176</v>
      </c>
      <c r="Z9" s="1368" t="s">
        <v>5850</v>
      </c>
      <c r="AA9" s="1368" t="s">
        <v>5850</v>
      </c>
      <c r="AB9" s="1368" t="s">
        <v>7168</v>
      </c>
      <c r="AC9" s="1057" t="s">
        <v>6945</v>
      </c>
      <c r="AD9" s="1368" t="s">
        <v>7169</v>
      </c>
      <c r="AE9" s="1368" t="s">
        <v>7170</v>
      </c>
      <c r="AF9" s="1057" t="s">
        <v>6108</v>
      </c>
      <c r="AG9" s="1057"/>
      <c r="AH9" s="1057" t="s">
        <v>6975</v>
      </c>
      <c r="AI9" s="1368" t="s">
        <v>7171</v>
      </c>
      <c r="AJ9" s="1057" t="s">
        <v>6952</v>
      </c>
      <c r="AK9" s="1057"/>
      <c r="AL9" s="1057"/>
      <c r="AM9" s="1057">
        <v>11046839</v>
      </c>
      <c r="AN9" s="1057">
        <v>11046596</v>
      </c>
      <c r="AO9" s="1057">
        <v>11046840</v>
      </c>
      <c r="AP9" s="1057">
        <v>11046594</v>
      </c>
      <c r="AQ9" s="1057">
        <v>11046595</v>
      </c>
      <c r="AR9" s="1057">
        <v>11046597</v>
      </c>
      <c r="AS9" s="1057"/>
      <c r="AT9" s="1057"/>
      <c r="AU9" s="1057"/>
      <c r="AV9" s="1057"/>
      <c r="AW9" s="1057"/>
      <c r="AX9" s="1057" t="s">
        <v>6956</v>
      </c>
      <c r="AY9" s="1057" t="s">
        <v>6957</v>
      </c>
      <c r="AZ9" s="1057">
        <v>11148410</v>
      </c>
      <c r="BA9" s="1057">
        <v>10162270</v>
      </c>
      <c r="BB9" s="1057">
        <v>10162104</v>
      </c>
      <c r="BC9" s="1368"/>
    </row>
    <row r="10" spans="1:55" ht="98.25" customHeight="1">
      <c r="A10" s="1089" t="s">
        <v>6933</v>
      </c>
      <c r="B10" s="1362" t="s">
        <v>7042</v>
      </c>
      <c r="C10" s="1368" t="s">
        <v>7043</v>
      </c>
      <c r="D10" s="1368" t="s">
        <v>7044</v>
      </c>
      <c r="E10" s="1091">
        <v>11446555</v>
      </c>
      <c r="F10" s="1091" t="s">
        <v>380</v>
      </c>
      <c r="G10" s="1368" t="s">
        <v>7045</v>
      </c>
      <c r="H10" s="1055">
        <v>884116161059</v>
      </c>
      <c r="I10" s="1368" t="s">
        <v>5913</v>
      </c>
      <c r="J10" s="1368"/>
      <c r="K10" s="1368"/>
      <c r="L10" s="1368" t="s">
        <v>7046</v>
      </c>
      <c r="M10" s="1057" t="s">
        <v>6939</v>
      </c>
      <c r="N10" s="1368" t="s">
        <v>7047</v>
      </c>
      <c r="O10" s="1368" t="s">
        <v>7048</v>
      </c>
      <c r="P10" s="1368" t="s">
        <v>7049</v>
      </c>
      <c r="Q10" s="1368" t="s">
        <v>7050</v>
      </c>
      <c r="R10" s="1057" t="s">
        <v>5850</v>
      </c>
      <c r="S10" s="1368" t="s">
        <v>5889</v>
      </c>
      <c r="T10" s="1368" t="s">
        <v>7051</v>
      </c>
      <c r="U10" s="1057" t="s">
        <v>7052</v>
      </c>
      <c r="V10" s="1057" t="s">
        <v>7053</v>
      </c>
      <c r="W10" s="1057" t="s">
        <v>7054</v>
      </c>
      <c r="X10" s="1368" t="s">
        <v>7055</v>
      </c>
      <c r="Y10" s="1368" t="s">
        <v>7056</v>
      </c>
      <c r="Z10" s="1368"/>
      <c r="AA10" s="1057"/>
      <c r="AB10" s="1368"/>
      <c r="AC10" s="1057" t="s">
        <v>6945</v>
      </c>
      <c r="AD10" s="1368" t="s">
        <v>7057</v>
      </c>
      <c r="AE10" s="1368" t="s">
        <v>7058</v>
      </c>
      <c r="AF10" s="1057" t="s">
        <v>7059</v>
      </c>
      <c r="AG10" s="1057"/>
      <c r="AH10" s="1057" t="s">
        <v>7060</v>
      </c>
      <c r="AI10" s="1057" t="s">
        <v>7061</v>
      </c>
      <c r="AJ10" s="1368"/>
      <c r="AK10" s="1368"/>
      <c r="AL10" s="1368"/>
      <c r="AM10" s="1368"/>
      <c r="AN10" s="1368"/>
      <c r="AO10" s="1368"/>
      <c r="AP10" s="1368"/>
      <c r="AQ10" s="1368"/>
      <c r="AR10" s="1368"/>
      <c r="AS10" s="1057"/>
      <c r="AT10" s="1057"/>
      <c r="AU10" s="1057"/>
      <c r="AV10" s="1057"/>
      <c r="AW10" s="1057"/>
      <c r="AX10" s="1057"/>
      <c r="AY10" s="1057"/>
      <c r="AZ10" s="1057"/>
      <c r="BA10" s="1057"/>
      <c r="BB10" s="1057"/>
      <c r="BC10" s="1057"/>
    </row>
    <row r="11" spans="1:55" ht="98.25" customHeight="1">
      <c r="A11" s="1089" t="s">
        <v>6933</v>
      </c>
      <c r="B11" s="1362" t="s">
        <v>6979</v>
      </c>
      <c r="C11" s="1368" t="s">
        <v>6394</v>
      </c>
      <c r="D11" s="1368" t="s">
        <v>5850</v>
      </c>
      <c r="E11" s="1091">
        <v>11262196</v>
      </c>
      <c r="F11" s="1071" t="s">
        <v>6998</v>
      </c>
      <c r="G11" s="1368" t="s">
        <v>6999</v>
      </c>
      <c r="H11" s="1055">
        <v>884116138273</v>
      </c>
      <c r="I11" s="1368" t="s">
        <v>5913</v>
      </c>
      <c r="J11" s="1368"/>
      <c r="K11" s="1368"/>
      <c r="L11" s="1368" t="s">
        <v>7000</v>
      </c>
      <c r="M11" s="1057" t="s">
        <v>6983</v>
      </c>
      <c r="N11" s="1368" t="s">
        <v>6940</v>
      </c>
      <c r="O11" s="1368" t="s">
        <v>6966</v>
      </c>
      <c r="P11" s="1368" t="s">
        <v>6984</v>
      </c>
      <c r="Q11" s="1368" t="s">
        <v>6967</v>
      </c>
      <c r="R11" s="1368" t="s">
        <v>7001</v>
      </c>
      <c r="S11" s="1057" t="s">
        <v>5850</v>
      </c>
      <c r="T11" s="1057" t="s">
        <v>5850</v>
      </c>
      <c r="U11" s="1057" t="s">
        <v>6378</v>
      </c>
      <c r="V11" s="1057" t="s">
        <v>5850</v>
      </c>
      <c r="W11" s="1057" t="s">
        <v>5850</v>
      </c>
      <c r="X11" s="1368"/>
      <c r="Y11" s="1368" t="s">
        <v>6961</v>
      </c>
      <c r="Z11" s="1368"/>
      <c r="AA11" s="1057"/>
      <c r="AB11" s="1368" t="s">
        <v>6986</v>
      </c>
      <c r="AC11" s="1057" t="s">
        <v>6945</v>
      </c>
      <c r="AD11" s="1368" t="s">
        <v>6987</v>
      </c>
      <c r="AE11" s="1368" t="s">
        <v>6988</v>
      </c>
      <c r="AF11" s="1057" t="s">
        <v>6989</v>
      </c>
      <c r="AG11" s="1057"/>
      <c r="AH11" s="1057"/>
      <c r="AI11" s="1057" t="s">
        <v>6990</v>
      </c>
      <c r="AJ11" s="1368" t="s">
        <v>6952</v>
      </c>
      <c r="AK11" s="1368"/>
      <c r="AL11" s="1368" t="s">
        <v>6991</v>
      </c>
      <c r="AM11" s="1368" t="s">
        <v>6992</v>
      </c>
      <c r="AN11" s="1368" t="s">
        <v>6993</v>
      </c>
      <c r="AO11" s="1368" t="s">
        <v>6994</v>
      </c>
      <c r="AP11" s="1368" t="s">
        <v>6995</v>
      </c>
      <c r="AQ11" s="1368" t="s">
        <v>6996</v>
      </c>
      <c r="AR11" s="1368" t="s">
        <v>6997</v>
      </c>
      <c r="AS11" s="1057"/>
      <c r="AT11" s="1057"/>
      <c r="AU11" s="1057"/>
      <c r="AV11" s="1057"/>
      <c r="AW11" s="1057"/>
      <c r="AX11" s="1057"/>
      <c r="AY11" s="1057" t="s">
        <v>6957</v>
      </c>
      <c r="AZ11" s="1057"/>
      <c r="BA11" s="1057"/>
      <c r="BB11" s="1057"/>
      <c r="BC11" s="1057"/>
    </row>
    <row r="12" spans="1:55" s="1051" customFormat="1" ht="98.25" customHeight="1">
      <c r="A12" s="1089" t="s">
        <v>6933</v>
      </c>
      <c r="B12" s="1362" t="s">
        <v>6934</v>
      </c>
      <c r="C12" s="1368" t="s">
        <v>6394</v>
      </c>
      <c r="D12" s="1368" t="s">
        <v>5850</v>
      </c>
      <c r="E12" s="1368">
        <v>11402055</v>
      </c>
      <c r="F12" s="1071" t="s">
        <v>6969</v>
      </c>
      <c r="G12" s="1368" t="s">
        <v>6970</v>
      </c>
      <c r="H12" s="1055">
        <v>884116140146</v>
      </c>
      <c r="I12" s="1368" t="s">
        <v>5913</v>
      </c>
      <c r="J12" s="1368"/>
      <c r="K12" s="1368"/>
      <c r="L12" s="1078" t="s">
        <v>6971</v>
      </c>
      <c r="M12" s="1057" t="s">
        <v>6371</v>
      </c>
      <c r="N12" s="1368" t="s">
        <v>6972</v>
      </c>
      <c r="O12" s="1368" t="s">
        <v>6966</v>
      </c>
      <c r="P12" s="1368" t="s">
        <v>6942</v>
      </c>
      <c r="Q12" s="1368" t="s">
        <v>6973</v>
      </c>
      <c r="R12" s="1057" t="s">
        <v>5889</v>
      </c>
      <c r="S12" s="1057" t="s">
        <v>5850</v>
      </c>
      <c r="T12" s="1057" t="s">
        <v>5850</v>
      </c>
      <c r="U12" s="1057" t="s">
        <v>6944</v>
      </c>
      <c r="V12" s="1057" t="s">
        <v>5850</v>
      </c>
      <c r="W12" s="1057" t="s">
        <v>5850</v>
      </c>
      <c r="X12" s="1368" t="s">
        <v>6946</v>
      </c>
      <c r="Y12" s="1368" t="s">
        <v>6974</v>
      </c>
      <c r="Z12" s="1368" t="s">
        <v>5850</v>
      </c>
      <c r="AA12" s="1368" t="s">
        <v>5850</v>
      </c>
      <c r="AB12" s="1368" t="s">
        <v>6948</v>
      </c>
      <c r="AC12" s="1057" t="s">
        <v>6945</v>
      </c>
      <c r="AD12" s="1368" t="s">
        <v>6949</v>
      </c>
      <c r="AE12" s="1368" t="s">
        <v>6950</v>
      </c>
      <c r="AF12" s="1057" t="s">
        <v>6108</v>
      </c>
      <c r="AG12" s="1057"/>
      <c r="AH12" s="1057" t="s">
        <v>6975</v>
      </c>
      <c r="AI12" s="1368" t="s">
        <v>6951</v>
      </c>
      <c r="AJ12" s="1057" t="s">
        <v>6952</v>
      </c>
      <c r="AK12" s="1057"/>
      <c r="AL12" s="1057"/>
      <c r="AM12" s="1057">
        <v>11046839</v>
      </c>
      <c r="AN12" s="1057">
        <v>11046596</v>
      </c>
      <c r="AO12" s="1057">
        <v>11046840</v>
      </c>
      <c r="AP12" s="1057">
        <v>11046594</v>
      </c>
      <c r="AQ12" s="1057">
        <v>11046595</v>
      </c>
      <c r="AR12" s="1057">
        <v>11046597</v>
      </c>
      <c r="AS12" s="1057"/>
      <c r="AT12" s="1057"/>
      <c r="AU12" s="1057"/>
      <c r="AV12" s="1057"/>
      <c r="AW12" s="1057"/>
      <c r="AX12" s="1057" t="s">
        <v>6956</v>
      </c>
      <c r="AY12" s="1057" t="s">
        <v>6957</v>
      </c>
      <c r="AZ12" s="1057">
        <v>11148410</v>
      </c>
      <c r="BA12" s="1057">
        <v>10162270</v>
      </c>
      <c r="BB12" s="1057">
        <v>10162104</v>
      </c>
      <c r="BC12" s="1368"/>
    </row>
    <row r="13" spans="1:55" ht="98.25" customHeight="1">
      <c r="A13" s="1089" t="s">
        <v>6933</v>
      </c>
      <c r="B13" s="1362" t="s">
        <v>6979</v>
      </c>
      <c r="C13" s="1368" t="s">
        <v>6394</v>
      </c>
      <c r="D13" s="1368" t="s">
        <v>5850</v>
      </c>
      <c r="E13" s="1091">
        <v>11262197</v>
      </c>
      <c r="F13" s="1389" t="s">
        <v>7002</v>
      </c>
      <c r="G13" s="1368" t="s">
        <v>7003</v>
      </c>
      <c r="H13" s="1055">
        <v>884116130499</v>
      </c>
      <c r="I13" s="1368" t="s">
        <v>5841</v>
      </c>
      <c r="J13" s="1368"/>
      <c r="K13" s="1368"/>
      <c r="L13" s="1368" t="s">
        <v>7000</v>
      </c>
      <c r="M13" s="1057" t="s">
        <v>6983</v>
      </c>
      <c r="N13" s="1368" t="s">
        <v>6940</v>
      </c>
      <c r="O13" s="1368" t="s">
        <v>6966</v>
      </c>
      <c r="P13" s="1368" t="s">
        <v>6984</v>
      </c>
      <c r="Q13" s="1368" t="s">
        <v>6973</v>
      </c>
      <c r="R13" s="1057" t="s">
        <v>7001</v>
      </c>
      <c r="S13" s="1368" t="s">
        <v>5850</v>
      </c>
      <c r="T13" s="1368" t="s">
        <v>5850</v>
      </c>
      <c r="U13" s="1057" t="s">
        <v>6378</v>
      </c>
      <c r="V13" s="1057" t="s">
        <v>5850</v>
      </c>
      <c r="W13" s="1057" t="s">
        <v>5850</v>
      </c>
      <c r="X13" s="1368"/>
      <c r="Y13" s="1368" t="s">
        <v>6961</v>
      </c>
      <c r="Z13" s="1368"/>
      <c r="AA13" s="1057"/>
      <c r="AB13" s="1368" t="s">
        <v>6986</v>
      </c>
      <c r="AC13" s="1057" t="s">
        <v>6945</v>
      </c>
      <c r="AD13" s="1368" t="s">
        <v>6987</v>
      </c>
      <c r="AE13" s="1368" t="s">
        <v>6988</v>
      </c>
      <c r="AF13" s="1057" t="s">
        <v>6989</v>
      </c>
      <c r="AG13" s="1057"/>
      <c r="AH13" s="1057"/>
      <c r="AI13" s="1057" t="s">
        <v>6990</v>
      </c>
      <c r="AJ13" s="1368" t="s">
        <v>6952</v>
      </c>
      <c r="AK13" s="1368"/>
      <c r="AL13" s="1368" t="s">
        <v>6991</v>
      </c>
      <c r="AM13" s="1368" t="s">
        <v>6992</v>
      </c>
      <c r="AN13" s="1368" t="s">
        <v>6993</v>
      </c>
      <c r="AO13" s="1368" t="s">
        <v>6994</v>
      </c>
      <c r="AP13" s="1368" t="s">
        <v>6995</v>
      </c>
      <c r="AQ13" s="1368" t="s">
        <v>6996</v>
      </c>
      <c r="AR13" s="1368" t="s">
        <v>6997</v>
      </c>
      <c r="AS13" s="1057"/>
      <c r="AT13" s="1057"/>
      <c r="AU13" s="1057"/>
      <c r="AV13" s="1057"/>
      <c r="AW13" s="1057"/>
      <c r="AX13" s="1057"/>
      <c r="AY13" s="1057" t="s">
        <v>6957</v>
      </c>
      <c r="AZ13" s="1057"/>
      <c r="BA13" s="1057"/>
      <c r="BB13" s="1057"/>
      <c r="BC13" s="1057"/>
    </row>
    <row r="14" spans="1:55" s="1051" customFormat="1" ht="98.25" customHeight="1">
      <c r="A14" s="1089" t="s">
        <v>6933</v>
      </c>
      <c r="B14" s="1362" t="s">
        <v>6934</v>
      </c>
      <c r="C14" s="1368" t="s">
        <v>6394</v>
      </c>
      <c r="D14" s="1368" t="s">
        <v>5850</v>
      </c>
      <c r="E14" s="1368">
        <v>11402056</v>
      </c>
      <c r="F14" s="1071" t="s">
        <v>6969</v>
      </c>
      <c r="G14" s="1368" t="s">
        <v>6976</v>
      </c>
      <c r="H14" s="1055">
        <v>884116140139</v>
      </c>
      <c r="I14" s="1368" t="s">
        <v>5913</v>
      </c>
      <c r="J14" s="1368"/>
      <c r="K14" s="1368"/>
      <c r="L14" s="1368" t="s">
        <v>6965</v>
      </c>
      <c r="M14" s="1057" t="s">
        <v>6371</v>
      </c>
      <c r="N14" s="1368" t="s">
        <v>6972</v>
      </c>
      <c r="O14" s="1368" t="s">
        <v>6977</v>
      </c>
      <c r="P14" s="1368" t="s">
        <v>6942</v>
      </c>
      <c r="Q14" s="1368" t="s">
        <v>6973</v>
      </c>
      <c r="R14" s="1057" t="s">
        <v>5889</v>
      </c>
      <c r="S14" s="1057" t="s">
        <v>5850</v>
      </c>
      <c r="T14" s="1057" t="s">
        <v>5850</v>
      </c>
      <c r="U14" s="1057" t="s">
        <v>6944</v>
      </c>
      <c r="V14" s="1057" t="s">
        <v>5850</v>
      </c>
      <c r="W14" s="1057" t="s">
        <v>5850</v>
      </c>
      <c r="X14" s="1368" t="s">
        <v>6946</v>
      </c>
      <c r="Y14" s="1368" t="s">
        <v>6978</v>
      </c>
      <c r="Z14" s="1368" t="s">
        <v>5850</v>
      </c>
      <c r="AA14" s="1368" t="s">
        <v>5850</v>
      </c>
      <c r="AB14" s="1368" t="s">
        <v>6948</v>
      </c>
      <c r="AC14" s="1057" t="s">
        <v>6945</v>
      </c>
      <c r="AD14" s="1368" t="s">
        <v>6949</v>
      </c>
      <c r="AE14" s="1368" t="s">
        <v>6950</v>
      </c>
      <c r="AF14" s="1057" t="s">
        <v>6108</v>
      </c>
      <c r="AG14" s="1057"/>
      <c r="AH14" s="1057" t="s">
        <v>6975</v>
      </c>
      <c r="AI14" s="1368" t="s">
        <v>6951</v>
      </c>
      <c r="AJ14" s="1057" t="s">
        <v>6952</v>
      </c>
      <c r="AK14" s="1057"/>
      <c r="AL14" s="1057"/>
      <c r="AM14" s="1057">
        <v>11046839</v>
      </c>
      <c r="AN14" s="1057">
        <v>11046596</v>
      </c>
      <c r="AO14" s="1057">
        <v>11046840</v>
      </c>
      <c r="AP14" s="1057">
        <v>11046594</v>
      </c>
      <c r="AQ14" s="1057">
        <v>11046595</v>
      </c>
      <c r="AR14" s="1057">
        <v>11046597</v>
      </c>
      <c r="AS14" s="1057"/>
      <c r="AT14" s="1057"/>
      <c r="AU14" s="1057"/>
      <c r="AV14" s="1057"/>
      <c r="AW14" s="1057"/>
      <c r="AX14" s="1057" t="s">
        <v>6956</v>
      </c>
      <c r="AY14" s="1057" t="s">
        <v>6957</v>
      </c>
      <c r="AZ14" s="1057">
        <v>11148410</v>
      </c>
      <c r="BA14" s="1057">
        <v>10162270</v>
      </c>
      <c r="BB14" s="1057">
        <v>10162104</v>
      </c>
      <c r="BC14" s="1368"/>
    </row>
    <row r="15" spans="1:55" ht="98.25" customHeight="1">
      <c r="A15" s="1089" t="s">
        <v>6933</v>
      </c>
      <c r="B15" s="1362" t="s">
        <v>6979</v>
      </c>
      <c r="C15" s="1368" t="s">
        <v>6394</v>
      </c>
      <c r="D15" s="1368" t="s">
        <v>5850</v>
      </c>
      <c r="E15" s="1091">
        <v>11261947</v>
      </c>
      <c r="F15" s="1389" t="s">
        <v>7004</v>
      </c>
      <c r="G15" s="1368" t="s">
        <v>7005</v>
      </c>
      <c r="H15" s="1055">
        <v>884116130482</v>
      </c>
      <c r="I15" s="1368" t="s">
        <v>5841</v>
      </c>
      <c r="J15" s="1368"/>
      <c r="K15" s="1368"/>
      <c r="L15" s="1368" t="s">
        <v>7000</v>
      </c>
      <c r="M15" s="1057" t="s">
        <v>6983</v>
      </c>
      <c r="N15" s="1368" t="s">
        <v>6940</v>
      </c>
      <c r="O15" s="1368" t="s">
        <v>6966</v>
      </c>
      <c r="P15" s="1368" t="s">
        <v>6984</v>
      </c>
      <c r="Q15" s="1368" t="s">
        <v>7006</v>
      </c>
      <c r="R15" s="1057" t="s">
        <v>7001</v>
      </c>
      <c r="S15" s="1368" t="s">
        <v>5850</v>
      </c>
      <c r="T15" s="1368" t="s">
        <v>5850</v>
      </c>
      <c r="U15" s="1057" t="s">
        <v>6378</v>
      </c>
      <c r="V15" s="1057" t="s">
        <v>5850</v>
      </c>
      <c r="W15" s="1057" t="s">
        <v>5850</v>
      </c>
      <c r="X15" s="1368"/>
      <c r="Y15" s="1368" t="s">
        <v>6961</v>
      </c>
      <c r="Z15" s="1368"/>
      <c r="AA15" s="1057"/>
      <c r="AB15" s="1368" t="s">
        <v>6986</v>
      </c>
      <c r="AC15" s="1057" t="s">
        <v>6945</v>
      </c>
      <c r="AD15" s="1368" t="s">
        <v>6987</v>
      </c>
      <c r="AE15" s="1368" t="s">
        <v>6988</v>
      </c>
      <c r="AF15" s="1057" t="s">
        <v>6989</v>
      </c>
      <c r="AG15" s="1057"/>
      <c r="AH15" s="1057"/>
      <c r="AI15" s="1057" t="s">
        <v>6990</v>
      </c>
      <c r="AJ15" s="1368" t="s">
        <v>6952</v>
      </c>
      <c r="AK15" s="1368"/>
      <c r="AL15" s="1368" t="s">
        <v>6991</v>
      </c>
      <c r="AM15" s="1368" t="s">
        <v>6992</v>
      </c>
      <c r="AN15" s="1368" t="s">
        <v>6993</v>
      </c>
      <c r="AO15" s="1368" t="s">
        <v>6994</v>
      </c>
      <c r="AP15" s="1368" t="s">
        <v>6995</v>
      </c>
      <c r="AQ15" s="1368" t="s">
        <v>6996</v>
      </c>
      <c r="AR15" s="1368" t="s">
        <v>6997</v>
      </c>
      <c r="AS15" s="1057"/>
      <c r="AT15" s="1057"/>
      <c r="AU15" s="1057"/>
      <c r="AV15" s="1057"/>
      <c r="AW15" s="1057"/>
      <c r="AX15" s="1057"/>
      <c r="AY15" s="1057" t="s">
        <v>6957</v>
      </c>
      <c r="AZ15" s="1057"/>
      <c r="BA15" s="1057"/>
      <c r="BB15" s="1057"/>
      <c r="BC15" s="1057"/>
    </row>
    <row r="16" spans="1:55" ht="98.25" customHeight="1">
      <c r="A16" s="1089" t="s">
        <v>6933</v>
      </c>
      <c r="B16" s="1362" t="s">
        <v>7042</v>
      </c>
      <c r="C16" s="1368" t="s">
        <v>7043</v>
      </c>
      <c r="D16" s="1368" t="s">
        <v>7044</v>
      </c>
      <c r="E16" s="1091">
        <v>11446556</v>
      </c>
      <c r="F16" s="1091" t="s">
        <v>380</v>
      </c>
      <c r="G16" s="1368" t="s">
        <v>7062</v>
      </c>
      <c r="H16" s="1055">
        <v>884116161066</v>
      </c>
      <c r="I16" s="1368" t="s">
        <v>5913</v>
      </c>
      <c r="J16" s="1368"/>
      <c r="K16" s="1368"/>
      <c r="L16" s="1368" t="s">
        <v>7063</v>
      </c>
      <c r="M16" s="1057" t="s">
        <v>6939</v>
      </c>
      <c r="N16" s="1368" t="s">
        <v>7047</v>
      </c>
      <c r="O16" s="1368" t="s">
        <v>7048</v>
      </c>
      <c r="P16" s="1368" t="s">
        <v>7049</v>
      </c>
      <c r="Q16" s="1368" t="s">
        <v>7050</v>
      </c>
      <c r="R16" s="1057" t="s">
        <v>5889</v>
      </c>
      <c r="S16" s="1368" t="s">
        <v>5889</v>
      </c>
      <c r="T16" s="1368" t="s">
        <v>7064</v>
      </c>
      <c r="U16" s="1057" t="s">
        <v>7052</v>
      </c>
      <c r="V16" s="1057" t="s">
        <v>7053</v>
      </c>
      <c r="W16" s="1057" t="s">
        <v>7054</v>
      </c>
      <c r="X16" s="1368" t="s">
        <v>7055</v>
      </c>
      <c r="Y16" s="1368" t="s">
        <v>7056</v>
      </c>
      <c r="Z16" s="1368"/>
      <c r="AA16" s="1057"/>
      <c r="AB16" s="1368"/>
      <c r="AC16" s="1057" t="s">
        <v>6945</v>
      </c>
      <c r="AD16" s="1368" t="s">
        <v>7057</v>
      </c>
      <c r="AE16" s="1368" t="s">
        <v>7058</v>
      </c>
      <c r="AF16" s="1057" t="s">
        <v>7059</v>
      </c>
      <c r="AG16" s="1057"/>
      <c r="AH16" s="1057" t="s">
        <v>7060</v>
      </c>
      <c r="AI16" s="1057" t="s">
        <v>7061</v>
      </c>
      <c r="AJ16" s="1368"/>
      <c r="AK16" s="1368"/>
      <c r="AL16" s="1368"/>
      <c r="AM16" s="1368"/>
      <c r="AN16" s="1368"/>
      <c r="AO16" s="1368"/>
      <c r="AP16" s="1368"/>
      <c r="AQ16" s="1368"/>
      <c r="AR16" s="1368"/>
      <c r="AS16" s="1057"/>
      <c r="AT16" s="1057"/>
      <c r="AU16" s="1057"/>
      <c r="AV16" s="1057"/>
      <c r="AW16" s="1057"/>
      <c r="AX16" s="1057"/>
      <c r="AY16" s="1057"/>
      <c r="AZ16" s="1057"/>
      <c r="BA16" s="1057"/>
      <c r="BB16" s="1057"/>
      <c r="BC16" s="1057"/>
    </row>
    <row r="17" spans="1:55" ht="98.25" customHeight="1">
      <c r="A17" s="1058" t="s">
        <v>6933</v>
      </c>
      <c r="B17" s="1058" t="s">
        <v>7103</v>
      </c>
      <c r="C17" s="1059" t="s">
        <v>7043</v>
      </c>
      <c r="D17" s="1059" t="s">
        <v>7104</v>
      </c>
      <c r="E17" s="1059">
        <v>11402082</v>
      </c>
      <c r="F17" s="1094" t="s">
        <v>380</v>
      </c>
      <c r="G17" s="1059" t="s">
        <v>7105</v>
      </c>
      <c r="H17" s="1061" t="s">
        <v>7106</v>
      </c>
      <c r="I17" s="1058" t="s">
        <v>6039</v>
      </c>
      <c r="J17" s="1059"/>
      <c r="K17" s="1059"/>
      <c r="L17" s="1062" t="s">
        <v>7107</v>
      </c>
      <c r="M17" s="1059" t="s">
        <v>7108</v>
      </c>
      <c r="N17" s="1059" t="s">
        <v>7109</v>
      </c>
      <c r="O17" s="1059" t="s">
        <v>7110</v>
      </c>
      <c r="P17" s="1059" t="s">
        <v>7111</v>
      </c>
      <c r="Q17" s="1062" t="s">
        <v>7112</v>
      </c>
      <c r="R17" s="1062" t="s">
        <v>5889</v>
      </c>
      <c r="S17" s="1062" t="s">
        <v>5889</v>
      </c>
      <c r="T17" s="1059" t="s">
        <v>7113</v>
      </c>
      <c r="U17" s="1062" t="s">
        <v>7114</v>
      </c>
      <c r="V17" s="1062" t="s">
        <v>6092</v>
      </c>
      <c r="W17" s="1062" t="s">
        <v>7115</v>
      </c>
      <c r="X17" s="1059" t="s">
        <v>7117</v>
      </c>
      <c r="Y17" s="1059" t="s">
        <v>7118</v>
      </c>
      <c r="Z17" s="1059"/>
      <c r="AA17" s="1059"/>
      <c r="AB17" s="1059" t="s">
        <v>5850</v>
      </c>
      <c r="AC17" s="1059" t="s">
        <v>7116</v>
      </c>
      <c r="AD17" s="1059" t="s">
        <v>7119</v>
      </c>
      <c r="AE17" s="1062" t="s">
        <v>7120</v>
      </c>
      <c r="AF17" s="1062" t="s">
        <v>6968</v>
      </c>
      <c r="AG17" s="1062"/>
      <c r="AH17" s="1062" t="s">
        <v>7121</v>
      </c>
      <c r="AI17" s="1062" t="s">
        <v>7122</v>
      </c>
      <c r="AJ17" s="1057" t="s">
        <v>5859</v>
      </c>
      <c r="AK17" s="1368" t="s">
        <v>7090</v>
      </c>
      <c r="AL17" s="1368" t="s">
        <v>7091</v>
      </c>
      <c r="AM17" s="1368"/>
      <c r="AN17" s="1368"/>
      <c r="AO17" s="1368" t="s">
        <v>5863</v>
      </c>
      <c r="AP17" s="1368"/>
      <c r="AQ17" s="1057"/>
      <c r="AR17" s="1057"/>
      <c r="AS17" s="1057"/>
      <c r="AT17" s="1057"/>
      <c r="AU17" s="1057"/>
      <c r="AV17" s="1057" t="s">
        <v>7123</v>
      </c>
      <c r="AW17" s="1057"/>
      <c r="AX17" s="1057"/>
      <c r="AY17" s="1057"/>
      <c r="AZ17" s="1057"/>
      <c r="BA17" s="1057"/>
      <c r="BB17" s="1368"/>
      <c r="BC17" s="1093"/>
    </row>
    <row r="18" spans="1:55" ht="98.25" customHeight="1">
      <c r="A18" s="1089" t="s">
        <v>6933</v>
      </c>
      <c r="B18" s="1362" t="s">
        <v>7042</v>
      </c>
      <c r="C18" s="1368" t="s">
        <v>7043</v>
      </c>
      <c r="D18" s="1368" t="s">
        <v>7044</v>
      </c>
      <c r="E18" s="1091">
        <v>11446557</v>
      </c>
      <c r="F18" s="1091" t="s">
        <v>380</v>
      </c>
      <c r="G18" s="1368" t="s">
        <v>7065</v>
      </c>
      <c r="H18" s="1055">
        <v>884116161073</v>
      </c>
      <c r="I18" s="1368" t="s">
        <v>5913</v>
      </c>
      <c r="J18" s="1368"/>
      <c r="K18" s="1368"/>
      <c r="L18" s="1368" t="s">
        <v>7066</v>
      </c>
      <c r="M18" s="1057" t="s">
        <v>6939</v>
      </c>
      <c r="N18" s="1368" t="s">
        <v>7067</v>
      </c>
      <c r="O18" s="1368" t="s">
        <v>7048</v>
      </c>
      <c r="P18" s="1368" t="s">
        <v>7049</v>
      </c>
      <c r="Q18" s="1368" t="s">
        <v>7050</v>
      </c>
      <c r="R18" s="1057" t="s">
        <v>5889</v>
      </c>
      <c r="S18" s="1368" t="s">
        <v>5889</v>
      </c>
      <c r="T18" s="1368" t="s">
        <v>7064</v>
      </c>
      <c r="U18" s="1057" t="s">
        <v>7052</v>
      </c>
      <c r="V18" s="1057" t="s">
        <v>7068</v>
      </c>
      <c r="W18" s="1057" t="s">
        <v>7054</v>
      </c>
      <c r="X18" s="1368" t="s">
        <v>7055</v>
      </c>
      <c r="Y18" s="1368" t="s">
        <v>7056</v>
      </c>
      <c r="Z18" s="1368"/>
      <c r="AA18" s="1057"/>
      <c r="AB18" s="1368"/>
      <c r="AC18" s="1057" t="s">
        <v>6945</v>
      </c>
      <c r="AD18" s="1368" t="s">
        <v>7057</v>
      </c>
      <c r="AE18" s="1368" t="s">
        <v>7058</v>
      </c>
      <c r="AF18" s="1057" t="s">
        <v>7059</v>
      </c>
      <c r="AG18" s="1057"/>
      <c r="AH18" s="1057" t="s">
        <v>7060</v>
      </c>
      <c r="AI18" s="1057" t="s">
        <v>7061</v>
      </c>
      <c r="AJ18" s="1368"/>
      <c r="AK18" s="1368"/>
      <c r="AL18" s="1368"/>
      <c r="AM18" s="1368"/>
      <c r="AN18" s="1368"/>
      <c r="AO18" s="1368"/>
      <c r="AP18" s="1368"/>
      <c r="AQ18" s="1368"/>
      <c r="AR18" s="1368"/>
      <c r="AS18" s="1057"/>
      <c r="AT18" s="1057"/>
      <c r="AU18" s="1057"/>
      <c r="AV18" s="1057"/>
      <c r="AW18" s="1057"/>
      <c r="AX18" s="1057"/>
      <c r="AY18" s="1057"/>
      <c r="AZ18" s="1057"/>
      <c r="BA18" s="1057"/>
      <c r="BB18" s="1057"/>
      <c r="BC18" s="1057"/>
    </row>
    <row r="19" spans="1:55" ht="98.25" customHeight="1">
      <c r="A19" s="1089" t="s">
        <v>6933</v>
      </c>
      <c r="B19" s="1362" t="s">
        <v>7042</v>
      </c>
      <c r="C19" s="1368" t="s">
        <v>7043</v>
      </c>
      <c r="D19" s="1368" t="s">
        <v>7044</v>
      </c>
      <c r="E19" s="1091">
        <v>11446558</v>
      </c>
      <c r="F19" s="1091" t="s">
        <v>380</v>
      </c>
      <c r="G19" s="1368" t="s">
        <v>7069</v>
      </c>
      <c r="H19" s="1055">
        <v>884116161080</v>
      </c>
      <c r="I19" s="1368" t="s">
        <v>5913</v>
      </c>
      <c r="J19" s="1368"/>
      <c r="K19" s="1368"/>
      <c r="L19" s="1368" t="s">
        <v>7066</v>
      </c>
      <c r="M19" s="1057" t="s">
        <v>6939</v>
      </c>
      <c r="N19" s="1368" t="s">
        <v>7070</v>
      </c>
      <c r="O19" s="1368" t="s">
        <v>7048</v>
      </c>
      <c r="P19" s="1368" t="s">
        <v>7049</v>
      </c>
      <c r="Q19" s="1368" t="s">
        <v>7050</v>
      </c>
      <c r="R19" s="1057" t="s">
        <v>5889</v>
      </c>
      <c r="S19" s="1368" t="s">
        <v>5889</v>
      </c>
      <c r="T19" s="1368" t="s">
        <v>7064</v>
      </c>
      <c r="U19" s="1057" t="s">
        <v>7052</v>
      </c>
      <c r="V19" s="1057" t="s">
        <v>7068</v>
      </c>
      <c r="W19" s="1057" t="s">
        <v>7054</v>
      </c>
      <c r="X19" s="1368" t="s">
        <v>7055</v>
      </c>
      <c r="Y19" s="1368" t="s">
        <v>7056</v>
      </c>
      <c r="Z19" s="1368"/>
      <c r="AA19" s="1057"/>
      <c r="AB19" s="1368"/>
      <c r="AC19" s="1057" t="s">
        <v>6945</v>
      </c>
      <c r="AD19" s="1368" t="s">
        <v>7057</v>
      </c>
      <c r="AE19" s="1368" t="s">
        <v>7058</v>
      </c>
      <c r="AF19" s="1057" t="s">
        <v>7059</v>
      </c>
      <c r="AG19" s="1057"/>
      <c r="AH19" s="1057" t="s">
        <v>7060</v>
      </c>
      <c r="AI19" s="1057" t="s">
        <v>7061</v>
      </c>
      <c r="AJ19" s="1368"/>
      <c r="AK19" s="1368"/>
      <c r="AL19" s="1368"/>
      <c r="AM19" s="1368"/>
      <c r="AN19" s="1368"/>
      <c r="AO19" s="1368"/>
      <c r="AP19" s="1368"/>
      <c r="AQ19" s="1368"/>
      <c r="AR19" s="1368"/>
      <c r="AS19" s="1057"/>
      <c r="AT19" s="1057"/>
      <c r="AU19" s="1057"/>
      <c r="AV19" s="1057"/>
      <c r="AW19" s="1057"/>
      <c r="AX19" s="1057"/>
      <c r="AY19" s="1057"/>
      <c r="AZ19" s="1057"/>
      <c r="BA19" s="1057"/>
      <c r="BB19" s="1057"/>
      <c r="BC19" s="1057"/>
    </row>
    <row r="20" spans="1:55" ht="98.25" customHeight="1">
      <c r="A20" s="1089" t="s">
        <v>6933</v>
      </c>
      <c r="B20" s="1362" t="s">
        <v>7103</v>
      </c>
      <c r="C20" s="1368" t="s">
        <v>7043</v>
      </c>
      <c r="D20" s="1368" t="s">
        <v>7104</v>
      </c>
      <c r="E20" s="1368">
        <v>11402081</v>
      </c>
      <c r="F20" s="1091" t="s">
        <v>380</v>
      </c>
      <c r="G20" s="1368" t="s">
        <v>7124</v>
      </c>
      <c r="H20" s="1056" t="s">
        <v>7125</v>
      </c>
      <c r="I20" s="1368" t="s">
        <v>5913</v>
      </c>
      <c r="J20" s="1368"/>
      <c r="K20" s="1057" t="s">
        <v>7126</v>
      </c>
      <c r="L20" s="1368" t="s">
        <v>7107</v>
      </c>
      <c r="M20" s="1368" t="s">
        <v>7108</v>
      </c>
      <c r="N20" s="1368" t="s">
        <v>7127</v>
      </c>
      <c r="O20" s="1368" t="s">
        <v>7110</v>
      </c>
      <c r="P20" s="1057" t="s">
        <v>7111</v>
      </c>
      <c r="Q20" s="1057" t="s">
        <v>7128</v>
      </c>
      <c r="R20" s="1057" t="s">
        <v>5889</v>
      </c>
      <c r="S20" s="1368" t="s">
        <v>5889</v>
      </c>
      <c r="T20" s="1057" t="s">
        <v>7113</v>
      </c>
      <c r="U20" s="1057" t="s">
        <v>7114</v>
      </c>
      <c r="V20" s="1057" t="s">
        <v>6092</v>
      </c>
      <c r="W20" s="1368" t="s">
        <v>7115</v>
      </c>
      <c r="X20" s="1368" t="s">
        <v>7117</v>
      </c>
      <c r="Y20" s="1368" t="s">
        <v>7129</v>
      </c>
      <c r="Z20" s="1368"/>
      <c r="AA20" s="1368"/>
      <c r="AB20" s="1368" t="s">
        <v>5850</v>
      </c>
      <c r="AC20" s="1368" t="s">
        <v>7116</v>
      </c>
      <c r="AD20" s="1057" t="s">
        <v>7119</v>
      </c>
      <c r="AE20" s="1057" t="s">
        <v>7120</v>
      </c>
      <c r="AF20" s="1057" t="s">
        <v>6968</v>
      </c>
      <c r="AG20" s="1057"/>
      <c r="AH20" s="1057" t="s">
        <v>7121</v>
      </c>
      <c r="AI20" s="1368" t="s">
        <v>7122</v>
      </c>
      <c r="AJ20" s="1057" t="s">
        <v>5859</v>
      </c>
      <c r="AK20" s="1368" t="s">
        <v>7090</v>
      </c>
      <c r="AL20" s="1368" t="s">
        <v>7091</v>
      </c>
      <c r="AM20" s="1368"/>
      <c r="AN20" s="1368"/>
      <c r="AO20" s="1368" t="s">
        <v>5863</v>
      </c>
      <c r="AP20" s="1057"/>
      <c r="AQ20" s="1057"/>
      <c r="AR20" s="1057"/>
      <c r="AS20" s="1057"/>
      <c r="AT20" s="1057"/>
      <c r="AU20" s="1057"/>
      <c r="AV20" s="1057" t="s">
        <v>7123</v>
      </c>
      <c r="AW20" s="1057"/>
      <c r="AX20" s="1057"/>
      <c r="AY20" s="1057"/>
      <c r="AZ20" s="1057"/>
      <c r="BA20" s="1368"/>
      <c r="BB20" s="1093"/>
      <c r="BC20" s="1093"/>
    </row>
    <row r="21" spans="1:55" ht="98.25" customHeight="1">
      <c r="A21" s="1058" t="s">
        <v>6933</v>
      </c>
      <c r="B21" s="1058" t="s">
        <v>7071</v>
      </c>
      <c r="C21" s="1059" t="s">
        <v>7043</v>
      </c>
      <c r="D21" s="1059" t="s">
        <v>7072</v>
      </c>
      <c r="E21" s="1094">
        <v>11264237</v>
      </c>
      <c r="F21" s="1094" t="s">
        <v>380</v>
      </c>
      <c r="G21" s="1059" t="s">
        <v>7073</v>
      </c>
      <c r="H21" s="1060">
        <v>884116138303</v>
      </c>
      <c r="I21" s="1058" t="s">
        <v>6039</v>
      </c>
      <c r="J21" s="1059"/>
      <c r="K21" s="1059"/>
      <c r="L21" s="1059" t="s">
        <v>7074</v>
      </c>
      <c r="M21" s="1062" t="s">
        <v>7075</v>
      </c>
      <c r="N21" s="1059" t="s">
        <v>7076</v>
      </c>
      <c r="O21" s="1059" t="s">
        <v>7077</v>
      </c>
      <c r="P21" s="1059" t="s">
        <v>7078</v>
      </c>
      <c r="Q21" s="1059" t="s">
        <v>7079</v>
      </c>
      <c r="R21" s="1062" t="s">
        <v>5850</v>
      </c>
      <c r="S21" s="1059" t="s">
        <v>5889</v>
      </c>
      <c r="T21" s="1059" t="s">
        <v>7080</v>
      </c>
      <c r="U21" s="1062" t="s">
        <v>5850</v>
      </c>
      <c r="V21" s="1062" t="s">
        <v>7081</v>
      </c>
      <c r="W21" s="1062" t="s">
        <v>7082</v>
      </c>
      <c r="X21" s="1059" t="s">
        <v>7083</v>
      </c>
      <c r="Y21" s="1059" t="s">
        <v>7084</v>
      </c>
      <c r="Z21" s="1059"/>
      <c r="AA21" s="1062"/>
      <c r="AB21" s="1062" t="s">
        <v>7085</v>
      </c>
      <c r="AC21" s="1062" t="s">
        <v>6945</v>
      </c>
      <c r="AD21" s="1059" t="s">
        <v>7086</v>
      </c>
      <c r="AE21" s="1059" t="s">
        <v>7087</v>
      </c>
      <c r="AF21" s="1062" t="s">
        <v>6968</v>
      </c>
      <c r="AG21" s="1062"/>
      <c r="AH21" s="1062" t="s">
        <v>7088</v>
      </c>
      <c r="AI21" s="1062" t="s">
        <v>7089</v>
      </c>
      <c r="AJ21" s="1057" t="s">
        <v>5859</v>
      </c>
      <c r="AK21" s="1368" t="s">
        <v>7090</v>
      </c>
      <c r="AL21" s="1368" t="s">
        <v>7091</v>
      </c>
      <c r="AM21" s="1368" t="s">
        <v>7092</v>
      </c>
      <c r="AN21" s="1368" t="s">
        <v>7093</v>
      </c>
      <c r="AO21" s="1368" t="s">
        <v>7094</v>
      </c>
      <c r="AP21" s="1368" t="s">
        <v>7095</v>
      </c>
      <c r="AQ21" s="1368" t="s">
        <v>7096</v>
      </c>
      <c r="AR21" s="1368"/>
      <c r="AS21" s="1057"/>
      <c r="AT21" s="1057"/>
      <c r="AU21" s="1057"/>
      <c r="AV21" s="1057"/>
      <c r="AW21" s="1057" t="s">
        <v>5864</v>
      </c>
      <c r="AX21" s="1057"/>
      <c r="AY21" s="1057"/>
      <c r="AZ21" s="1057"/>
      <c r="BA21" s="1057"/>
      <c r="BB21" s="1057"/>
      <c r="BC21" s="1057"/>
    </row>
    <row r="22" spans="1:55" ht="98.25" customHeight="1">
      <c r="A22" s="1058" t="s">
        <v>6933</v>
      </c>
      <c r="B22" s="1058" t="s">
        <v>7140</v>
      </c>
      <c r="C22" s="1059" t="s">
        <v>7043</v>
      </c>
      <c r="D22" s="1059" t="s">
        <v>7141</v>
      </c>
      <c r="E22" s="1094">
        <v>11292198</v>
      </c>
      <c r="F22" s="1094" t="s">
        <v>380</v>
      </c>
      <c r="G22" s="1059" t="s">
        <v>7142</v>
      </c>
      <c r="H22" s="1060">
        <v>884116130710</v>
      </c>
      <c r="I22" s="1058" t="s">
        <v>6039</v>
      </c>
      <c r="J22" s="1059"/>
      <c r="K22" s="1059"/>
      <c r="L22" s="1059" t="s">
        <v>7107</v>
      </c>
      <c r="M22" s="1062" t="s">
        <v>6983</v>
      </c>
      <c r="N22" s="1059" t="s">
        <v>7143</v>
      </c>
      <c r="O22" s="1059" t="s">
        <v>6966</v>
      </c>
      <c r="P22" s="1059" t="s">
        <v>7144</v>
      </c>
      <c r="Q22" s="1059" t="s">
        <v>7145</v>
      </c>
      <c r="R22" s="1062" t="s">
        <v>5850</v>
      </c>
      <c r="S22" s="1059" t="s">
        <v>5889</v>
      </c>
      <c r="T22" s="1059" t="s">
        <v>7146</v>
      </c>
      <c r="U22" s="1059" t="s">
        <v>7114</v>
      </c>
      <c r="V22" s="1062" t="s">
        <v>6092</v>
      </c>
      <c r="W22" s="1062" t="s">
        <v>7134</v>
      </c>
      <c r="X22" s="1059" t="s">
        <v>7147</v>
      </c>
      <c r="Y22" s="1059" t="s">
        <v>7148</v>
      </c>
      <c r="Z22" s="1059"/>
      <c r="AA22" s="1062"/>
      <c r="AB22" s="1059"/>
      <c r="AC22" s="1062" t="s">
        <v>6945</v>
      </c>
      <c r="AD22" s="1059" t="s">
        <v>7149</v>
      </c>
      <c r="AE22" s="1059" t="s">
        <v>7150</v>
      </c>
      <c r="AF22" s="1062" t="s">
        <v>6968</v>
      </c>
      <c r="AG22" s="1062"/>
      <c r="AH22" s="1062" t="s">
        <v>7151</v>
      </c>
      <c r="AI22" s="1062" t="s">
        <v>7152</v>
      </c>
      <c r="AJ22" s="1057" t="s">
        <v>5859</v>
      </c>
      <c r="AK22" s="1368" t="s">
        <v>7090</v>
      </c>
      <c r="AL22" s="1368" t="s">
        <v>7091</v>
      </c>
      <c r="AM22" s="1368" t="s">
        <v>7092</v>
      </c>
      <c r="AN22" s="1368" t="s">
        <v>7093</v>
      </c>
      <c r="AO22" s="1368" t="s">
        <v>7094</v>
      </c>
      <c r="AP22" s="1368" t="s">
        <v>7095</v>
      </c>
      <c r="AQ22" s="1368" t="s">
        <v>7096</v>
      </c>
      <c r="AR22" s="1368"/>
      <c r="AS22" s="1057"/>
      <c r="AT22" s="1057"/>
      <c r="AU22" s="1057"/>
      <c r="AV22" s="1057" t="s">
        <v>7123</v>
      </c>
      <c r="AW22" s="1057"/>
      <c r="AX22" s="1057"/>
      <c r="AY22" s="1057"/>
      <c r="AZ22" s="1057"/>
      <c r="BA22" s="1057"/>
      <c r="BB22" s="1057"/>
      <c r="BC22" s="1057"/>
    </row>
    <row r="23" spans="1:55" ht="98.25" customHeight="1">
      <c r="A23" s="1058" t="s">
        <v>6933</v>
      </c>
      <c r="B23" s="1058" t="s">
        <v>7103</v>
      </c>
      <c r="C23" s="1059" t="s">
        <v>7043</v>
      </c>
      <c r="D23" s="1059" t="s">
        <v>7130</v>
      </c>
      <c r="E23" s="1059">
        <v>11305525</v>
      </c>
      <c r="F23" s="1094" t="s">
        <v>380</v>
      </c>
      <c r="G23" s="1059" t="s">
        <v>7126</v>
      </c>
      <c r="H23" s="1060">
        <v>884116138600</v>
      </c>
      <c r="I23" s="1058" t="s">
        <v>6039</v>
      </c>
      <c r="J23" s="1059" t="s">
        <v>7124</v>
      </c>
      <c r="K23" s="1059"/>
      <c r="L23" s="1059" t="s">
        <v>7107</v>
      </c>
      <c r="M23" s="1062" t="s">
        <v>6983</v>
      </c>
      <c r="N23" s="1059" t="s">
        <v>7131</v>
      </c>
      <c r="O23" s="1059" t="s">
        <v>7110</v>
      </c>
      <c r="P23" s="1062" t="s">
        <v>7111</v>
      </c>
      <c r="Q23" s="1059" t="s">
        <v>7132</v>
      </c>
      <c r="R23" s="1062" t="s">
        <v>5850</v>
      </c>
      <c r="S23" s="1062" t="s">
        <v>5889</v>
      </c>
      <c r="T23" s="1062" t="s">
        <v>7133</v>
      </c>
      <c r="U23" s="1059" t="s">
        <v>7114</v>
      </c>
      <c r="V23" s="1062" t="s">
        <v>6092</v>
      </c>
      <c r="W23" s="1062" t="s">
        <v>7134</v>
      </c>
      <c r="X23" s="1059" t="s">
        <v>7117</v>
      </c>
      <c r="Y23" s="1059" t="s">
        <v>7129</v>
      </c>
      <c r="Z23" s="1059"/>
      <c r="AA23" s="1059"/>
      <c r="AB23" s="1059" t="s">
        <v>5850</v>
      </c>
      <c r="AC23" s="1062" t="s">
        <v>6945</v>
      </c>
      <c r="AD23" s="1059" t="s">
        <v>7119</v>
      </c>
      <c r="AE23" s="1059" t="s">
        <v>7120</v>
      </c>
      <c r="AF23" s="1062" t="s">
        <v>6968</v>
      </c>
      <c r="AG23" s="1062"/>
      <c r="AH23" s="1062" t="s">
        <v>7121</v>
      </c>
      <c r="AI23" s="1062" t="s">
        <v>7122</v>
      </c>
      <c r="AJ23" s="1057" t="s">
        <v>5859</v>
      </c>
      <c r="AK23" s="1368" t="s">
        <v>7090</v>
      </c>
      <c r="AL23" s="1368" t="s">
        <v>7091</v>
      </c>
      <c r="AM23" s="1368" t="s">
        <v>7092</v>
      </c>
      <c r="AN23" s="1368" t="s">
        <v>7093</v>
      </c>
      <c r="AO23" s="1368" t="s">
        <v>7094</v>
      </c>
      <c r="AP23" s="1368" t="s">
        <v>7095</v>
      </c>
      <c r="AQ23" s="1368" t="s">
        <v>7096</v>
      </c>
      <c r="AR23" s="1057"/>
      <c r="AS23" s="1057"/>
      <c r="AT23" s="1057"/>
      <c r="AU23" s="1057"/>
      <c r="AV23" s="1057" t="s">
        <v>7123</v>
      </c>
      <c r="AW23" s="1057"/>
      <c r="AX23" s="1057"/>
      <c r="AY23" s="1057"/>
      <c r="AZ23" s="1057"/>
      <c r="BA23" s="1057"/>
      <c r="BB23" s="1057"/>
      <c r="BC23" s="1368"/>
    </row>
    <row r="24" spans="1:55" s="1092" customFormat="1" ht="98.25" customHeight="1">
      <c r="A24" s="1089" t="s">
        <v>6933</v>
      </c>
      <c r="B24" s="1362" t="s">
        <v>7071</v>
      </c>
      <c r="C24" s="1368" t="s">
        <v>7043</v>
      </c>
      <c r="D24" s="1368" t="s">
        <v>7097</v>
      </c>
      <c r="E24" s="1091">
        <v>11264236</v>
      </c>
      <c r="F24" s="1091" t="s">
        <v>380</v>
      </c>
      <c r="G24" s="1368" t="s">
        <v>7098</v>
      </c>
      <c r="H24" s="1055">
        <v>884116138280</v>
      </c>
      <c r="I24" s="1368" t="s">
        <v>5913</v>
      </c>
      <c r="J24" s="1368"/>
      <c r="K24" s="1368"/>
      <c r="L24" s="1368" t="s">
        <v>7074</v>
      </c>
      <c r="M24" s="1057" t="s">
        <v>7075</v>
      </c>
      <c r="N24" s="1368" t="s">
        <v>7099</v>
      </c>
      <c r="O24" s="1368" t="s">
        <v>7100</v>
      </c>
      <c r="P24" s="1368" t="s">
        <v>7078</v>
      </c>
      <c r="Q24" s="1368" t="s">
        <v>7079</v>
      </c>
      <c r="R24" s="1057" t="s">
        <v>5850</v>
      </c>
      <c r="S24" s="1368" t="s">
        <v>5889</v>
      </c>
      <c r="T24" s="1368" t="s">
        <v>7080</v>
      </c>
      <c r="U24" s="1057" t="s">
        <v>5850</v>
      </c>
      <c r="V24" s="1057" t="s">
        <v>7081</v>
      </c>
      <c r="W24" s="1057" t="s">
        <v>7082</v>
      </c>
      <c r="X24" s="1368" t="s">
        <v>7083</v>
      </c>
      <c r="Y24" s="1368" t="s">
        <v>7084</v>
      </c>
      <c r="Z24" s="1368"/>
      <c r="AA24" s="1057"/>
      <c r="AB24" s="1057" t="s">
        <v>7085</v>
      </c>
      <c r="AC24" s="1057" t="s">
        <v>6945</v>
      </c>
      <c r="AD24" s="1368" t="s">
        <v>7086</v>
      </c>
      <c r="AE24" s="1368" t="s">
        <v>7087</v>
      </c>
      <c r="AF24" s="1057" t="s">
        <v>6968</v>
      </c>
      <c r="AG24" s="1057"/>
      <c r="AH24" s="1057" t="s">
        <v>7088</v>
      </c>
      <c r="AI24" s="1057" t="s">
        <v>7089</v>
      </c>
      <c r="AJ24" s="1057" t="s">
        <v>5859</v>
      </c>
      <c r="AK24" s="1368" t="s">
        <v>7090</v>
      </c>
      <c r="AL24" s="1368" t="s">
        <v>7091</v>
      </c>
      <c r="AM24" s="1368" t="s">
        <v>7092</v>
      </c>
      <c r="AN24" s="1368" t="s">
        <v>7093</v>
      </c>
      <c r="AO24" s="1368" t="s">
        <v>7094</v>
      </c>
      <c r="AP24" s="1368" t="s">
        <v>7095</v>
      </c>
      <c r="AQ24" s="1368" t="s">
        <v>7096</v>
      </c>
      <c r="AR24" s="1368"/>
      <c r="AS24" s="1057"/>
      <c r="AT24" s="1057"/>
      <c r="AU24" s="1057"/>
      <c r="AV24" s="1057"/>
      <c r="AW24" s="1057" t="s">
        <v>5864</v>
      </c>
      <c r="AX24" s="1057"/>
      <c r="AY24" s="1057"/>
      <c r="AZ24" s="1057"/>
      <c r="BA24" s="1057"/>
      <c r="BB24" s="1057"/>
      <c r="BC24" s="1074"/>
    </row>
    <row r="25" spans="1:55" ht="98.25" customHeight="1">
      <c r="A25" s="1089" t="s">
        <v>6933</v>
      </c>
      <c r="B25" s="1362" t="s">
        <v>7007</v>
      </c>
      <c r="C25" s="1368" t="s">
        <v>6394</v>
      </c>
      <c r="D25" s="1368" t="s">
        <v>5850</v>
      </c>
      <c r="E25" s="1091">
        <v>11242105</v>
      </c>
      <c r="F25" s="1071" t="s">
        <v>7008</v>
      </c>
      <c r="G25" s="1368" t="s">
        <v>7009</v>
      </c>
      <c r="H25" s="1055">
        <v>884116138044</v>
      </c>
      <c r="I25" s="1368" t="s">
        <v>5913</v>
      </c>
      <c r="J25" s="1368"/>
      <c r="K25" s="1368"/>
      <c r="L25" s="1057" t="s">
        <v>7010</v>
      </c>
      <c r="M25" s="1057" t="s">
        <v>6983</v>
      </c>
      <c r="N25" s="1057" t="s">
        <v>7011</v>
      </c>
      <c r="O25" s="1368" t="s">
        <v>7012</v>
      </c>
      <c r="P25" s="1368" t="s">
        <v>7013</v>
      </c>
      <c r="Q25" s="1368" t="s">
        <v>7014</v>
      </c>
      <c r="R25" s="1368" t="s">
        <v>7001</v>
      </c>
      <c r="S25" s="1368" t="s">
        <v>2589</v>
      </c>
      <c r="T25" s="1368" t="s">
        <v>2589</v>
      </c>
      <c r="U25" s="1057" t="s">
        <v>6378</v>
      </c>
      <c r="V25" s="1057" t="s">
        <v>380</v>
      </c>
      <c r="W25" s="1057" t="s">
        <v>380</v>
      </c>
      <c r="X25" s="1368"/>
      <c r="Y25" s="1368" t="s">
        <v>7016</v>
      </c>
      <c r="Z25" s="1368"/>
      <c r="AA25" s="1368" t="s">
        <v>7017</v>
      </c>
      <c r="AB25" s="1368" t="s">
        <v>7018</v>
      </c>
      <c r="AC25" s="1057" t="s">
        <v>7015</v>
      </c>
      <c r="AD25" s="1057" t="s">
        <v>7019</v>
      </c>
      <c r="AE25" s="1057" t="s">
        <v>7020</v>
      </c>
      <c r="AF25" s="1057" t="s">
        <v>6968</v>
      </c>
      <c r="AG25" s="1057"/>
      <c r="AH25" s="1057"/>
      <c r="AI25" s="1057" t="s">
        <v>7021</v>
      </c>
      <c r="AJ25" s="1368" t="s">
        <v>6952</v>
      </c>
      <c r="AK25" s="1368"/>
      <c r="AL25" s="1368" t="s">
        <v>6991</v>
      </c>
      <c r="AM25" s="1368" t="s">
        <v>6992</v>
      </c>
      <c r="AN25" s="1368" t="s">
        <v>6993</v>
      </c>
      <c r="AO25" s="1368" t="s">
        <v>6994</v>
      </c>
      <c r="AP25" s="1368" t="s">
        <v>6995</v>
      </c>
      <c r="AQ25" s="1368" t="s">
        <v>6996</v>
      </c>
      <c r="AR25" s="1368" t="s">
        <v>6997</v>
      </c>
      <c r="AS25" s="1368"/>
      <c r="AT25" s="1368"/>
      <c r="AU25" s="1368"/>
      <c r="AV25" s="1368"/>
      <c r="AW25" s="1368"/>
      <c r="AX25" s="1368"/>
      <c r="AY25" s="1057" t="s">
        <v>6957</v>
      </c>
      <c r="AZ25" s="1368"/>
      <c r="BA25" s="1368"/>
      <c r="BB25" s="1368"/>
      <c r="BC25" s="1368"/>
    </row>
    <row r="26" spans="1:55" ht="98.25" customHeight="1">
      <c r="A26" s="1089" t="s">
        <v>6933</v>
      </c>
      <c r="B26" s="1362" t="s">
        <v>7103</v>
      </c>
      <c r="C26" s="1368" t="s">
        <v>7043</v>
      </c>
      <c r="D26" s="1368" t="s">
        <v>7130</v>
      </c>
      <c r="E26" s="1368">
        <v>11305526</v>
      </c>
      <c r="F26" s="1091" t="s">
        <v>380</v>
      </c>
      <c r="G26" s="1368" t="s">
        <v>7135</v>
      </c>
      <c r="H26" s="1055">
        <v>884116138617</v>
      </c>
      <c r="I26" s="1368" t="s">
        <v>5913</v>
      </c>
      <c r="J26" s="1368"/>
      <c r="K26" s="1368" t="s">
        <v>7136</v>
      </c>
      <c r="L26" s="1368" t="s">
        <v>7137</v>
      </c>
      <c r="M26" s="1057" t="s">
        <v>6983</v>
      </c>
      <c r="N26" s="1368" t="s">
        <v>7138</v>
      </c>
      <c r="O26" s="1368" t="s">
        <v>7139</v>
      </c>
      <c r="P26" s="1368" t="s">
        <v>7111</v>
      </c>
      <c r="Q26" s="1368" t="s">
        <v>7132</v>
      </c>
      <c r="R26" s="1057" t="s">
        <v>5850</v>
      </c>
      <c r="S26" s="1057" t="s">
        <v>5889</v>
      </c>
      <c r="T26" s="1057" t="s">
        <v>7133</v>
      </c>
      <c r="U26" s="1368" t="s">
        <v>7114</v>
      </c>
      <c r="V26" s="1057" t="s">
        <v>6092</v>
      </c>
      <c r="W26" s="1057" t="s">
        <v>7134</v>
      </c>
      <c r="X26" s="1368" t="s">
        <v>7117</v>
      </c>
      <c r="Y26" s="1368" t="s">
        <v>7129</v>
      </c>
      <c r="Z26" s="1368"/>
      <c r="AA26" s="1368"/>
      <c r="AB26" s="1368" t="s">
        <v>5850</v>
      </c>
      <c r="AC26" s="1057" t="s">
        <v>6945</v>
      </c>
      <c r="AD26" s="1368" t="s">
        <v>7119</v>
      </c>
      <c r="AE26" s="1368" t="s">
        <v>7120</v>
      </c>
      <c r="AF26" s="1057" t="s">
        <v>6968</v>
      </c>
      <c r="AG26" s="1057"/>
      <c r="AH26" s="1057" t="s">
        <v>7121</v>
      </c>
      <c r="AI26" s="1057" t="s">
        <v>7122</v>
      </c>
      <c r="AJ26" s="1057" t="s">
        <v>5859</v>
      </c>
      <c r="AK26" s="1368" t="s">
        <v>7090</v>
      </c>
      <c r="AL26" s="1368" t="s">
        <v>7091</v>
      </c>
      <c r="AM26" s="1368" t="s">
        <v>7092</v>
      </c>
      <c r="AN26" s="1368" t="s">
        <v>7093</v>
      </c>
      <c r="AO26" s="1368" t="s">
        <v>7094</v>
      </c>
      <c r="AP26" s="1368" t="s">
        <v>7095</v>
      </c>
      <c r="AQ26" s="1368" t="s">
        <v>7096</v>
      </c>
      <c r="AR26" s="1057"/>
      <c r="AS26" s="1057"/>
      <c r="AT26" s="1057"/>
      <c r="AU26" s="1057"/>
      <c r="AV26" s="1057" t="s">
        <v>7123</v>
      </c>
      <c r="AW26" s="1057"/>
      <c r="AX26" s="1057"/>
      <c r="AY26" s="1057"/>
      <c r="AZ26" s="1057"/>
      <c r="BA26" s="1057"/>
      <c r="BB26" s="1057"/>
      <c r="BC26" s="1368"/>
    </row>
    <row r="27" spans="1:55" ht="98.25" customHeight="1">
      <c r="A27" s="1089" t="s">
        <v>6933</v>
      </c>
      <c r="B27" s="1362" t="s">
        <v>7071</v>
      </c>
      <c r="C27" s="1368" t="s">
        <v>7043</v>
      </c>
      <c r="D27" s="1368" t="s">
        <v>7097</v>
      </c>
      <c r="E27" s="1091">
        <v>11264235</v>
      </c>
      <c r="F27" s="1091" t="s">
        <v>380</v>
      </c>
      <c r="G27" s="1368" t="s">
        <v>7101</v>
      </c>
      <c r="H27" s="1055">
        <v>884116138297</v>
      </c>
      <c r="I27" s="1368" t="s">
        <v>5913</v>
      </c>
      <c r="J27" s="1368"/>
      <c r="K27" s="1368"/>
      <c r="L27" s="1368" t="s">
        <v>7074</v>
      </c>
      <c r="M27" s="1057" t="s">
        <v>7075</v>
      </c>
      <c r="N27" s="1368" t="s">
        <v>7102</v>
      </c>
      <c r="O27" s="1368" t="s">
        <v>7100</v>
      </c>
      <c r="P27" s="1368" t="s">
        <v>7078</v>
      </c>
      <c r="Q27" s="1368" t="s">
        <v>7079</v>
      </c>
      <c r="R27" s="1057" t="s">
        <v>5850</v>
      </c>
      <c r="S27" s="1368" t="s">
        <v>5889</v>
      </c>
      <c r="T27" s="1368" t="s">
        <v>7080</v>
      </c>
      <c r="U27" s="1057" t="s">
        <v>5850</v>
      </c>
      <c r="V27" s="1057" t="s">
        <v>7081</v>
      </c>
      <c r="W27" s="1057" t="s">
        <v>7082</v>
      </c>
      <c r="X27" s="1368" t="s">
        <v>7083</v>
      </c>
      <c r="Y27" s="1368" t="s">
        <v>7084</v>
      </c>
      <c r="Z27" s="1368"/>
      <c r="AA27" s="1057"/>
      <c r="AB27" s="1057" t="s">
        <v>7085</v>
      </c>
      <c r="AC27" s="1057" t="s">
        <v>6945</v>
      </c>
      <c r="AD27" s="1368" t="s">
        <v>7086</v>
      </c>
      <c r="AE27" s="1368" t="s">
        <v>7087</v>
      </c>
      <c r="AF27" s="1057" t="s">
        <v>6968</v>
      </c>
      <c r="AG27" s="1057"/>
      <c r="AH27" s="1057" t="s">
        <v>7088</v>
      </c>
      <c r="AI27" s="1057" t="s">
        <v>7089</v>
      </c>
      <c r="AJ27" s="1057" t="s">
        <v>5859</v>
      </c>
      <c r="AK27" s="1368" t="s">
        <v>7090</v>
      </c>
      <c r="AL27" s="1368" t="s">
        <v>7091</v>
      </c>
      <c r="AM27" s="1368" t="s">
        <v>7092</v>
      </c>
      <c r="AN27" s="1368" t="s">
        <v>7093</v>
      </c>
      <c r="AO27" s="1368" t="s">
        <v>7094</v>
      </c>
      <c r="AP27" s="1368" t="s">
        <v>7095</v>
      </c>
      <c r="AQ27" s="1368" t="s">
        <v>7096</v>
      </c>
      <c r="AR27" s="1368"/>
      <c r="AS27" s="1057"/>
      <c r="AT27" s="1057"/>
      <c r="AU27" s="1057"/>
      <c r="AV27" s="1057"/>
      <c r="AW27" s="1057" t="s">
        <v>5864</v>
      </c>
      <c r="AX27" s="1057"/>
      <c r="AY27" s="1057"/>
      <c r="AZ27" s="1057"/>
      <c r="BA27" s="1057"/>
      <c r="BB27" s="1057"/>
      <c r="BC27" s="1057"/>
    </row>
    <row r="28" spans="1:55" ht="98.25" customHeight="1">
      <c r="A28" s="1089" t="s">
        <v>6933</v>
      </c>
      <c r="B28" s="1362" t="s">
        <v>7007</v>
      </c>
      <c r="C28" s="1368" t="s">
        <v>6394</v>
      </c>
      <c r="D28" s="1368" t="s">
        <v>5850</v>
      </c>
      <c r="E28" s="1091">
        <v>11242108</v>
      </c>
      <c r="F28" s="1071" t="s">
        <v>7022</v>
      </c>
      <c r="G28" s="1368" t="s">
        <v>7023</v>
      </c>
      <c r="H28" s="1055">
        <v>884116138037</v>
      </c>
      <c r="I28" s="1368" t="s">
        <v>5913</v>
      </c>
      <c r="J28" s="1368"/>
      <c r="K28" s="1368"/>
      <c r="L28" s="1057" t="s">
        <v>7024</v>
      </c>
      <c r="M28" s="1057" t="s">
        <v>6983</v>
      </c>
      <c r="N28" s="1368" t="s">
        <v>7025</v>
      </c>
      <c r="O28" s="1368" t="s">
        <v>7026</v>
      </c>
      <c r="P28" s="1368" t="s">
        <v>7013</v>
      </c>
      <c r="Q28" s="1368" t="s">
        <v>7014</v>
      </c>
      <c r="R28" s="1368" t="s">
        <v>7027</v>
      </c>
      <c r="S28" s="1368" t="s">
        <v>2589</v>
      </c>
      <c r="T28" s="1368" t="s">
        <v>2589</v>
      </c>
      <c r="U28" s="1057" t="s">
        <v>6378</v>
      </c>
      <c r="V28" s="1057" t="s">
        <v>380</v>
      </c>
      <c r="W28" s="1057" t="s">
        <v>380</v>
      </c>
      <c r="X28" s="1368"/>
      <c r="Y28" s="1368" t="s">
        <v>7016</v>
      </c>
      <c r="Z28" s="1368"/>
      <c r="AA28" s="1368" t="s">
        <v>7017</v>
      </c>
      <c r="AB28" s="1368" t="s">
        <v>7028</v>
      </c>
      <c r="AC28" s="1057" t="s">
        <v>7015</v>
      </c>
      <c r="AD28" s="1057" t="s">
        <v>7019</v>
      </c>
      <c r="AE28" s="1057" t="s">
        <v>7029</v>
      </c>
      <c r="AF28" s="1057" t="s">
        <v>6968</v>
      </c>
      <c r="AG28" s="1057"/>
      <c r="AH28" s="1057"/>
      <c r="AI28" s="1368" t="s">
        <v>7021</v>
      </c>
      <c r="AJ28" s="1368" t="s">
        <v>6952</v>
      </c>
      <c r="AK28" s="1368"/>
      <c r="AL28" s="1368" t="s">
        <v>6991</v>
      </c>
      <c r="AM28" s="1368" t="s">
        <v>6992</v>
      </c>
      <c r="AN28" s="1368" t="s">
        <v>6993</v>
      </c>
      <c r="AO28" s="1368" t="s">
        <v>6994</v>
      </c>
      <c r="AP28" s="1368" t="s">
        <v>6995</v>
      </c>
      <c r="AQ28" s="1368" t="s">
        <v>6996</v>
      </c>
      <c r="AR28" s="1368" t="s">
        <v>6997</v>
      </c>
      <c r="AS28" s="1368"/>
      <c r="AT28" s="1368"/>
      <c r="AU28" s="1368"/>
      <c r="AV28" s="1368"/>
      <c r="AW28" s="1368"/>
      <c r="AX28" s="1368"/>
      <c r="AY28" s="1057" t="s">
        <v>6957</v>
      </c>
      <c r="AZ28" s="1368"/>
      <c r="BA28" s="1368"/>
      <c r="BB28" s="1368"/>
      <c r="BC28" s="1057"/>
    </row>
    <row r="29" spans="1:55" ht="98.25" customHeight="1">
      <c r="A29" s="1089" t="s">
        <v>6933</v>
      </c>
      <c r="B29" s="1362" t="s">
        <v>7140</v>
      </c>
      <c r="C29" s="1368" t="s">
        <v>7043</v>
      </c>
      <c r="D29" s="1368" t="s">
        <v>7141</v>
      </c>
      <c r="E29" s="1091">
        <v>11402083</v>
      </c>
      <c r="F29" s="1091" t="s">
        <v>380</v>
      </c>
      <c r="G29" s="1056" t="s">
        <v>7153</v>
      </c>
      <c r="H29" s="1055">
        <v>884116140122</v>
      </c>
      <c r="I29" s="1368" t="s">
        <v>5913</v>
      </c>
      <c r="J29" s="1093"/>
      <c r="K29" s="1093"/>
      <c r="L29" s="1368" t="s">
        <v>7107</v>
      </c>
      <c r="M29" s="1057" t="s">
        <v>6983</v>
      </c>
      <c r="N29" s="1368" t="s">
        <v>7154</v>
      </c>
      <c r="O29" s="1368" t="s">
        <v>7155</v>
      </c>
      <c r="P29" s="1368" t="s">
        <v>7144</v>
      </c>
      <c r="Q29" s="1368" t="s">
        <v>7156</v>
      </c>
      <c r="R29" s="1057" t="s">
        <v>5889</v>
      </c>
      <c r="S29" s="1368" t="s">
        <v>5889</v>
      </c>
      <c r="T29" s="1368" t="s">
        <v>7113</v>
      </c>
      <c r="U29" s="1368" t="s">
        <v>7114</v>
      </c>
      <c r="V29" s="1057" t="s">
        <v>6092</v>
      </c>
      <c r="W29" s="1057" t="s">
        <v>7134</v>
      </c>
      <c r="X29" s="1368" t="s">
        <v>7147</v>
      </c>
      <c r="Y29" s="1368" t="s">
        <v>5992</v>
      </c>
      <c r="Z29" s="1368"/>
      <c r="AA29" s="1057" t="s">
        <v>7157</v>
      </c>
      <c r="AB29" s="1368"/>
      <c r="AC29" s="1057" t="s">
        <v>6945</v>
      </c>
      <c r="AD29" s="1368" t="s">
        <v>7149</v>
      </c>
      <c r="AE29" s="1368" t="s">
        <v>7158</v>
      </c>
      <c r="AF29" s="1057" t="s">
        <v>6968</v>
      </c>
      <c r="AG29" s="1057"/>
      <c r="AH29" s="1057" t="s">
        <v>7151</v>
      </c>
      <c r="AI29" s="1057" t="s">
        <v>7152</v>
      </c>
      <c r="AJ29" s="1057" t="s">
        <v>5859</v>
      </c>
      <c r="AK29" s="1368" t="s">
        <v>7090</v>
      </c>
      <c r="AL29" s="1368" t="s">
        <v>7091</v>
      </c>
      <c r="AM29" s="1368" t="s">
        <v>7092</v>
      </c>
      <c r="AN29" s="1368" t="s">
        <v>7093</v>
      </c>
      <c r="AO29" s="1368" t="s">
        <v>7094</v>
      </c>
      <c r="AP29" s="1368" t="s">
        <v>7095</v>
      </c>
      <c r="AQ29" s="1368" t="s">
        <v>7096</v>
      </c>
      <c r="AR29" s="1368"/>
      <c r="AS29" s="1057"/>
      <c r="AT29" s="1057"/>
      <c r="AU29" s="1057"/>
      <c r="AV29" s="1057" t="s">
        <v>7123</v>
      </c>
      <c r="AW29" s="1057"/>
      <c r="AX29" s="1057"/>
      <c r="AY29" s="1057"/>
      <c r="AZ29" s="1057"/>
      <c r="BA29" s="1057"/>
      <c r="BB29" s="1057"/>
      <c r="BC29" s="1057"/>
    </row>
    <row r="30" spans="1:55" ht="98.25" customHeight="1">
      <c r="A30" s="1089" t="s">
        <v>6933</v>
      </c>
      <c r="B30" s="1362" t="s">
        <v>7030</v>
      </c>
      <c r="C30" s="1368" t="s">
        <v>6394</v>
      </c>
      <c r="D30" s="1368" t="s">
        <v>5850</v>
      </c>
      <c r="E30" s="1091">
        <v>11242106</v>
      </c>
      <c r="F30" s="1071" t="s">
        <v>7031</v>
      </c>
      <c r="G30" s="1368" t="s">
        <v>7032</v>
      </c>
      <c r="H30" s="1055">
        <v>884116138051</v>
      </c>
      <c r="I30" s="1368" t="s">
        <v>5913</v>
      </c>
      <c r="J30" s="1368"/>
      <c r="K30" s="1368"/>
      <c r="L30" s="1057" t="s">
        <v>7033</v>
      </c>
      <c r="M30" s="1057" t="s">
        <v>6983</v>
      </c>
      <c r="N30" s="1057" t="s">
        <v>6585</v>
      </c>
      <c r="O30" s="1368" t="s">
        <v>7034</v>
      </c>
      <c r="P30" s="1368" t="s">
        <v>7013</v>
      </c>
      <c r="Q30" s="1368" t="s">
        <v>7014</v>
      </c>
      <c r="R30" s="1368" t="s">
        <v>7001</v>
      </c>
      <c r="S30" s="1368" t="s">
        <v>2589</v>
      </c>
      <c r="T30" s="1368" t="s">
        <v>2589</v>
      </c>
      <c r="U30" s="1057" t="s">
        <v>6378</v>
      </c>
      <c r="V30" s="1057" t="s">
        <v>380</v>
      </c>
      <c r="W30" s="1057" t="s">
        <v>380</v>
      </c>
      <c r="X30" s="1368"/>
      <c r="Y30" s="1368" t="s">
        <v>7016</v>
      </c>
      <c r="Z30" s="1368"/>
      <c r="AA30" s="1368"/>
      <c r="AB30" s="1368" t="s">
        <v>7035</v>
      </c>
      <c r="AC30" s="1057" t="s">
        <v>7015</v>
      </c>
      <c r="AD30" s="1368" t="s">
        <v>7036</v>
      </c>
      <c r="AE30" s="1057" t="s">
        <v>7037</v>
      </c>
      <c r="AF30" s="1057" t="s">
        <v>6968</v>
      </c>
      <c r="AG30" s="1057"/>
      <c r="AH30" s="1057"/>
      <c r="AI30" s="1057" t="s">
        <v>7038</v>
      </c>
      <c r="AJ30" s="1368" t="s">
        <v>6952</v>
      </c>
      <c r="AK30" s="1057"/>
      <c r="AL30" s="1368" t="s">
        <v>6991</v>
      </c>
      <c r="AM30" s="1368" t="s">
        <v>6992</v>
      </c>
      <c r="AN30" s="1368" t="s">
        <v>6993</v>
      </c>
      <c r="AO30" s="1368" t="s">
        <v>6994</v>
      </c>
      <c r="AP30" s="1368" t="s">
        <v>6995</v>
      </c>
      <c r="AQ30" s="1368" t="s">
        <v>6996</v>
      </c>
      <c r="AR30" s="1368" t="s">
        <v>6997</v>
      </c>
      <c r="AS30" s="1368"/>
      <c r="AT30" s="1368"/>
      <c r="AU30" s="1368"/>
      <c r="AV30" s="1368"/>
      <c r="AW30" s="1368"/>
      <c r="AX30" s="1368"/>
      <c r="AY30" s="1057" t="s">
        <v>6957</v>
      </c>
      <c r="AZ30" s="1368"/>
      <c r="BA30" s="1368"/>
      <c r="BB30" s="1368"/>
      <c r="BC30" s="1368"/>
    </row>
    <row r="31" spans="1:55" ht="98.25" customHeight="1">
      <c r="A31" s="1089" t="s">
        <v>6933</v>
      </c>
      <c r="B31" s="1362" t="s">
        <v>7030</v>
      </c>
      <c r="C31" s="1368" t="s">
        <v>6394</v>
      </c>
      <c r="D31" s="1368" t="s">
        <v>5850</v>
      </c>
      <c r="E31" s="1091">
        <v>11242107</v>
      </c>
      <c r="F31" s="1071" t="s">
        <v>9896</v>
      </c>
      <c r="G31" s="1368" t="s">
        <v>7039</v>
      </c>
      <c r="H31" s="1055">
        <v>884116138068</v>
      </c>
      <c r="I31" s="1368" t="s">
        <v>5913</v>
      </c>
      <c r="J31" s="1368"/>
      <c r="K31" s="1368"/>
      <c r="L31" s="1057" t="s">
        <v>7040</v>
      </c>
      <c r="M31" s="1057" t="s">
        <v>6983</v>
      </c>
      <c r="N31" s="1057" t="s">
        <v>6585</v>
      </c>
      <c r="O31" s="1368" t="s">
        <v>7041</v>
      </c>
      <c r="P31" s="1368" t="s">
        <v>7013</v>
      </c>
      <c r="Q31" s="1368" t="s">
        <v>7014</v>
      </c>
      <c r="R31" s="1368" t="s">
        <v>7001</v>
      </c>
      <c r="S31" s="1368" t="s">
        <v>2589</v>
      </c>
      <c r="T31" s="1368" t="s">
        <v>2589</v>
      </c>
      <c r="U31" s="1057" t="s">
        <v>6378</v>
      </c>
      <c r="V31" s="1057" t="s">
        <v>380</v>
      </c>
      <c r="W31" s="1057" t="s">
        <v>380</v>
      </c>
      <c r="X31" s="1368"/>
      <c r="Y31" s="1368" t="s">
        <v>7016</v>
      </c>
      <c r="Z31" s="1368"/>
      <c r="AA31" s="1368"/>
      <c r="AB31" s="1368" t="s">
        <v>7035</v>
      </c>
      <c r="AC31" s="1057" t="s">
        <v>7015</v>
      </c>
      <c r="AD31" s="1368" t="s">
        <v>7036</v>
      </c>
      <c r="AE31" s="1057" t="s">
        <v>7037</v>
      </c>
      <c r="AF31" s="1057" t="s">
        <v>6968</v>
      </c>
      <c r="AG31" s="1057"/>
      <c r="AH31" s="1057"/>
      <c r="AI31" s="1057" t="s">
        <v>7038</v>
      </c>
      <c r="AJ31" s="1368" t="s">
        <v>6952</v>
      </c>
      <c r="AK31" s="1057"/>
      <c r="AL31" s="1368" t="s">
        <v>6991</v>
      </c>
      <c r="AM31" s="1368" t="s">
        <v>6992</v>
      </c>
      <c r="AN31" s="1368" t="s">
        <v>6993</v>
      </c>
      <c r="AO31" s="1368" t="s">
        <v>6994</v>
      </c>
      <c r="AP31" s="1368" t="s">
        <v>6995</v>
      </c>
      <c r="AQ31" s="1368" t="s">
        <v>6996</v>
      </c>
      <c r="AR31" s="1368" t="s">
        <v>6997</v>
      </c>
      <c r="AS31" s="1368"/>
      <c r="AT31" s="1368"/>
      <c r="AU31" s="1368"/>
      <c r="AV31" s="1368"/>
      <c r="AW31" s="1368"/>
      <c r="AX31" s="1368"/>
      <c r="AY31" s="1057" t="s">
        <v>6957</v>
      </c>
      <c r="AZ31" s="1368"/>
      <c r="BA31" s="1368"/>
      <c r="BB31" s="1368"/>
      <c r="BC31" s="1368"/>
    </row>
  </sheetData>
  <autoFilter ref="A3:BC31"/>
  <mergeCells count="10">
    <mergeCell ref="AL1:AR1"/>
    <mergeCell ref="AS1:AU2"/>
    <mergeCell ref="AV1:AV2"/>
    <mergeCell ref="A2:G2"/>
    <mergeCell ref="A1:E1"/>
    <mergeCell ref="G1:H1"/>
    <mergeCell ref="M1:O1"/>
    <mergeCell ref="P1:R1"/>
    <mergeCell ref="S1:T1"/>
    <mergeCell ref="AJ1:A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U27"/>
  <sheetViews>
    <sheetView showGridLines="0" zoomScale="70" zoomScaleNormal="70" zoomScaleSheetLayoutView="100" workbookViewId="0">
      <pane xSplit="6" ySplit="4" topLeftCell="G5" activePane="bottomRight" state="frozen"/>
      <selection activeCell="A4" sqref="A4"/>
      <selection pane="topRight" activeCell="A4" sqref="A4"/>
      <selection pane="bottomLeft" activeCell="A4" sqref="A4"/>
      <selection pane="bottomRight" activeCell="G1" sqref="G1:H1048576"/>
    </sheetView>
  </sheetViews>
  <sheetFormatPr defaultColWidth="9.140625" defaultRowHeight="32.25" customHeight="1"/>
  <cols>
    <col min="1" max="1" width="16.42578125" style="1051" customWidth="1"/>
    <col min="2" max="2" width="13.42578125" style="1051" customWidth="1"/>
    <col min="3" max="3" width="15" style="1051" customWidth="1"/>
    <col min="4" max="4" width="14.85546875" style="1051" customWidth="1"/>
    <col min="5" max="5" width="25.42578125" style="1051" hidden="1" customWidth="1"/>
    <col min="6" max="6" width="15.42578125" style="1051" customWidth="1"/>
    <col min="7" max="7" width="13.7109375" style="1051" customWidth="1"/>
    <col min="8" max="8" width="22.140625" style="1051" customWidth="1"/>
    <col min="9" max="9" width="50.7109375" style="1051" customWidth="1"/>
    <col min="10" max="10" width="19.42578125" style="1051" customWidth="1"/>
    <col min="11" max="12" width="38.7109375" style="1051" customWidth="1"/>
    <col min="13" max="13" width="29.85546875" style="1051" customWidth="1"/>
    <col min="14" max="15" width="32.7109375" style="1051" customWidth="1"/>
    <col min="16" max="16" width="28.85546875" style="1051" customWidth="1"/>
    <col min="17" max="17" width="26.5703125" style="1051" customWidth="1"/>
    <col min="18" max="18" width="20.85546875" style="1051" customWidth="1"/>
    <col min="19" max="20" width="34.5703125" style="1051" customWidth="1"/>
    <col min="21" max="22" width="30.28515625" style="1051" customWidth="1"/>
    <col min="23" max="24" width="25" style="1051" customWidth="1"/>
    <col min="25" max="25" width="34.85546875" style="1051" customWidth="1"/>
    <col min="26" max="26" width="31.28515625" style="1051" customWidth="1"/>
    <col min="27" max="27" width="102" style="1051" customWidth="1"/>
    <col min="28" max="29" width="84.140625" style="1051" customWidth="1"/>
    <col min="30" max="30" width="32.140625" style="1051" customWidth="1"/>
    <col min="31" max="31" width="19.42578125" style="1051" customWidth="1"/>
    <col min="32" max="32" width="38.7109375" style="1051" customWidth="1"/>
    <col min="33" max="33" width="115.85546875" style="1051" customWidth="1"/>
    <col min="34" max="38" width="66.85546875" style="1051" customWidth="1"/>
    <col min="39" max="44" width="40.140625" style="1051" customWidth="1"/>
    <col min="45" max="46" width="60.7109375" style="1051" customWidth="1"/>
    <col min="47" max="47" width="115.28515625" style="1051" customWidth="1"/>
    <col min="48" max="16384" width="9.140625" style="1051"/>
  </cols>
  <sheetData>
    <row r="1" spans="1:47" ht="30.75" customHeight="1">
      <c r="A1" s="1408" t="s">
        <v>7177</v>
      </c>
      <c r="B1" s="1408"/>
      <c r="C1" s="1408"/>
      <c r="D1" s="1408"/>
      <c r="E1" s="1408"/>
      <c r="F1" s="1408"/>
      <c r="AH1" s="1390" t="s">
        <v>7178</v>
      </c>
      <c r="AI1" s="1391"/>
      <c r="AJ1" s="1391"/>
      <c r="AK1" s="1391"/>
      <c r="AL1" s="1392"/>
      <c r="AM1" s="1439" t="s">
        <v>9794</v>
      </c>
      <c r="AN1" s="1439"/>
      <c r="AO1" s="1439"/>
      <c r="AP1" s="1439"/>
      <c r="AQ1" s="1439"/>
      <c r="AR1" s="1439"/>
      <c r="AS1" s="1407" t="s">
        <v>9795</v>
      </c>
      <c r="AT1" s="1407"/>
      <c r="AU1" s="1439" t="s">
        <v>9796</v>
      </c>
    </row>
    <row r="2" spans="1:47" s="1363" customFormat="1" ht="30.75" customHeight="1">
      <c r="A2" s="1422" t="s">
        <v>5748</v>
      </c>
      <c r="B2" s="1422"/>
      <c r="C2" s="1422"/>
      <c r="D2" s="1422"/>
      <c r="E2" s="1422"/>
      <c r="F2" s="1422"/>
      <c r="G2" s="1385"/>
      <c r="H2" s="1385"/>
      <c r="I2" s="1385"/>
      <c r="J2" s="1385"/>
      <c r="K2" s="1385"/>
      <c r="L2" s="1385"/>
      <c r="AA2" s="1408"/>
      <c r="AB2" s="1408"/>
      <c r="AF2" s="1373"/>
      <c r="AG2" s="1373"/>
      <c r="AH2" s="1393"/>
      <c r="AI2" s="1385"/>
      <c r="AJ2" s="1385"/>
      <c r="AK2" s="1385"/>
      <c r="AL2" s="1394"/>
      <c r="AM2" s="1439"/>
      <c r="AN2" s="1439"/>
      <c r="AO2" s="1439"/>
      <c r="AP2" s="1439"/>
      <c r="AQ2" s="1439"/>
      <c r="AR2" s="1439"/>
      <c r="AS2" s="1407"/>
      <c r="AT2" s="1407"/>
      <c r="AU2" s="1439"/>
    </row>
    <row r="3" spans="1:47" s="1363" customFormat="1" ht="30.75" customHeight="1">
      <c r="A3" s="1422"/>
      <c r="B3" s="1422"/>
      <c r="C3" s="1422"/>
      <c r="D3" s="1422"/>
      <c r="E3" s="1422"/>
      <c r="F3" s="1422"/>
      <c r="G3" s="1385"/>
      <c r="H3" s="1385"/>
      <c r="I3" s="1385"/>
      <c r="J3" s="1385"/>
      <c r="K3" s="1385"/>
      <c r="L3" s="1385"/>
      <c r="AF3" s="1373"/>
      <c r="AG3" s="1373"/>
      <c r="AH3" s="1395"/>
      <c r="AI3" s="1076"/>
      <c r="AJ3" s="1076"/>
      <c r="AK3" s="1076"/>
      <c r="AL3" s="1396"/>
      <c r="AM3" s="1439"/>
      <c r="AN3" s="1439"/>
      <c r="AO3" s="1439"/>
      <c r="AP3" s="1439"/>
      <c r="AQ3" s="1439"/>
      <c r="AR3" s="1439"/>
      <c r="AS3" s="1407"/>
      <c r="AT3" s="1407"/>
      <c r="AU3" s="1439"/>
    </row>
    <row r="4" spans="1:47" ht="81" customHeight="1">
      <c r="A4" s="1089" t="s">
        <v>5749</v>
      </c>
      <c r="B4" s="1053" t="s">
        <v>5750</v>
      </c>
      <c r="C4" s="1053" t="s">
        <v>6902</v>
      </c>
      <c r="D4" s="1053" t="s">
        <v>6639</v>
      </c>
      <c r="E4" s="1053"/>
      <c r="F4" s="1053" t="s">
        <v>5754</v>
      </c>
      <c r="G4" s="1053" t="s">
        <v>6158</v>
      </c>
      <c r="H4" s="1053" t="s">
        <v>9799</v>
      </c>
      <c r="I4" s="1372" t="s">
        <v>6904</v>
      </c>
      <c r="J4" s="1372" t="s">
        <v>7180</v>
      </c>
      <c r="K4" s="1372" t="s">
        <v>9802</v>
      </c>
      <c r="L4" s="1372" t="s">
        <v>9804</v>
      </c>
      <c r="M4" s="1053" t="s">
        <v>7182</v>
      </c>
      <c r="N4" s="1053" t="s">
        <v>7183</v>
      </c>
      <c r="O4" s="1053" t="s">
        <v>9788</v>
      </c>
      <c r="P4" s="1053" t="s">
        <v>9805</v>
      </c>
      <c r="Q4" s="1053" t="s">
        <v>7185</v>
      </c>
      <c r="R4" s="1053" t="s">
        <v>7186</v>
      </c>
      <c r="S4" s="1053" t="s">
        <v>7187</v>
      </c>
      <c r="T4" s="1053" t="s">
        <v>6314</v>
      </c>
      <c r="U4" s="1053" t="s">
        <v>9808</v>
      </c>
      <c r="V4" s="1053" t="s">
        <v>5780</v>
      </c>
      <c r="W4" s="1372" t="s">
        <v>5768</v>
      </c>
      <c r="X4" s="1372" t="s">
        <v>7189</v>
      </c>
      <c r="Y4" s="1053" t="s">
        <v>6167</v>
      </c>
      <c r="Z4" s="1053" t="s">
        <v>7190</v>
      </c>
      <c r="AA4" s="1372" t="s">
        <v>6348</v>
      </c>
      <c r="AB4" s="1372" t="s">
        <v>6913</v>
      </c>
      <c r="AC4" s="1372" t="s">
        <v>6646</v>
      </c>
      <c r="AD4" s="1372" t="s">
        <v>7191</v>
      </c>
      <c r="AE4" s="1372" t="s">
        <v>6176</v>
      </c>
      <c r="AF4" s="1372" t="s">
        <v>5782</v>
      </c>
      <c r="AG4" s="1372" t="s">
        <v>7192</v>
      </c>
      <c r="AH4" s="1361" t="s">
        <v>7193</v>
      </c>
      <c r="AI4" s="1372" t="s">
        <v>7194</v>
      </c>
      <c r="AJ4" s="1372" t="s">
        <v>7195</v>
      </c>
      <c r="AK4" s="1372" t="s">
        <v>9797</v>
      </c>
      <c r="AL4" s="1372" t="s">
        <v>7196</v>
      </c>
      <c r="AM4" s="1361" t="s">
        <v>7197</v>
      </c>
      <c r="AN4" s="1361" t="s">
        <v>7198</v>
      </c>
      <c r="AO4" s="1361" t="s">
        <v>7199</v>
      </c>
      <c r="AP4" s="1361" t="s">
        <v>7200</v>
      </c>
      <c r="AQ4" s="1361" t="s">
        <v>7201</v>
      </c>
      <c r="AR4" s="1361" t="s">
        <v>7202</v>
      </c>
      <c r="AS4" s="1361" t="s">
        <v>7203</v>
      </c>
      <c r="AT4" s="1053" t="s">
        <v>7204</v>
      </c>
      <c r="AU4" s="1361" t="s">
        <v>7205</v>
      </c>
    </row>
    <row r="5" spans="1:47" ht="101.25" customHeight="1">
      <c r="A5" s="1089" t="s">
        <v>7206</v>
      </c>
      <c r="B5" s="1064" t="s">
        <v>7207</v>
      </c>
      <c r="C5" s="1368" t="s">
        <v>6394</v>
      </c>
      <c r="D5" s="1368" t="s">
        <v>7226</v>
      </c>
      <c r="E5" s="1368">
        <v>668007913</v>
      </c>
      <c r="F5" s="1368" t="s">
        <v>7227</v>
      </c>
      <c r="G5" s="1057" t="s">
        <v>5841</v>
      </c>
      <c r="H5" s="1368" t="s">
        <v>7212</v>
      </c>
      <c r="I5" s="1368" t="s">
        <v>7210</v>
      </c>
      <c r="J5" s="1057" t="s">
        <v>5850</v>
      </c>
      <c r="K5" s="1368" t="s">
        <v>7228</v>
      </c>
      <c r="L5" s="1368"/>
      <c r="M5" s="1368" t="s">
        <v>7213</v>
      </c>
      <c r="N5" s="1368" t="s">
        <v>7214</v>
      </c>
      <c r="O5" s="1368"/>
      <c r="P5" s="1368" t="s">
        <v>7215</v>
      </c>
      <c r="Q5" s="1368" t="s">
        <v>7216</v>
      </c>
      <c r="R5" s="1368" t="s">
        <v>7157</v>
      </c>
      <c r="S5" s="1368" t="s">
        <v>7229</v>
      </c>
      <c r="T5" s="1368"/>
      <c r="U5" s="1368"/>
      <c r="V5" s="1368"/>
      <c r="W5" s="1057" t="s">
        <v>5850</v>
      </c>
      <c r="X5" s="1057" t="s">
        <v>380</v>
      </c>
      <c r="Y5" s="1057" t="s">
        <v>7218</v>
      </c>
      <c r="Z5" s="1057"/>
      <c r="AA5" s="1057" t="s">
        <v>7219</v>
      </c>
      <c r="AB5" s="1368" t="s">
        <v>7220</v>
      </c>
      <c r="AC5" s="1368" t="s">
        <v>7221</v>
      </c>
      <c r="AD5" s="1057" t="s">
        <v>380</v>
      </c>
      <c r="AE5" s="1057"/>
      <c r="AF5" s="1057" t="s">
        <v>7222</v>
      </c>
      <c r="AG5" s="1368" t="s">
        <v>7223</v>
      </c>
      <c r="AH5" s="1368" t="s">
        <v>7224</v>
      </c>
      <c r="AI5" s="1368" t="s">
        <v>7225</v>
      </c>
      <c r="AJ5" s="1368"/>
      <c r="AK5" s="1368"/>
      <c r="AL5" s="1368"/>
      <c r="AM5" s="1368"/>
      <c r="AN5" s="1368"/>
      <c r="AO5" s="1368"/>
      <c r="AP5" s="1368"/>
      <c r="AQ5" s="1368"/>
      <c r="AR5" s="1368"/>
      <c r="AS5" s="1368"/>
      <c r="AT5" s="1057"/>
      <c r="AU5" s="1368"/>
    </row>
    <row r="6" spans="1:47" ht="101.25" customHeight="1">
      <c r="A6" s="1089" t="s">
        <v>7206</v>
      </c>
      <c r="B6" s="1064" t="s">
        <v>7207</v>
      </c>
      <c r="C6" s="1368" t="s">
        <v>6394</v>
      </c>
      <c r="D6" s="1368" t="s">
        <v>7208</v>
      </c>
      <c r="E6" s="1368">
        <v>668004208</v>
      </c>
      <c r="F6" s="1368" t="s">
        <v>7209</v>
      </c>
      <c r="G6" s="1057" t="s">
        <v>5841</v>
      </c>
      <c r="H6" s="1368" t="s">
        <v>7212</v>
      </c>
      <c r="I6" s="1368" t="s">
        <v>7210</v>
      </c>
      <c r="J6" s="1057" t="s">
        <v>5850</v>
      </c>
      <c r="K6" s="1368" t="s">
        <v>7211</v>
      </c>
      <c r="L6" s="1368"/>
      <c r="M6" s="1368" t="s">
        <v>7213</v>
      </c>
      <c r="N6" s="1368" t="s">
        <v>7214</v>
      </c>
      <c r="O6" s="1368"/>
      <c r="P6" s="1368" t="s">
        <v>7215</v>
      </c>
      <c r="Q6" s="1368" t="s">
        <v>7216</v>
      </c>
      <c r="R6" s="1368" t="s">
        <v>7217</v>
      </c>
      <c r="S6" s="1368" t="s">
        <v>5850</v>
      </c>
      <c r="T6" s="1368"/>
      <c r="U6" s="1368"/>
      <c r="V6" s="1368"/>
      <c r="W6" s="1057" t="s">
        <v>5850</v>
      </c>
      <c r="X6" s="1057" t="s">
        <v>380</v>
      </c>
      <c r="Y6" s="1057" t="s">
        <v>7218</v>
      </c>
      <c r="Z6" s="1057"/>
      <c r="AA6" s="1057" t="s">
        <v>7219</v>
      </c>
      <c r="AB6" s="1368" t="s">
        <v>7220</v>
      </c>
      <c r="AC6" s="1368" t="s">
        <v>7221</v>
      </c>
      <c r="AD6" s="1057" t="s">
        <v>380</v>
      </c>
      <c r="AE6" s="1057"/>
      <c r="AF6" s="1057" t="s">
        <v>7222</v>
      </c>
      <c r="AG6" s="1368" t="s">
        <v>7223</v>
      </c>
      <c r="AH6" s="1368" t="s">
        <v>7224</v>
      </c>
      <c r="AI6" s="1368" t="s">
        <v>7225</v>
      </c>
      <c r="AJ6" s="1368"/>
      <c r="AK6" s="1368"/>
      <c r="AL6" s="1368"/>
      <c r="AM6" s="1368"/>
      <c r="AN6" s="1368"/>
      <c r="AO6" s="1368"/>
      <c r="AP6" s="1368"/>
      <c r="AQ6" s="1368"/>
      <c r="AR6" s="1368"/>
      <c r="AS6" s="1368"/>
      <c r="AT6" s="1057"/>
      <c r="AU6" s="1368"/>
    </row>
    <row r="7" spans="1:47" ht="162.75" customHeight="1">
      <c r="A7" s="1089" t="s">
        <v>7206</v>
      </c>
      <c r="B7" s="1064" t="s">
        <v>7207</v>
      </c>
      <c r="C7" s="1368" t="s">
        <v>6394</v>
      </c>
      <c r="D7" s="1368" t="s">
        <v>7230</v>
      </c>
      <c r="E7" s="1368">
        <v>668008535</v>
      </c>
      <c r="F7" s="1368" t="s">
        <v>7231</v>
      </c>
      <c r="G7" s="1057" t="s">
        <v>5841</v>
      </c>
      <c r="H7" s="1368" t="s">
        <v>7212</v>
      </c>
      <c r="I7" s="1368" t="s">
        <v>7232</v>
      </c>
      <c r="J7" s="1057" t="s">
        <v>5850</v>
      </c>
      <c r="K7" s="1368" t="s">
        <v>7233</v>
      </c>
      <c r="L7" s="1368"/>
      <c r="M7" s="1368" t="s">
        <v>7213</v>
      </c>
      <c r="N7" s="1368" t="s">
        <v>7214</v>
      </c>
      <c r="O7" s="1368"/>
      <c r="P7" s="1368" t="s">
        <v>7215</v>
      </c>
      <c r="Q7" s="1368" t="s">
        <v>7216</v>
      </c>
      <c r="R7" s="1368" t="s">
        <v>7157</v>
      </c>
      <c r="S7" s="1368" t="s">
        <v>7229</v>
      </c>
      <c r="T7" s="1368"/>
      <c r="U7" s="1368" t="s">
        <v>7234</v>
      </c>
      <c r="V7" s="1368"/>
      <c r="W7" s="1057" t="s">
        <v>5850</v>
      </c>
      <c r="X7" s="1057" t="s">
        <v>380</v>
      </c>
      <c r="Y7" s="1057" t="s">
        <v>7218</v>
      </c>
      <c r="Z7" s="1057"/>
      <c r="AA7" s="1057" t="s">
        <v>7219</v>
      </c>
      <c r="AB7" s="1368" t="s">
        <v>7220</v>
      </c>
      <c r="AC7" s="1368" t="s">
        <v>7221</v>
      </c>
      <c r="AD7" s="1057" t="s">
        <v>380</v>
      </c>
      <c r="AE7" s="1057"/>
      <c r="AF7" s="1057" t="s">
        <v>7222</v>
      </c>
      <c r="AG7" s="1368" t="s">
        <v>7223</v>
      </c>
      <c r="AH7" s="1368" t="s">
        <v>7224</v>
      </c>
      <c r="AI7" s="1368" t="s">
        <v>7225</v>
      </c>
      <c r="AJ7" s="1368"/>
      <c r="AK7" s="1368"/>
      <c r="AL7" s="1368"/>
      <c r="AM7" s="1368"/>
      <c r="AN7" s="1368"/>
      <c r="AO7" s="1368"/>
      <c r="AP7" s="1368"/>
      <c r="AQ7" s="1368"/>
      <c r="AR7" s="1368"/>
      <c r="AS7" s="1368"/>
      <c r="AT7" s="1057"/>
      <c r="AU7" s="1368"/>
    </row>
    <row r="8" spans="1:47" ht="162.75" customHeight="1">
      <c r="A8" s="1089" t="s">
        <v>7206</v>
      </c>
      <c r="B8" s="1064" t="s">
        <v>7302</v>
      </c>
      <c r="C8" s="1368" t="s">
        <v>7303</v>
      </c>
      <c r="D8" s="1368">
        <v>11452336</v>
      </c>
      <c r="E8" s="1368"/>
      <c r="F8" s="1368" t="s">
        <v>7328</v>
      </c>
      <c r="G8" s="1057" t="s">
        <v>5913</v>
      </c>
      <c r="H8" s="1368"/>
      <c r="I8" s="1368" t="s">
        <v>7322</v>
      </c>
      <c r="J8" s="1057"/>
      <c r="K8" s="1368" t="s">
        <v>7329</v>
      </c>
      <c r="L8" s="1368"/>
      <c r="M8" s="1368" t="s">
        <v>7330</v>
      </c>
      <c r="N8" s="1368"/>
      <c r="O8" s="1368"/>
      <c r="P8" s="1368"/>
      <c r="Q8" s="1368"/>
      <c r="R8" s="1368"/>
      <c r="S8" s="1368" t="s">
        <v>7331</v>
      </c>
      <c r="T8" s="1368"/>
      <c r="U8" s="1368" t="s">
        <v>7326</v>
      </c>
      <c r="V8" s="1368"/>
      <c r="W8" s="1057" t="s">
        <v>7052</v>
      </c>
      <c r="X8" s="1057"/>
      <c r="Y8" s="1057" t="s">
        <v>7319</v>
      </c>
      <c r="Z8" s="1057"/>
      <c r="AA8" s="1057"/>
      <c r="AB8" s="1368"/>
      <c r="AC8" s="1368"/>
      <c r="AD8" s="1057"/>
      <c r="AE8" s="1057"/>
      <c r="AF8" s="1057" t="s">
        <v>7311</v>
      </c>
      <c r="AG8" s="1368" t="s">
        <v>7320</v>
      </c>
      <c r="AH8" s="1368" t="s">
        <v>9661</v>
      </c>
      <c r="AI8" s="1368"/>
      <c r="AJ8" s="1368" t="s">
        <v>9662</v>
      </c>
      <c r="AK8" s="1368" t="s">
        <v>9664</v>
      </c>
      <c r="AL8" s="1368"/>
      <c r="AM8" s="1368"/>
      <c r="AN8" s="1368"/>
      <c r="AO8" s="1368"/>
      <c r="AP8" s="1368"/>
      <c r="AQ8" s="1368"/>
      <c r="AR8" s="1368"/>
      <c r="AS8" s="1368"/>
      <c r="AT8" s="1057"/>
      <c r="AU8" s="1368"/>
    </row>
    <row r="9" spans="1:47" ht="101.25" customHeight="1">
      <c r="A9" s="1089" t="s">
        <v>7206</v>
      </c>
      <c r="B9" s="1064" t="s">
        <v>7302</v>
      </c>
      <c r="C9" s="1368" t="s">
        <v>7303</v>
      </c>
      <c r="D9" s="1368">
        <v>11452337</v>
      </c>
      <c r="E9" s="1368"/>
      <c r="F9" s="1368" t="s">
        <v>7321</v>
      </c>
      <c r="G9" s="1057" t="s">
        <v>5913</v>
      </c>
      <c r="H9" s="1368"/>
      <c r="I9" s="1368" t="s">
        <v>7322</v>
      </c>
      <c r="J9" s="1057"/>
      <c r="K9" s="1368" t="s">
        <v>7315</v>
      </c>
      <c r="L9" s="1368"/>
      <c r="M9" s="1368" t="s">
        <v>7316</v>
      </c>
      <c r="N9" s="1368"/>
      <c r="O9" s="1368"/>
      <c r="P9" s="1368"/>
      <c r="Q9" s="1368"/>
      <c r="R9" s="1368"/>
      <c r="S9" s="1368" t="s">
        <v>7317</v>
      </c>
      <c r="T9" s="1368"/>
      <c r="U9" s="1368" t="s">
        <v>7318</v>
      </c>
      <c r="V9" s="1368"/>
      <c r="W9" s="1057" t="s">
        <v>7052</v>
      </c>
      <c r="X9" s="1057"/>
      <c r="Y9" s="1057" t="s">
        <v>7319</v>
      </c>
      <c r="Z9" s="1057"/>
      <c r="AA9" s="1057"/>
      <c r="AB9" s="1368"/>
      <c r="AC9" s="1368"/>
      <c r="AD9" s="1057"/>
      <c r="AE9" s="1057"/>
      <c r="AF9" s="1057" t="s">
        <v>7311</v>
      </c>
      <c r="AG9" s="1368" t="s">
        <v>7320</v>
      </c>
      <c r="AH9" s="1368" t="s">
        <v>9661</v>
      </c>
      <c r="AI9" s="1368"/>
      <c r="AJ9" s="1368" t="s">
        <v>9662</v>
      </c>
      <c r="AK9" s="1368" t="s">
        <v>9664</v>
      </c>
      <c r="AL9" s="1368"/>
      <c r="AM9" s="1368"/>
      <c r="AN9" s="1368"/>
      <c r="AO9" s="1368"/>
      <c r="AP9" s="1368"/>
      <c r="AQ9" s="1368"/>
      <c r="AR9" s="1368"/>
      <c r="AS9" s="1368"/>
      <c r="AT9" s="1057"/>
      <c r="AU9" s="1368"/>
    </row>
    <row r="10" spans="1:47" ht="101.25" customHeight="1">
      <c r="A10" s="1089" t="s">
        <v>7206</v>
      </c>
      <c r="B10" s="1064" t="s">
        <v>7302</v>
      </c>
      <c r="C10" s="1368" t="s">
        <v>7303</v>
      </c>
      <c r="D10" s="1368">
        <v>11452338</v>
      </c>
      <c r="E10" s="1368"/>
      <c r="F10" s="1368" t="s">
        <v>7336</v>
      </c>
      <c r="G10" s="1057" t="s">
        <v>5913</v>
      </c>
      <c r="H10" s="1368"/>
      <c r="I10" s="1368" t="s">
        <v>7337</v>
      </c>
      <c r="J10" s="1057"/>
      <c r="K10" s="1368" t="s">
        <v>7334</v>
      </c>
      <c r="L10" s="1368"/>
      <c r="M10" s="1368" t="s">
        <v>7335</v>
      </c>
      <c r="N10" s="1368"/>
      <c r="O10" s="1368"/>
      <c r="P10" s="1368"/>
      <c r="Q10" s="1368"/>
      <c r="R10" s="1368"/>
      <c r="S10" s="1368" t="s">
        <v>7325</v>
      </c>
      <c r="T10" s="1368"/>
      <c r="U10" s="1368" t="s">
        <v>7326</v>
      </c>
      <c r="V10" s="1368"/>
      <c r="W10" s="1057" t="s">
        <v>7052</v>
      </c>
      <c r="X10" s="1057"/>
      <c r="Y10" s="1057" t="s">
        <v>7327</v>
      </c>
      <c r="Z10" s="1057"/>
      <c r="AA10" s="1057"/>
      <c r="AB10" s="1368"/>
      <c r="AC10" s="1368"/>
      <c r="AD10" s="1057"/>
      <c r="AE10" s="1057"/>
      <c r="AF10" s="1057" t="s">
        <v>7311</v>
      </c>
      <c r="AG10" s="1368" t="s">
        <v>7320</v>
      </c>
      <c r="AH10" s="1368" t="s">
        <v>9661</v>
      </c>
      <c r="AI10" s="1368"/>
      <c r="AJ10" s="1368" t="s">
        <v>9662</v>
      </c>
      <c r="AK10" s="1368" t="s">
        <v>9664</v>
      </c>
      <c r="AL10" s="1368"/>
      <c r="AM10" s="1368"/>
      <c r="AN10" s="1368"/>
      <c r="AO10" s="1368"/>
      <c r="AP10" s="1368"/>
      <c r="AQ10" s="1368"/>
      <c r="AR10" s="1368"/>
      <c r="AS10" s="1368"/>
      <c r="AT10" s="1057"/>
      <c r="AU10" s="1368"/>
    </row>
    <row r="11" spans="1:47" ht="101.25" customHeight="1">
      <c r="A11" s="1089" t="s">
        <v>7206</v>
      </c>
      <c r="B11" s="1064" t="s">
        <v>7302</v>
      </c>
      <c r="C11" s="1368" t="s">
        <v>7303</v>
      </c>
      <c r="D11" s="1368">
        <v>11452339</v>
      </c>
      <c r="E11" s="1368"/>
      <c r="F11" s="1368" t="s">
        <v>7313</v>
      </c>
      <c r="G11" s="1057" t="s">
        <v>5913</v>
      </c>
      <c r="H11" s="1368" t="s">
        <v>9790</v>
      </c>
      <c r="I11" s="1368" t="s">
        <v>7314</v>
      </c>
      <c r="J11" s="1057" t="s">
        <v>5850</v>
      </c>
      <c r="K11" s="1368" t="s">
        <v>9792</v>
      </c>
      <c r="L11" s="1368" t="s">
        <v>9803</v>
      </c>
      <c r="M11" s="1368" t="s">
        <v>9791</v>
      </c>
      <c r="N11" s="1368" t="s">
        <v>9800</v>
      </c>
      <c r="O11" s="1368" t="s">
        <v>9789</v>
      </c>
      <c r="P11" s="1368" t="s">
        <v>9806</v>
      </c>
      <c r="Q11" s="1368"/>
      <c r="R11" s="1368" t="s">
        <v>7245</v>
      </c>
      <c r="S11" s="1368" t="s">
        <v>7317</v>
      </c>
      <c r="T11" s="1368" t="s">
        <v>9809</v>
      </c>
      <c r="U11" s="1368" t="s">
        <v>9807</v>
      </c>
      <c r="V11" s="1368" t="s">
        <v>9787</v>
      </c>
      <c r="W11" s="1057" t="s">
        <v>7052</v>
      </c>
      <c r="X11" s="1057" t="s">
        <v>7249</v>
      </c>
      <c r="Y11" s="1057" t="s">
        <v>9793</v>
      </c>
      <c r="Z11" s="1057" t="s">
        <v>7251</v>
      </c>
      <c r="AA11" s="1057" t="s">
        <v>9801</v>
      </c>
      <c r="AB11" s="1368"/>
      <c r="AC11" s="1368"/>
      <c r="AD11" s="1057" t="s">
        <v>5889</v>
      </c>
      <c r="AE11" s="1057"/>
      <c r="AF11" s="1057" t="s">
        <v>7311</v>
      </c>
      <c r="AG11" s="1368" t="s">
        <v>7320</v>
      </c>
      <c r="AH11" s="1368" t="s">
        <v>9661</v>
      </c>
      <c r="AI11" s="1368"/>
      <c r="AJ11" s="1368" t="s">
        <v>9662</v>
      </c>
      <c r="AK11" s="1368" t="s">
        <v>9664</v>
      </c>
      <c r="AL11" s="1368"/>
      <c r="AM11" s="1368"/>
      <c r="AN11" s="1368"/>
      <c r="AO11" s="1368"/>
      <c r="AP11" s="1368"/>
      <c r="AQ11" s="1368"/>
      <c r="AR11" s="1368"/>
      <c r="AS11" s="1368"/>
      <c r="AT11" s="1057"/>
      <c r="AU11" s="1368"/>
    </row>
    <row r="12" spans="1:47" ht="101.25" customHeight="1">
      <c r="A12" s="1089" t="s">
        <v>7206</v>
      </c>
      <c r="B12" s="1064" t="s">
        <v>7302</v>
      </c>
      <c r="C12" s="1368" t="s">
        <v>7303</v>
      </c>
      <c r="D12" s="1368">
        <v>11452340</v>
      </c>
      <c r="E12" s="1368"/>
      <c r="F12" s="1368" t="s">
        <v>7332</v>
      </c>
      <c r="G12" s="1057" t="s">
        <v>5913</v>
      </c>
      <c r="H12" s="1368"/>
      <c r="I12" s="1368" t="s">
        <v>7333</v>
      </c>
      <c r="J12" s="1057"/>
      <c r="K12" s="1368" t="s">
        <v>7334</v>
      </c>
      <c r="L12" s="1368"/>
      <c r="M12" s="1368" t="s">
        <v>7335</v>
      </c>
      <c r="N12" s="1368"/>
      <c r="O12" s="1368"/>
      <c r="P12" s="1368"/>
      <c r="Q12" s="1368"/>
      <c r="R12" s="1368"/>
      <c r="S12" s="1368" t="s">
        <v>7325</v>
      </c>
      <c r="T12" s="1368"/>
      <c r="U12" s="1368" t="s">
        <v>7326</v>
      </c>
      <c r="V12" s="1368"/>
      <c r="W12" s="1057" t="s">
        <v>7052</v>
      </c>
      <c r="X12" s="1057"/>
      <c r="Y12" s="1057" t="s">
        <v>7327</v>
      </c>
      <c r="Z12" s="1057"/>
      <c r="AA12" s="1057"/>
      <c r="AB12" s="1368"/>
      <c r="AC12" s="1368"/>
      <c r="AD12" s="1057"/>
      <c r="AE12" s="1057"/>
      <c r="AF12" s="1057" t="s">
        <v>7311</v>
      </c>
      <c r="AG12" s="1368" t="s">
        <v>7320</v>
      </c>
      <c r="AH12" s="1368" t="s">
        <v>9661</v>
      </c>
      <c r="AI12" s="1368"/>
      <c r="AJ12" s="1368" t="s">
        <v>9662</v>
      </c>
      <c r="AK12" s="1368" t="s">
        <v>9664</v>
      </c>
      <c r="AL12" s="1368"/>
      <c r="AM12" s="1368"/>
      <c r="AN12" s="1368"/>
      <c r="AO12" s="1368"/>
      <c r="AP12" s="1368"/>
      <c r="AQ12" s="1368"/>
      <c r="AR12" s="1368"/>
      <c r="AS12" s="1368"/>
      <c r="AT12" s="1057"/>
      <c r="AU12" s="1368"/>
    </row>
    <row r="13" spans="1:47" ht="101.25" customHeight="1">
      <c r="A13" s="1089" t="s">
        <v>7206</v>
      </c>
      <c r="B13" s="1064" t="s">
        <v>7302</v>
      </c>
      <c r="C13" s="1368" t="s">
        <v>7303</v>
      </c>
      <c r="D13" s="1368">
        <v>11452341</v>
      </c>
      <c r="E13" s="1368"/>
      <c r="F13" s="1368" t="s">
        <v>7323</v>
      </c>
      <c r="G13" s="1057" t="s">
        <v>5913</v>
      </c>
      <c r="H13" s="1368"/>
      <c r="I13" s="1368" t="s">
        <v>7324</v>
      </c>
      <c r="J13" s="1057"/>
      <c r="K13" s="1368" t="s">
        <v>7315</v>
      </c>
      <c r="L13" s="1368"/>
      <c r="M13" s="1368" t="s">
        <v>7316</v>
      </c>
      <c r="N13" s="1368"/>
      <c r="O13" s="1368"/>
      <c r="P13" s="1368"/>
      <c r="Q13" s="1368"/>
      <c r="R13" s="1368"/>
      <c r="S13" s="1368" t="s">
        <v>7325</v>
      </c>
      <c r="T13" s="1368"/>
      <c r="U13" s="1368" t="s">
        <v>7326</v>
      </c>
      <c r="V13" s="1368"/>
      <c r="W13" s="1057" t="s">
        <v>7052</v>
      </c>
      <c r="X13" s="1057"/>
      <c r="Y13" s="1057" t="s">
        <v>7327</v>
      </c>
      <c r="Z13" s="1057"/>
      <c r="AA13" s="1057"/>
      <c r="AB13" s="1368"/>
      <c r="AC13" s="1368"/>
      <c r="AD13" s="1057"/>
      <c r="AE13" s="1057"/>
      <c r="AF13" s="1057" t="s">
        <v>7311</v>
      </c>
      <c r="AG13" s="1368" t="s">
        <v>7320</v>
      </c>
      <c r="AH13" s="1368" t="s">
        <v>9661</v>
      </c>
      <c r="AI13" s="1368"/>
      <c r="AJ13" s="1368" t="s">
        <v>9662</v>
      </c>
      <c r="AK13" s="1368" t="s">
        <v>9664</v>
      </c>
      <c r="AL13" s="1368"/>
      <c r="AM13" s="1368"/>
      <c r="AN13" s="1368"/>
      <c r="AO13" s="1368"/>
      <c r="AP13" s="1368"/>
      <c r="AQ13" s="1368"/>
      <c r="AR13" s="1368"/>
      <c r="AS13" s="1368"/>
      <c r="AT13" s="1057"/>
      <c r="AU13" s="1368"/>
    </row>
    <row r="14" spans="1:47" ht="101.25" customHeight="1">
      <c r="A14" s="1089" t="s">
        <v>7206</v>
      </c>
      <c r="B14" s="1064" t="s">
        <v>7302</v>
      </c>
      <c r="C14" s="1368" t="s">
        <v>7303</v>
      </c>
      <c r="D14" s="1368">
        <v>11452342</v>
      </c>
      <c r="E14" s="1368"/>
      <c r="F14" s="1368" t="s">
        <v>7344</v>
      </c>
      <c r="G14" s="1057" t="s">
        <v>5913</v>
      </c>
      <c r="H14" s="1368"/>
      <c r="I14" s="1368" t="s">
        <v>7345</v>
      </c>
      <c r="J14" s="1057"/>
      <c r="K14" s="1368" t="s">
        <v>7346</v>
      </c>
      <c r="L14" s="1368"/>
      <c r="M14" s="1368" t="s">
        <v>7341</v>
      </c>
      <c r="N14" s="1368"/>
      <c r="O14" s="1368"/>
      <c r="P14" s="1368"/>
      <c r="Q14" s="1368"/>
      <c r="R14" s="1368"/>
      <c r="S14" s="1368" t="s">
        <v>7347</v>
      </c>
      <c r="T14" s="1368"/>
      <c r="U14" s="1368" t="s">
        <v>7326</v>
      </c>
      <c r="V14" s="1368"/>
      <c r="W14" s="1057" t="s">
        <v>5850</v>
      </c>
      <c r="X14" s="1057"/>
      <c r="Y14" s="1057" t="s">
        <v>7348</v>
      </c>
      <c r="Z14" s="1057"/>
      <c r="AA14" s="1057"/>
      <c r="AB14" s="1368"/>
      <c r="AC14" s="1368"/>
      <c r="AD14" s="1057"/>
      <c r="AE14" s="1057"/>
      <c r="AF14" s="1057" t="s">
        <v>7311</v>
      </c>
      <c r="AG14" s="1368" t="s">
        <v>7320</v>
      </c>
      <c r="AH14" s="1368" t="s">
        <v>9661</v>
      </c>
      <c r="AI14" s="1368"/>
      <c r="AJ14" s="1368" t="s">
        <v>9662</v>
      </c>
      <c r="AK14" s="1368" t="s">
        <v>9664</v>
      </c>
      <c r="AL14" s="1368"/>
      <c r="AM14" s="1368"/>
      <c r="AN14" s="1368"/>
      <c r="AO14" s="1368"/>
      <c r="AP14" s="1368"/>
      <c r="AQ14" s="1368"/>
      <c r="AR14" s="1368"/>
      <c r="AS14" s="1368"/>
      <c r="AT14" s="1057"/>
      <c r="AU14" s="1368"/>
    </row>
    <row r="15" spans="1:47" ht="101.25" customHeight="1">
      <c r="A15" s="1089" t="s">
        <v>7206</v>
      </c>
      <c r="B15" s="1064" t="s">
        <v>7302</v>
      </c>
      <c r="C15" s="1368" t="s">
        <v>7303</v>
      </c>
      <c r="D15" s="1368">
        <v>11452343</v>
      </c>
      <c r="E15" s="1368"/>
      <c r="F15" s="1368" t="s">
        <v>7338</v>
      </c>
      <c r="G15" s="1057" t="s">
        <v>5913</v>
      </c>
      <c r="H15" s="1368"/>
      <c r="I15" s="1368" t="s">
        <v>7339</v>
      </c>
      <c r="J15" s="1057"/>
      <c r="K15" s="1368" t="s">
        <v>7340</v>
      </c>
      <c r="L15" s="1368"/>
      <c r="M15" s="1368" t="s">
        <v>7341</v>
      </c>
      <c r="N15" s="1368"/>
      <c r="O15" s="1368"/>
      <c r="P15" s="1368"/>
      <c r="Q15" s="1368"/>
      <c r="R15" s="1368"/>
      <c r="S15" s="1368" t="s">
        <v>7342</v>
      </c>
      <c r="T15" s="1368"/>
      <c r="U15" s="1368" t="s">
        <v>7326</v>
      </c>
      <c r="V15" s="1368"/>
      <c r="W15" s="1057" t="s">
        <v>5850</v>
      </c>
      <c r="X15" s="1057"/>
      <c r="Y15" s="1057" t="s">
        <v>7343</v>
      </c>
      <c r="Z15" s="1057"/>
      <c r="AA15" s="1057"/>
      <c r="AB15" s="1368"/>
      <c r="AC15" s="1368"/>
      <c r="AD15" s="1057"/>
      <c r="AE15" s="1057"/>
      <c r="AF15" s="1057" t="s">
        <v>7311</v>
      </c>
      <c r="AG15" s="1368" t="s">
        <v>7320</v>
      </c>
      <c r="AH15" s="1368" t="s">
        <v>9661</v>
      </c>
      <c r="AI15" s="1368"/>
      <c r="AJ15" s="1368" t="s">
        <v>9662</v>
      </c>
      <c r="AK15" s="1368" t="s">
        <v>9664</v>
      </c>
      <c r="AL15" s="1368"/>
      <c r="AM15" s="1368"/>
      <c r="AN15" s="1368"/>
      <c r="AO15" s="1368"/>
      <c r="AP15" s="1368"/>
      <c r="AQ15" s="1368"/>
      <c r="AR15" s="1368"/>
      <c r="AS15" s="1368"/>
      <c r="AT15" s="1057"/>
      <c r="AU15" s="1368"/>
    </row>
    <row r="16" spans="1:47" ht="101.25" customHeight="1">
      <c r="A16" s="1089" t="s">
        <v>7206</v>
      </c>
      <c r="B16" s="1064" t="s">
        <v>7284</v>
      </c>
      <c r="C16" s="1368"/>
      <c r="D16" s="1368">
        <v>11487154</v>
      </c>
      <c r="E16" s="1368"/>
      <c r="F16" s="1368" t="s">
        <v>9818</v>
      </c>
      <c r="G16" s="1057" t="s">
        <v>5913</v>
      </c>
      <c r="H16" s="1368"/>
      <c r="I16" s="1368"/>
      <c r="J16" s="1057"/>
      <c r="K16" s="1368"/>
      <c r="L16" s="1368"/>
      <c r="M16" s="1368"/>
      <c r="N16" s="1368"/>
      <c r="O16" s="1368"/>
      <c r="P16" s="1368"/>
      <c r="Q16" s="1368"/>
      <c r="R16" s="1368"/>
      <c r="S16" s="1368"/>
      <c r="T16" s="1368"/>
      <c r="U16" s="1368"/>
      <c r="V16" s="1368"/>
      <c r="W16" s="1057"/>
      <c r="X16" s="1057"/>
      <c r="Y16" s="1057"/>
      <c r="Z16" s="1057"/>
      <c r="AA16" s="1057"/>
      <c r="AB16" s="1368"/>
      <c r="AC16" s="1368"/>
      <c r="AD16" s="1057"/>
      <c r="AE16" s="1057"/>
      <c r="AF16" s="1057"/>
      <c r="AG16" s="1368"/>
      <c r="AH16" s="1368"/>
      <c r="AI16" s="1368"/>
      <c r="AJ16" s="1368"/>
      <c r="AK16" s="1368"/>
      <c r="AL16" s="1368"/>
      <c r="AM16" s="1368"/>
      <c r="AN16" s="1368"/>
      <c r="AO16" s="1368"/>
      <c r="AP16" s="1368"/>
      <c r="AQ16" s="1368"/>
      <c r="AR16" s="1368"/>
      <c r="AS16" s="1368"/>
      <c r="AT16" s="1057"/>
      <c r="AU16" s="1368"/>
    </row>
    <row r="17" spans="1:47" ht="101.25" customHeight="1">
      <c r="A17" s="1089" t="s">
        <v>7206</v>
      </c>
      <c r="B17" s="1064" t="s">
        <v>7284</v>
      </c>
      <c r="C17" s="1368"/>
      <c r="D17" s="1368">
        <v>11487155</v>
      </c>
      <c r="E17" s="1368"/>
      <c r="F17" s="1368" t="s">
        <v>9819</v>
      </c>
      <c r="G17" s="1057" t="s">
        <v>5913</v>
      </c>
      <c r="H17" s="1368"/>
      <c r="I17" s="1368"/>
      <c r="J17" s="1057"/>
      <c r="K17" s="1368"/>
      <c r="L17" s="1368"/>
      <c r="M17" s="1368"/>
      <c r="N17" s="1368"/>
      <c r="O17" s="1368"/>
      <c r="P17" s="1368"/>
      <c r="Q17" s="1368"/>
      <c r="R17" s="1368"/>
      <c r="S17" s="1368"/>
      <c r="T17" s="1368"/>
      <c r="U17" s="1368"/>
      <c r="V17" s="1368"/>
      <c r="W17" s="1057"/>
      <c r="X17" s="1057"/>
      <c r="Y17" s="1057"/>
      <c r="Z17" s="1057"/>
      <c r="AA17" s="1057"/>
      <c r="AB17" s="1368"/>
      <c r="AC17" s="1368"/>
      <c r="AD17" s="1057"/>
      <c r="AE17" s="1057"/>
      <c r="AF17" s="1057"/>
      <c r="AG17" s="1368"/>
      <c r="AH17" s="1368"/>
      <c r="AI17" s="1368"/>
      <c r="AJ17" s="1368"/>
      <c r="AK17" s="1368"/>
      <c r="AL17" s="1368"/>
      <c r="AM17" s="1368"/>
      <c r="AN17" s="1368"/>
      <c r="AO17" s="1368"/>
      <c r="AP17" s="1368"/>
      <c r="AQ17" s="1368"/>
      <c r="AR17" s="1368"/>
      <c r="AS17" s="1368"/>
      <c r="AT17" s="1057"/>
      <c r="AU17" s="1368"/>
    </row>
    <row r="18" spans="1:47" ht="101.25" customHeight="1">
      <c r="A18" s="1089" t="s">
        <v>7206</v>
      </c>
      <c r="B18" s="1064" t="s">
        <v>7284</v>
      </c>
      <c r="C18" s="1368"/>
      <c r="D18" s="1368">
        <v>11487156</v>
      </c>
      <c r="E18" s="1368"/>
      <c r="F18" s="1368" t="s">
        <v>9820</v>
      </c>
      <c r="G18" s="1057" t="s">
        <v>5913</v>
      </c>
      <c r="H18" s="1368"/>
      <c r="I18" s="1368"/>
      <c r="J18" s="1057"/>
      <c r="K18" s="1368"/>
      <c r="L18" s="1368"/>
      <c r="M18" s="1368"/>
      <c r="N18" s="1368"/>
      <c r="O18" s="1368"/>
      <c r="P18" s="1368"/>
      <c r="Q18" s="1368"/>
      <c r="R18" s="1368"/>
      <c r="S18" s="1368"/>
      <c r="T18" s="1368"/>
      <c r="U18" s="1368"/>
      <c r="V18" s="1368"/>
      <c r="W18" s="1057"/>
      <c r="X18" s="1057"/>
      <c r="Y18" s="1057"/>
      <c r="Z18" s="1057"/>
      <c r="AA18" s="1057"/>
      <c r="AB18" s="1368"/>
      <c r="AC18" s="1368"/>
      <c r="AD18" s="1057"/>
      <c r="AE18" s="1057"/>
      <c r="AF18" s="1057"/>
      <c r="AG18" s="1368"/>
      <c r="AH18" s="1368"/>
      <c r="AI18" s="1368"/>
      <c r="AJ18" s="1368"/>
      <c r="AK18" s="1368"/>
      <c r="AL18" s="1368"/>
      <c r="AM18" s="1368"/>
      <c r="AN18" s="1368"/>
      <c r="AO18" s="1368"/>
      <c r="AP18" s="1368"/>
      <c r="AQ18" s="1368"/>
      <c r="AR18" s="1368"/>
      <c r="AS18" s="1368"/>
      <c r="AT18" s="1057"/>
      <c r="AU18" s="1368"/>
    </row>
    <row r="19" spans="1:47" ht="101.25" customHeight="1">
      <c r="A19" s="1089" t="s">
        <v>7206</v>
      </c>
      <c r="B19" s="1064" t="s">
        <v>7284</v>
      </c>
      <c r="C19" s="1368"/>
      <c r="D19" s="1368">
        <v>11487157</v>
      </c>
      <c r="E19" s="1368"/>
      <c r="F19" s="1368" t="s">
        <v>9821</v>
      </c>
      <c r="G19" s="1057" t="s">
        <v>5913</v>
      </c>
      <c r="H19" s="1368"/>
      <c r="I19" s="1368"/>
      <c r="J19" s="1057"/>
      <c r="K19" s="1368"/>
      <c r="L19" s="1368"/>
      <c r="M19" s="1368"/>
      <c r="N19" s="1368"/>
      <c r="O19" s="1368"/>
      <c r="P19" s="1368"/>
      <c r="Q19" s="1368"/>
      <c r="R19" s="1368"/>
      <c r="S19" s="1368"/>
      <c r="T19" s="1368"/>
      <c r="U19" s="1368"/>
      <c r="V19" s="1368"/>
      <c r="W19" s="1057"/>
      <c r="X19" s="1057"/>
      <c r="Y19" s="1057"/>
      <c r="Z19" s="1057"/>
      <c r="AA19" s="1057"/>
      <c r="AB19" s="1368"/>
      <c r="AC19" s="1368"/>
      <c r="AD19" s="1057"/>
      <c r="AE19" s="1057"/>
      <c r="AF19" s="1057"/>
      <c r="AG19" s="1368"/>
      <c r="AH19" s="1368"/>
      <c r="AI19" s="1368"/>
      <c r="AJ19" s="1368"/>
      <c r="AK19" s="1368"/>
      <c r="AL19" s="1368"/>
      <c r="AM19" s="1368"/>
      <c r="AN19" s="1368"/>
      <c r="AO19" s="1368"/>
      <c r="AP19" s="1368"/>
      <c r="AQ19" s="1368"/>
      <c r="AR19" s="1368"/>
      <c r="AS19" s="1368"/>
      <c r="AT19" s="1057"/>
      <c r="AU19" s="1368"/>
    </row>
    <row r="20" spans="1:47" ht="101.25" customHeight="1">
      <c r="A20" s="1089" t="s">
        <v>7206</v>
      </c>
      <c r="B20" s="1064" t="s">
        <v>7284</v>
      </c>
      <c r="C20" s="1368"/>
      <c r="D20" s="1368">
        <v>11487153</v>
      </c>
      <c r="E20" s="1368"/>
      <c r="F20" s="1368" t="s">
        <v>9822</v>
      </c>
      <c r="G20" s="1057" t="s">
        <v>5913</v>
      </c>
      <c r="H20" s="1368"/>
      <c r="I20" s="1368"/>
      <c r="J20" s="1057"/>
      <c r="K20" s="1368"/>
      <c r="L20" s="1368"/>
      <c r="M20" s="1368"/>
      <c r="N20" s="1368"/>
      <c r="O20" s="1368"/>
      <c r="P20" s="1368"/>
      <c r="Q20" s="1368"/>
      <c r="R20" s="1368"/>
      <c r="S20" s="1368"/>
      <c r="T20" s="1368"/>
      <c r="U20" s="1368"/>
      <c r="V20" s="1368"/>
      <c r="W20" s="1057"/>
      <c r="X20" s="1057"/>
      <c r="Y20" s="1057"/>
      <c r="Z20" s="1057"/>
      <c r="AA20" s="1057"/>
      <c r="AB20" s="1368"/>
      <c r="AC20" s="1368"/>
      <c r="AD20" s="1057"/>
      <c r="AE20" s="1057"/>
      <c r="AF20" s="1057"/>
      <c r="AG20" s="1368"/>
      <c r="AH20" s="1368"/>
      <c r="AI20" s="1368"/>
      <c r="AJ20" s="1368"/>
      <c r="AK20" s="1368"/>
      <c r="AL20" s="1368"/>
      <c r="AM20" s="1368"/>
      <c r="AN20" s="1368"/>
      <c r="AO20" s="1368"/>
      <c r="AP20" s="1368"/>
      <c r="AQ20" s="1368"/>
      <c r="AR20" s="1368"/>
      <c r="AS20" s="1368"/>
      <c r="AT20" s="1057"/>
      <c r="AU20" s="1368"/>
    </row>
    <row r="21" spans="1:47" ht="101.25" customHeight="1">
      <c r="A21" s="1089" t="s">
        <v>7206</v>
      </c>
      <c r="B21" s="1064" t="s">
        <v>7284</v>
      </c>
      <c r="C21" s="1368"/>
      <c r="D21" s="1368">
        <v>11487151</v>
      </c>
      <c r="E21" s="1368"/>
      <c r="F21" s="1368" t="s">
        <v>9823</v>
      </c>
      <c r="G21" s="1057" t="s">
        <v>5913</v>
      </c>
      <c r="H21" s="1368"/>
      <c r="I21" s="1368"/>
      <c r="J21" s="1057"/>
      <c r="K21" s="1368"/>
      <c r="L21" s="1368"/>
      <c r="M21" s="1368"/>
      <c r="N21" s="1368"/>
      <c r="O21" s="1368"/>
      <c r="P21" s="1368"/>
      <c r="Q21" s="1368"/>
      <c r="R21" s="1368"/>
      <c r="S21" s="1368"/>
      <c r="T21" s="1368"/>
      <c r="U21" s="1368"/>
      <c r="V21" s="1368"/>
      <c r="W21" s="1057"/>
      <c r="X21" s="1057"/>
      <c r="Y21" s="1057"/>
      <c r="Z21" s="1057"/>
      <c r="AA21" s="1057"/>
      <c r="AB21" s="1368"/>
      <c r="AC21" s="1368"/>
      <c r="AD21" s="1057"/>
      <c r="AE21" s="1057"/>
      <c r="AF21" s="1057"/>
      <c r="AG21" s="1368"/>
      <c r="AH21" s="1368"/>
      <c r="AI21" s="1368"/>
      <c r="AJ21" s="1368"/>
      <c r="AK21" s="1368"/>
      <c r="AL21" s="1368"/>
      <c r="AM21" s="1368"/>
      <c r="AN21" s="1368"/>
      <c r="AO21" s="1368"/>
      <c r="AP21" s="1368"/>
      <c r="AQ21" s="1368"/>
      <c r="AR21" s="1368"/>
      <c r="AS21" s="1368"/>
      <c r="AT21" s="1057"/>
      <c r="AU21" s="1368"/>
    </row>
    <row r="22" spans="1:47" ht="101.25" customHeight="1">
      <c r="A22" s="1089" t="s">
        <v>7206</v>
      </c>
      <c r="B22" s="1064" t="s">
        <v>7284</v>
      </c>
      <c r="C22" s="1368"/>
      <c r="D22" s="1368">
        <v>11487152</v>
      </c>
      <c r="E22" s="1368"/>
      <c r="F22" s="1368" t="s">
        <v>9824</v>
      </c>
      <c r="G22" s="1057" t="s">
        <v>5913</v>
      </c>
      <c r="H22" s="1368"/>
      <c r="I22" s="1368"/>
      <c r="J22" s="1057"/>
      <c r="K22" s="1368"/>
      <c r="L22" s="1368"/>
      <c r="M22" s="1368"/>
      <c r="N22" s="1368"/>
      <c r="O22" s="1368"/>
      <c r="P22" s="1368"/>
      <c r="Q22" s="1368"/>
      <c r="R22" s="1368"/>
      <c r="S22" s="1368"/>
      <c r="T22" s="1368"/>
      <c r="U22" s="1368"/>
      <c r="V22" s="1368"/>
      <c r="W22" s="1057"/>
      <c r="X22" s="1057"/>
      <c r="Y22" s="1057"/>
      <c r="Z22" s="1057"/>
      <c r="AA22" s="1057"/>
      <c r="AB22" s="1368"/>
      <c r="AC22" s="1368"/>
      <c r="AD22" s="1057"/>
      <c r="AE22" s="1057"/>
      <c r="AF22" s="1057"/>
      <c r="AG22" s="1368"/>
      <c r="AH22" s="1368"/>
      <c r="AI22" s="1368"/>
      <c r="AJ22" s="1368"/>
      <c r="AK22" s="1368"/>
      <c r="AL22" s="1368"/>
      <c r="AM22" s="1368"/>
      <c r="AN22" s="1368"/>
      <c r="AO22" s="1368"/>
      <c r="AP22" s="1368"/>
      <c r="AQ22" s="1368"/>
      <c r="AR22" s="1368"/>
      <c r="AS22" s="1368"/>
      <c r="AT22" s="1057"/>
      <c r="AU22" s="1368"/>
    </row>
    <row r="23" spans="1:47" ht="101.25" customHeight="1">
      <c r="A23" s="1089" t="s">
        <v>7206</v>
      </c>
      <c r="B23" s="1362" t="s">
        <v>7294</v>
      </c>
      <c r="C23" s="1368" t="s">
        <v>7269</v>
      </c>
      <c r="D23" s="1368">
        <v>10925307</v>
      </c>
      <c r="E23" s="1368">
        <v>648052541</v>
      </c>
      <c r="F23" s="1368" t="s">
        <v>7295</v>
      </c>
      <c r="G23" s="1057" t="s">
        <v>5841</v>
      </c>
      <c r="H23" s="1368" t="s">
        <v>7273</v>
      </c>
      <c r="I23" s="1368" t="s">
        <v>7296</v>
      </c>
      <c r="J23" s="1057" t="s">
        <v>5850</v>
      </c>
      <c r="K23" s="1368" t="s">
        <v>7297</v>
      </c>
      <c r="L23" s="1368"/>
      <c r="M23" s="1368" t="s">
        <v>7241</v>
      </c>
      <c r="N23" s="1368" t="s">
        <v>7298</v>
      </c>
      <c r="O23" s="1368"/>
      <c r="P23" s="1368" t="s">
        <v>7243</v>
      </c>
      <c r="Q23" s="1368" t="s">
        <v>7244</v>
      </c>
      <c r="R23" s="1368" t="s">
        <v>7245</v>
      </c>
      <c r="S23" s="1368" t="s">
        <v>7276</v>
      </c>
      <c r="T23" s="1368"/>
      <c r="U23" s="1368" t="s">
        <v>7247</v>
      </c>
      <c r="V23" s="1368"/>
      <c r="W23" s="1057" t="s">
        <v>7248</v>
      </c>
      <c r="X23" s="1057" t="s">
        <v>7277</v>
      </c>
      <c r="Y23" s="1368" t="s">
        <v>7299</v>
      </c>
      <c r="Z23" s="1368" t="s">
        <v>7251</v>
      </c>
      <c r="AA23" s="1368" t="s">
        <v>7300</v>
      </c>
      <c r="AB23" s="1368" t="s">
        <v>7273</v>
      </c>
      <c r="AC23" s="1368"/>
      <c r="AD23" s="1057" t="s">
        <v>5889</v>
      </c>
      <c r="AE23" s="1368" t="s">
        <v>7281</v>
      </c>
      <c r="AF23" s="1368" t="s">
        <v>7301</v>
      </c>
      <c r="AG23" s="1368" t="s">
        <v>7254</v>
      </c>
      <c r="AH23" s="1368" t="s">
        <v>7255</v>
      </c>
      <c r="AI23" s="1368" t="s">
        <v>7256</v>
      </c>
      <c r="AJ23" s="1368" t="s">
        <v>7257</v>
      </c>
      <c r="AK23" s="1368"/>
      <c r="AL23" s="1368" t="s">
        <v>7258</v>
      </c>
      <c r="AM23" s="1368" t="s">
        <v>7259</v>
      </c>
      <c r="AN23" s="1368" t="s">
        <v>7260</v>
      </c>
      <c r="AO23" s="1368" t="s">
        <v>7261</v>
      </c>
      <c r="AP23" s="1368" t="s">
        <v>7262</v>
      </c>
      <c r="AQ23" s="1368" t="s">
        <v>7263</v>
      </c>
      <c r="AR23" s="1368" t="s">
        <v>7264</v>
      </c>
      <c r="AS23" s="1368" t="s">
        <v>7265</v>
      </c>
      <c r="AT23" s="1057" t="s">
        <v>7266</v>
      </c>
      <c r="AU23" s="1368" t="s">
        <v>9798</v>
      </c>
    </row>
    <row r="24" spans="1:47" ht="101.25" customHeight="1">
      <c r="A24" s="1089" t="s">
        <v>7206</v>
      </c>
      <c r="B24" s="1362" t="s">
        <v>7268</v>
      </c>
      <c r="C24" s="1368" t="s">
        <v>7269</v>
      </c>
      <c r="D24" s="1368">
        <v>10925308</v>
      </c>
      <c r="E24" s="1368">
        <v>662650975</v>
      </c>
      <c r="F24" s="1368" t="s">
        <v>7270</v>
      </c>
      <c r="G24" s="1057" t="s">
        <v>5841</v>
      </c>
      <c r="H24" s="1368" t="s">
        <v>7273</v>
      </c>
      <c r="I24" s="1368" t="s">
        <v>7271</v>
      </c>
      <c r="J24" s="1057" t="s">
        <v>5850</v>
      </c>
      <c r="K24" s="1368" t="s">
        <v>7272</v>
      </c>
      <c r="L24" s="1368"/>
      <c r="M24" s="1368" t="s">
        <v>7241</v>
      </c>
      <c r="N24" s="1368" t="s">
        <v>7274</v>
      </c>
      <c r="O24" s="1368"/>
      <c r="P24" s="1368" t="s">
        <v>7275</v>
      </c>
      <c r="Q24" s="1368" t="s">
        <v>7244</v>
      </c>
      <c r="R24" s="1368" t="s">
        <v>7245</v>
      </c>
      <c r="S24" s="1368" t="s">
        <v>7276</v>
      </c>
      <c r="T24" s="1368"/>
      <c r="U24" s="1368" t="s">
        <v>7247</v>
      </c>
      <c r="V24" s="1368"/>
      <c r="W24" s="1057" t="s">
        <v>7248</v>
      </c>
      <c r="X24" s="1057" t="s">
        <v>7277</v>
      </c>
      <c r="Y24" s="1057" t="s">
        <v>7278</v>
      </c>
      <c r="Z24" s="1368" t="s">
        <v>7279</v>
      </c>
      <c r="AA24" s="1368" t="s">
        <v>7280</v>
      </c>
      <c r="AB24" s="1368" t="s">
        <v>7273</v>
      </c>
      <c r="AC24" s="1368"/>
      <c r="AD24" s="1057" t="s">
        <v>5889</v>
      </c>
      <c r="AE24" s="1368" t="s">
        <v>7281</v>
      </c>
      <c r="AF24" s="1368" t="s">
        <v>7282</v>
      </c>
      <c r="AG24" s="1368" t="s">
        <v>7254</v>
      </c>
      <c r="AH24" s="1368" t="s">
        <v>9656</v>
      </c>
      <c r="AI24" s="1368"/>
      <c r="AJ24" s="1368" t="s">
        <v>9658</v>
      </c>
      <c r="AK24" s="1368" t="s">
        <v>9660</v>
      </c>
      <c r="AL24" s="1368" t="s">
        <v>7258</v>
      </c>
      <c r="AM24" s="1368" t="s">
        <v>7259</v>
      </c>
      <c r="AN24" s="1368" t="s">
        <v>7260</v>
      </c>
      <c r="AO24" s="1368" t="s">
        <v>7261</v>
      </c>
      <c r="AP24" s="1368" t="s">
        <v>7262</v>
      </c>
      <c r="AQ24" s="1368" t="s">
        <v>7263</v>
      </c>
      <c r="AR24" s="1368"/>
      <c r="AS24" s="1368" t="s">
        <v>7265</v>
      </c>
      <c r="AT24" s="1057" t="s">
        <v>7266</v>
      </c>
      <c r="AU24" s="1368" t="s">
        <v>7283</v>
      </c>
    </row>
    <row r="25" spans="1:47" ht="101.25" customHeight="1">
      <c r="A25" s="1089" t="s">
        <v>7206</v>
      </c>
      <c r="B25" s="1362" t="s">
        <v>7235</v>
      </c>
      <c r="C25" s="1368" t="s">
        <v>7236</v>
      </c>
      <c r="D25" s="1368">
        <v>10925399</v>
      </c>
      <c r="E25" s="1368">
        <v>651986058</v>
      </c>
      <c r="F25" s="1368" t="s">
        <v>7237</v>
      </c>
      <c r="G25" s="1057" t="s">
        <v>5841</v>
      </c>
      <c r="H25" s="1368" t="s">
        <v>7240</v>
      </c>
      <c r="I25" s="1368" t="s">
        <v>7238</v>
      </c>
      <c r="J25" s="1057" t="s">
        <v>5850</v>
      </c>
      <c r="K25" s="1368" t="s">
        <v>7239</v>
      </c>
      <c r="L25" s="1368"/>
      <c r="M25" s="1368" t="s">
        <v>7241</v>
      </c>
      <c r="N25" s="1368" t="s">
        <v>7242</v>
      </c>
      <c r="O25" s="1368"/>
      <c r="P25" s="1368" t="s">
        <v>7243</v>
      </c>
      <c r="Q25" s="1368" t="s">
        <v>7244</v>
      </c>
      <c r="R25" s="1368" t="s">
        <v>7245</v>
      </c>
      <c r="S25" s="1368" t="s">
        <v>7246</v>
      </c>
      <c r="T25" s="1368"/>
      <c r="U25" s="1368" t="s">
        <v>7247</v>
      </c>
      <c r="V25" s="1368"/>
      <c r="W25" s="1057" t="s">
        <v>7248</v>
      </c>
      <c r="X25" s="1057" t="s">
        <v>7249</v>
      </c>
      <c r="Y25" s="1057" t="s">
        <v>7250</v>
      </c>
      <c r="Z25" s="1368" t="s">
        <v>7251</v>
      </c>
      <c r="AA25" s="1368" t="s">
        <v>7252</v>
      </c>
      <c r="AB25" s="1368" t="s">
        <v>7240</v>
      </c>
      <c r="AC25" s="1368"/>
      <c r="AD25" s="1057" t="s">
        <v>5889</v>
      </c>
      <c r="AE25" s="1368"/>
      <c r="AF25" s="1368" t="s">
        <v>7253</v>
      </c>
      <c r="AG25" s="1368" t="s">
        <v>7254</v>
      </c>
      <c r="AH25" s="1368" t="s">
        <v>7255</v>
      </c>
      <c r="AI25" s="1368" t="s">
        <v>7256</v>
      </c>
      <c r="AJ25" s="1368" t="s">
        <v>7257</v>
      </c>
      <c r="AK25" s="1368"/>
      <c r="AL25" s="1368" t="s">
        <v>7258</v>
      </c>
      <c r="AM25" s="1368" t="s">
        <v>7259</v>
      </c>
      <c r="AN25" s="1368" t="s">
        <v>7260</v>
      </c>
      <c r="AO25" s="1368" t="s">
        <v>7261</v>
      </c>
      <c r="AP25" s="1368" t="s">
        <v>7262</v>
      </c>
      <c r="AQ25" s="1368" t="s">
        <v>7263</v>
      </c>
      <c r="AR25" s="1368" t="s">
        <v>7264</v>
      </c>
      <c r="AS25" s="1368" t="s">
        <v>7265</v>
      </c>
      <c r="AT25" s="1057" t="s">
        <v>7266</v>
      </c>
      <c r="AU25" s="1368" t="s">
        <v>7267</v>
      </c>
    </row>
    <row r="26" spans="1:47" ht="101.25" customHeight="1">
      <c r="A26" s="1089" t="s">
        <v>7206</v>
      </c>
      <c r="B26" s="1362" t="s">
        <v>7284</v>
      </c>
      <c r="C26" s="1368" t="s">
        <v>7236</v>
      </c>
      <c r="D26" s="1368">
        <v>10925400</v>
      </c>
      <c r="E26" s="1368">
        <v>634571456</v>
      </c>
      <c r="F26" s="1368" t="s">
        <v>7285</v>
      </c>
      <c r="G26" s="1057" t="s">
        <v>5841</v>
      </c>
      <c r="H26" s="1368" t="s">
        <v>7287</v>
      </c>
      <c r="I26" s="1368" t="s">
        <v>7286</v>
      </c>
      <c r="J26" s="1057" t="s">
        <v>5850</v>
      </c>
      <c r="K26" s="1368" t="s">
        <v>7272</v>
      </c>
      <c r="L26" s="1368"/>
      <c r="M26" s="1368" t="s">
        <v>7288</v>
      </c>
      <c r="N26" s="1368" t="s">
        <v>7274</v>
      </c>
      <c r="O26" s="1368"/>
      <c r="P26" s="1368" t="s">
        <v>7289</v>
      </c>
      <c r="Q26" s="1368" t="s">
        <v>7244</v>
      </c>
      <c r="R26" s="1368" t="s">
        <v>7245</v>
      </c>
      <c r="S26" s="1368" t="s">
        <v>7290</v>
      </c>
      <c r="T26" s="1368"/>
      <c r="U26" s="1368" t="s">
        <v>7247</v>
      </c>
      <c r="V26" s="1368"/>
      <c r="W26" s="1057" t="s">
        <v>7248</v>
      </c>
      <c r="X26" s="1057" t="s">
        <v>7249</v>
      </c>
      <c r="Y26" s="1057" t="s">
        <v>7278</v>
      </c>
      <c r="Z26" s="1368" t="s">
        <v>7251</v>
      </c>
      <c r="AA26" s="1368" t="s">
        <v>7291</v>
      </c>
      <c r="AB26" s="1368" t="s">
        <v>7287</v>
      </c>
      <c r="AC26" s="1368"/>
      <c r="AD26" s="1057" t="s">
        <v>5889</v>
      </c>
      <c r="AE26" s="1368"/>
      <c r="AF26" s="1368" t="s">
        <v>7292</v>
      </c>
      <c r="AG26" s="1368" t="s">
        <v>7254</v>
      </c>
      <c r="AH26" s="1368" t="s">
        <v>9656</v>
      </c>
      <c r="AI26" s="1368"/>
      <c r="AJ26" s="1368" t="s">
        <v>9658</v>
      </c>
      <c r="AK26" s="1368" t="s">
        <v>9660</v>
      </c>
      <c r="AL26" s="1368" t="s">
        <v>7258</v>
      </c>
      <c r="AM26" s="1368" t="s">
        <v>7259</v>
      </c>
      <c r="AN26" s="1368" t="s">
        <v>7260</v>
      </c>
      <c r="AO26" s="1368" t="s">
        <v>7261</v>
      </c>
      <c r="AP26" s="1368" t="s">
        <v>7262</v>
      </c>
      <c r="AQ26" s="1368" t="s">
        <v>7263</v>
      </c>
      <c r="AR26" s="1368" t="s">
        <v>7264</v>
      </c>
      <c r="AS26" s="1368" t="s">
        <v>7265</v>
      </c>
      <c r="AT26" s="1057" t="s">
        <v>7266</v>
      </c>
      <c r="AU26" s="1368" t="s">
        <v>7293</v>
      </c>
    </row>
    <row r="27" spans="1:47" ht="101.25" customHeight="1">
      <c r="A27" s="1089" t="s">
        <v>7206</v>
      </c>
      <c r="B27" s="1064" t="s">
        <v>7302</v>
      </c>
      <c r="C27" s="1368" t="s">
        <v>7303</v>
      </c>
      <c r="D27" s="1368" t="s">
        <v>7304</v>
      </c>
      <c r="E27" s="1368">
        <v>659618850</v>
      </c>
      <c r="F27" s="1368" t="s">
        <v>7305</v>
      </c>
      <c r="G27" s="1057" t="s">
        <v>5841</v>
      </c>
      <c r="H27" s="1368" t="s">
        <v>7307</v>
      </c>
      <c r="I27" s="1368" t="s">
        <v>7306</v>
      </c>
      <c r="J27" s="1057" t="s">
        <v>5850</v>
      </c>
      <c r="K27" s="1368" t="s">
        <v>7272</v>
      </c>
      <c r="L27" s="1368"/>
      <c r="M27" s="1368" t="s">
        <v>7241</v>
      </c>
      <c r="N27" s="1368" t="s">
        <v>7274</v>
      </c>
      <c r="O27" s="1368"/>
      <c r="P27" s="1368" t="s">
        <v>7289</v>
      </c>
      <c r="Q27" s="1368" t="s">
        <v>7244</v>
      </c>
      <c r="R27" s="1368" t="s">
        <v>7245</v>
      </c>
      <c r="S27" s="1368" t="s">
        <v>7290</v>
      </c>
      <c r="T27" s="1368"/>
      <c r="U27" s="1368" t="s">
        <v>7247</v>
      </c>
      <c r="V27" s="1368"/>
      <c r="W27" s="1057" t="s">
        <v>7248</v>
      </c>
      <c r="X27" s="1057" t="s">
        <v>7249</v>
      </c>
      <c r="Y27" s="1057" t="s">
        <v>7308</v>
      </c>
      <c r="Z27" s="1057" t="s">
        <v>7309</v>
      </c>
      <c r="AA27" s="1057" t="s">
        <v>7310</v>
      </c>
      <c r="AB27" s="1368" t="s">
        <v>7307</v>
      </c>
      <c r="AC27" s="1368"/>
      <c r="AD27" s="1057" t="s">
        <v>5889</v>
      </c>
      <c r="AE27" s="1057"/>
      <c r="AF27" s="1057" t="s">
        <v>7311</v>
      </c>
      <c r="AG27" s="1368" t="s">
        <v>7254</v>
      </c>
      <c r="AH27" s="1368" t="s">
        <v>9661</v>
      </c>
      <c r="AI27" s="1368"/>
      <c r="AJ27" s="1368" t="s">
        <v>9662</v>
      </c>
      <c r="AK27" s="1368" t="s">
        <v>9664</v>
      </c>
      <c r="AL27" s="1368" t="s">
        <v>7258</v>
      </c>
      <c r="AM27" s="1368" t="s">
        <v>7259</v>
      </c>
      <c r="AN27" s="1368" t="s">
        <v>7260</v>
      </c>
      <c r="AO27" s="1368" t="s">
        <v>7261</v>
      </c>
      <c r="AP27" s="1368" t="s">
        <v>7262</v>
      </c>
      <c r="AQ27" s="1368" t="s">
        <v>7263</v>
      </c>
      <c r="AR27" s="1368" t="s">
        <v>7264</v>
      </c>
      <c r="AS27" s="1368" t="s">
        <v>7265</v>
      </c>
      <c r="AT27" s="1057" t="s">
        <v>7266</v>
      </c>
      <c r="AU27" s="1368" t="s">
        <v>7312</v>
      </c>
    </row>
  </sheetData>
  <autoFilter ref="A4:AU27">
    <sortState ref="A5:AW20">
      <sortCondition ref="F4:F20"/>
    </sortState>
  </autoFilter>
  <mergeCells count="7">
    <mergeCell ref="A1:F1"/>
    <mergeCell ref="AM1:AR3"/>
    <mergeCell ref="AS1:AT3"/>
    <mergeCell ref="AU1:AU3"/>
    <mergeCell ref="A2:F2"/>
    <mergeCell ref="AA2:AB2"/>
    <mergeCell ref="A3:F3"/>
  </mergeCells>
  <printOptions horizontalCentered="1"/>
  <pageMargins left="0.25" right="0.25" top="0.75" bottom="0.75" header="0.3" footer="0.3"/>
  <pageSetup scale="1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8"/>
  <sheetViews>
    <sheetView showGridLines="0" zoomScale="70" zoomScaleNormal="70" zoomScaleSheetLayoutView="100" workbookViewId="0">
      <pane xSplit="6" ySplit="4" topLeftCell="G5" activePane="bottomRight" state="frozen"/>
      <selection activeCell="A4" sqref="A4"/>
      <selection pane="topRight" activeCell="A4" sqref="A4"/>
      <selection pane="bottomLeft" activeCell="A4" sqref="A4"/>
      <selection pane="bottomRight" activeCell="G3" sqref="G1:H1048576"/>
    </sheetView>
  </sheetViews>
  <sheetFormatPr defaultColWidth="9.140625" defaultRowHeight="32.25" customHeight="1"/>
  <cols>
    <col min="1" max="2" width="15" style="1051" bestFit="1" customWidth="1"/>
    <col min="3" max="3" width="22" style="1051" bestFit="1" customWidth="1"/>
    <col min="4" max="4" width="25.85546875" style="1051" bestFit="1" customWidth="1"/>
    <col min="5" max="5" width="25.42578125" style="1051" hidden="1" customWidth="1"/>
    <col min="6" max="6" width="24.140625" style="1051" customWidth="1"/>
    <col min="7" max="8" width="16" style="1051" customWidth="1"/>
    <col min="9" max="9" width="50.7109375" style="1051" customWidth="1"/>
    <col min="10" max="10" width="19.42578125" style="1051" customWidth="1"/>
    <col min="11" max="11" width="38.7109375" style="1051" customWidth="1"/>
    <col min="12" max="12" width="22.42578125" style="1051" customWidth="1"/>
    <col min="13" max="13" width="29.85546875" style="1051" customWidth="1"/>
    <col min="14" max="14" width="32.7109375" style="1051" customWidth="1"/>
    <col min="15" max="16" width="28.85546875" style="1051" customWidth="1"/>
    <col min="17" max="17" width="26.5703125" style="1051" customWidth="1"/>
    <col min="18" max="18" width="20.85546875" style="1051" customWidth="1"/>
    <col min="19" max="19" width="34.5703125" style="1051" customWidth="1"/>
    <col min="20" max="20" width="30.28515625" style="1051" customWidth="1"/>
    <col min="21" max="21" width="25" style="1051" customWidth="1"/>
    <col min="22" max="23" width="34.85546875" style="1051" customWidth="1"/>
    <col min="24" max="26" width="31.28515625" style="1051" customWidth="1"/>
    <col min="27" max="27" width="102" style="1051" customWidth="1"/>
    <col min="28" max="28" width="84.140625" style="1051" customWidth="1"/>
    <col min="29" max="30" width="38.7109375" style="1051" customWidth="1"/>
    <col min="31" max="31" width="115.85546875" style="1051" customWidth="1"/>
    <col min="32" max="35" width="66.85546875" style="1051" customWidth="1"/>
    <col min="36" max="16384" width="9.140625" style="1051"/>
  </cols>
  <sheetData>
    <row r="1" spans="1:35" ht="30.75" customHeight="1">
      <c r="A1" s="1408" t="s">
        <v>7349</v>
      </c>
      <c r="B1" s="1408"/>
      <c r="C1" s="1408"/>
      <c r="D1" s="1408"/>
      <c r="E1" s="1408"/>
      <c r="F1" s="1408"/>
      <c r="G1" s="1440"/>
      <c r="H1" s="1440"/>
      <c r="I1" s="1440"/>
      <c r="J1" s="1440"/>
      <c r="K1" s="1440"/>
      <c r="L1" s="1440"/>
      <c r="M1" s="1440"/>
      <c r="N1" s="1440"/>
      <c r="O1" s="1440"/>
      <c r="AF1" s="1390" t="s">
        <v>7178</v>
      </c>
      <c r="AG1" s="1391"/>
      <c r="AH1" s="1391"/>
      <c r="AI1" s="1392"/>
    </row>
    <row r="2" spans="1:35" s="1363" customFormat="1" ht="30.75" customHeight="1">
      <c r="A2" s="1422" t="s">
        <v>5748</v>
      </c>
      <c r="B2" s="1422"/>
      <c r="C2" s="1422"/>
      <c r="D2" s="1422"/>
      <c r="E2" s="1422"/>
      <c r="F2" s="1422"/>
      <c r="G2" s="1441"/>
      <c r="H2" s="1441"/>
      <c r="I2" s="1441"/>
      <c r="J2" s="1441"/>
      <c r="K2" s="1441"/>
      <c r="L2" s="1441"/>
      <c r="AA2" s="1408"/>
      <c r="AB2" s="1408"/>
      <c r="AC2" s="1373"/>
      <c r="AD2" s="1373"/>
      <c r="AE2" s="1373"/>
      <c r="AF2" s="1393"/>
      <c r="AG2" s="1385"/>
      <c r="AH2" s="1385"/>
      <c r="AI2" s="1394"/>
    </row>
    <row r="3" spans="1:35" s="1363" customFormat="1" ht="30.75" customHeight="1">
      <c r="A3" s="1422" t="s">
        <v>7179</v>
      </c>
      <c r="B3" s="1422"/>
      <c r="C3" s="1422"/>
      <c r="D3" s="1422"/>
      <c r="E3" s="1422"/>
      <c r="F3" s="1422"/>
      <c r="G3" s="1385"/>
      <c r="H3" s="1385"/>
      <c r="I3" s="1385"/>
      <c r="J3" s="1385"/>
      <c r="K3" s="1385"/>
      <c r="L3" s="1385"/>
      <c r="AC3" s="1373"/>
      <c r="AD3" s="1373"/>
      <c r="AE3" s="1373"/>
      <c r="AF3" s="1395"/>
      <c r="AG3" s="1076"/>
      <c r="AH3" s="1076"/>
      <c r="AI3" s="1396"/>
    </row>
    <row r="4" spans="1:35" ht="81" customHeight="1">
      <c r="A4" s="1089" t="s">
        <v>5749</v>
      </c>
      <c r="B4" s="1053" t="s">
        <v>5750</v>
      </c>
      <c r="C4" s="1053" t="s">
        <v>6902</v>
      </c>
      <c r="D4" s="1053" t="s">
        <v>6639</v>
      </c>
      <c r="E4" s="1053"/>
      <c r="F4" s="1053" t="s">
        <v>5754</v>
      </c>
      <c r="G4" s="1053" t="s">
        <v>7350</v>
      </c>
      <c r="H4" s="1053" t="s">
        <v>7351</v>
      </c>
      <c r="I4" s="1372" t="s">
        <v>6904</v>
      </c>
      <c r="J4" s="1372" t="s">
        <v>7180</v>
      </c>
      <c r="K4" s="1372" t="s">
        <v>7181</v>
      </c>
      <c r="L4" s="1372" t="s">
        <v>7352</v>
      </c>
      <c r="M4" s="1053" t="s">
        <v>7182</v>
      </c>
      <c r="N4" s="1053" t="s">
        <v>7183</v>
      </c>
      <c r="O4" s="1053" t="s">
        <v>7184</v>
      </c>
      <c r="P4" s="1053" t="s">
        <v>7353</v>
      </c>
      <c r="Q4" s="1053" t="s">
        <v>7185</v>
      </c>
      <c r="R4" s="1053" t="s">
        <v>7186</v>
      </c>
      <c r="S4" s="1053" t="s">
        <v>7187</v>
      </c>
      <c r="T4" s="1053" t="s">
        <v>7188</v>
      </c>
      <c r="U4" s="1372" t="s">
        <v>5768</v>
      </c>
      <c r="V4" s="1053" t="s">
        <v>6167</v>
      </c>
      <c r="W4" s="1053" t="s">
        <v>7354</v>
      </c>
      <c r="X4" s="1053" t="s">
        <v>7190</v>
      </c>
      <c r="Y4" s="1053" t="s">
        <v>7355</v>
      </c>
      <c r="Z4" s="1053" t="s">
        <v>7356</v>
      </c>
      <c r="AA4" s="1372" t="s">
        <v>6348</v>
      </c>
      <c r="AB4" s="1372" t="s">
        <v>6913</v>
      </c>
      <c r="AC4" s="1372" t="s">
        <v>5782</v>
      </c>
      <c r="AD4" s="1372" t="s">
        <v>7357</v>
      </c>
      <c r="AE4" s="1372" t="s">
        <v>7192</v>
      </c>
      <c r="AF4" s="1361" t="s">
        <v>7193</v>
      </c>
      <c r="AG4" s="1372" t="s">
        <v>7194</v>
      </c>
      <c r="AH4" s="1372" t="s">
        <v>7195</v>
      </c>
      <c r="AI4" s="1372" t="s">
        <v>7196</v>
      </c>
    </row>
    <row r="5" spans="1:35" ht="101.25" customHeight="1">
      <c r="A5" s="1089" t="s">
        <v>7358</v>
      </c>
      <c r="B5" s="1362" t="s">
        <v>7359</v>
      </c>
      <c r="C5" s="1368" t="s">
        <v>7360</v>
      </c>
      <c r="D5" s="1368">
        <v>11222780</v>
      </c>
      <c r="E5" s="1368">
        <v>664653136</v>
      </c>
      <c r="F5" s="1368" t="s">
        <v>7361</v>
      </c>
      <c r="G5" s="1368" t="s">
        <v>7362</v>
      </c>
      <c r="H5" s="1368"/>
      <c r="I5" s="1368" t="s">
        <v>7363</v>
      </c>
      <c r="J5" s="1368" t="s">
        <v>7364</v>
      </c>
      <c r="K5" s="1368" t="s">
        <v>7365</v>
      </c>
      <c r="L5" s="1368" t="s">
        <v>7366</v>
      </c>
      <c r="M5" s="1368" t="s">
        <v>7367</v>
      </c>
      <c r="N5" s="1368" t="s">
        <v>7368</v>
      </c>
      <c r="O5" s="1368" t="s">
        <v>7369</v>
      </c>
      <c r="P5" s="1368" t="s">
        <v>7370</v>
      </c>
      <c r="Q5" s="1368" t="s">
        <v>7371</v>
      </c>
      <c r="R5" s="1368" t="s">
        <v>7372</v>
      </c>
      <c r="S5" s="1368" t="s">
        <v>7373</v>
      </c>
      <c r="T5" s="1368" t="s">
        <v>7374</v>
      </c>
      <c r="U5" s="1368" t="s">
        <v>7375</v>
      </c>
      <c r="V5" s="1368" t="s">
        <v>7376</v>
      </c>
      <c r="W5" s="1368" t="s">
        <v>7377</v>
      </c>
      <c r="X5" s="1368" t="s">
        <v>7309</v>
      </c>
      <c r="Y5" s="1368" t="s">
        <v>7378</v>
      </c>
      <c r="Z5" s="1368" t="s">
        <v>7379</v>
      </c>
      <c r="AA5" s="1368" t="s">
        <v>7380</v>
      </c>
      <c r="AB5" s="1368" t="s">
        <v>7381</v>
      </c>
      <c r="AC5" s="1368" t="s">
        <v>7382</v>
      </c>
      <c r="AD5" s="1368" t="s">
        <v>7383</v>
      </c>
      <c r="AE5" s="1368" t="s">
        <v>7254</v>
      </c>
      <c r="AF5" s="1368" t="s">
        <v>7384</v>
      </c>
      <c r="AG5" s="1368" t="s">
        <v>7385</v>
      </c>
      <c r="AH5" s="1368" t="s">
        <v>7386</v>
      </c>
      <c r="AI5" s="1368" t="s">
        <v>7387</v>
      </c>
    </row>
    <row r="6" spans="1:35" ht="101.25" customHeight="1">
      <c r="A6" s="1089" t="s">
        <v>7358</v>
      </c>
      <c r="B6" s="1362" t="s">
        <v>7359</v>
      </c>
      <c r="C6" s="1368" t="s">
        <v>7388</v>
      </c>
      <c r="D6" s="1368">
        <v>11222781</v>
      </c>
      <c r="E6" s="1368">
        <v>664653448</v>
      </c>
      <c r="F6" s="1368" t="s">
        <v>7389</v>
      </c>
      <c r="G6" s="1368" t="s">
        <v>7362</v>
      </c>
      <c r="H6" s="1368"/>
      <c r="I6" s="1368" t="s">
        <v>7363</v>
      </c>
      <c r="J6" s="1368" t="s">
        <v>5850</v>
      </c>
      <c r="K6" s="1368" t="s">
        <v>7365</v>
      </c>
      <c r="L6" s="1368" t="s">
        <v>7366</v>
      </c>
      <c r="M6" s="1368" t="s">
        <v>7367</v>
      </c>
      <c r="N6" s="1368" t="s">
        <v>7368</v>
      </c>
      <c r="O6" s="1368" t="s">
        <v>7369</v>
      </c>
      <c r="P6" s="1368" t="s">
        <v>7370</v>
      </c>
      <c r="Q6" s="1368" t="s">
        <v>7371</v>
      </c>
      <c r="R6" s="1368" t="s">
        <v>7372</v>
      </c>
      <c r="S6" s="1368" t="s">
        <v>7390</v>
      </c>
      <c r="T6" s="1368" t="s">
        <v>7374</v>
      </c>
      <c r="U6" s="1368" t="s">
        <v>7375</v>
      </c>
      <c r="V6" s="1368" t="s">
        <v>7376</v>
      </c>
      <c r="W6" s="1368" t="s">
        <v>7377</v>
      </c>
      <c r="X6" s="1368" t="s">
        <v>7309</v>
      </c>
      <c r="Y6" s="1368" t="s">
        <v>7378</v>
      </c>
      <c r="Z6" s="1368" t="s">
        <v>7379</v>
      </c>
      <c r="AA6" s="1368" t="s">
        <v>7380</v>
      </c>
      <c r="AB6" s="1368" t="s">
        <v>7381</v>
      </c>
      <c r="AC6" s="1368" t="s">
        <v>7391</v>
      </c>
      <c r="AD6" s="1368" t="s">
        <v>7392</v>
      </c>
      <c r="AE6" s="1368" t="s">
        <v>7254</v>
      </c>
      <c r="AF6" s="1368" t="s">
        <v>7384</v>
      </c>
      <c r="AG6" s="1368" t="s">
        <v>7385</v>
      </c>
      <c r="AH6" s="1368" t="s">
        <v>7386</v>
      </c>
      <c r="AI6" s="1368" t="s">
        <v>7387</v>
      </c>
    </row>
    <row r="7" spans="1:35" ht="101.25" customHeight="1">
      <c r="A7" s="1089" t="s">
        <v>7358</v>
      </c>
      <c r="B7" s="1362" t="s">
        <v>7393</v>
      </c>
      <c r="C7" s="1368" t="s">
        <v>7388</v>
      </c>
      <c r="D7" s="1368">
        <v>11222782</v>
      </c>
      <c r="E7" s="1368">
        <v>664653647</v>
      </c>
      <c r="F7" s="1368" t="s">
        <v>7394</v>
      </c>
      <c r="G7" s="1368" t="s">
        <v>7362</v>
      </c>
      <c r="H7" s="1368"/>
      <c r="I7" s="1368" t="s">
        <v>7395</v>
      </c>
      <c r="J7" s="1368" t="s">
        <v>5850</v>
      </c>
      <c r="K7" s="1368" t="s">
        <v>7365</v>
      </c>
      <c r="L7" s="1368" t="s">
        <v>7366</v>
      </c>
      <c r="M7" s="1368" t="s">
        <v>7396</v>
      </c>
      <c r="N7" s="1368" t="s">
        <v>7368</v>
      </c>
      <c r="O7" s="1368" t="s">
        <v>7369</v>
      </c>
      <c r="P7" s="1368" t="s">
        <v>7370</v>
      </c>
      <c r="Q7" s="1368" t="s">
        <v>7371</v>
      </c>
      <c r="R7" s="1368" t="s">
        <v>7372</v>
      </c>
      <c r="S7" s="1368" t="s">
        <v>7390</v>
      </c>
      <c r="T7" s="1368" t="s">
        <v>7374</v>
      </c>
      <c r="U7" s="1368" t="s">
        <v>7375</v>
      </c>
      <c r="V7" s="1368" t="s">
        <v>7376</v>
      </c>
      <c r="W7" s="1368" t="s">
        <v>7377</v>
      </c>
      <c r="X7" s="1368" t="s">
        <v>7309</v>
      </c>
      <c r="Y7" s="1368" t="s">
        <v>7378</v>
      </c>
      <c r="Z7" s="1368" t="s">
        <v>7379</v>
      </c>
      <c r="AA7" s="1368" t="s">
        <v>7380</v>
      </c>
      <c r="AB7" s="1368" t="s">
        <v>7381</v>
      </c>
      <c r="AC7" s="1368" t="s">
        <v>7391</v>
      </c>
      <c r="AD7" s="1368" t="s">
        <v>7392</v>
      </c>
      <c r="AE7" s="1368" t="s">
        <v>7254</v>
      </c>
      <c r="AF7" s="1368" t="s">
        <v>7384</v>
      </c>
      <c r="AG7" s="1368" t="s">
        <v>7385</v>
      </c>
      <c r="AH7" s="1368" t="s">
        <v>7386</v>
      </c>
      <c r="AI7" s="1368" t="s">
        <v>7387</v>
      </c>
    </row>
    <row r="8" spans="1:35" ht="101.25" customHeight="1">
      <c r="A8" s="1089" t="s">
        <v>7358</v>
      </c>
      <c r="B8" s="1362" t="s">
        <v>7393</v>
      </c>
      <c r="C8" s="1368" t="s">
        <v>7360</v>
      </c>
      <c r="D8" s="1368">
        <v>11222783</v>
      </c>
      <c r="E8" s="1368">
        <v>664018742</v>
      </c>
      <c r="F8" s="1368" t="s">
        <v>7397</v>
      </c>
      <c r="G8" s="1368" t="s">
        <v>7362</v>
      </c>
      <c r="H8" s="1368"/>
      <c r="I8" s="1368" t="s">
        <v>7395</v>
      </c>
      <c r="J8" s="1368" t="s">
        <v>5850</v>
      </c>
      <c r="K8" s="1368" t="s">
        <v>7365</v>
      </c>
      <c r="L8" s="1368" t="s">
        <v>7366</v>
      </c>
      <c r="M8" s="1368" t="s">
        <v>7396</v>
      </c>
      <c r="N8" s="1368" t="s">
        <v>7368</v>
      </c>
      <c r="O8" s="1368" t="s">
        <v>7369</v>
      </c>
      <c r="P8" s="1368" t="s">
        <v>7370</v>
      </c>
      <c r="Q8" s="1368" t="s">
        <v>7371</v>
      </c>
      <c r="R8" s="1368" t="s">
        <v>7372</v>
      </c>
      <c r="S8" s="1368" t="s">
        <v>7390</v>
      </c>
      <c r="T8" s="1368" t="s">
        <v>7374</v>
      </c>
      <c r="U8" s="1368" t="s">
        <v>7375</v>
      </c>
      <c r="V8" s="1368" t="s">
        <v>7376</v>
      </c>
      <c r="W8" s="1368" t="s">
        <v>7377</v>
      </c>
      <c r="X8" s="1368" t="s">
        <v>7309</v>
      </c>
      <c r="Y8" s="1368" t="s">
        <v>7378</v>
      </c>
      <c r="Z8" s="1368" t="s">
        <v>7379</v>
      </c>
      <c r="AA8" s="1368" t="s">
        <v>7380</v>
      </c>
      <c r="AB8" s="1368" t="s">
        <v>7381</v>
      </c>
      <c r="AC8" s="1368" t="s">
        <v>7382</v>
      </c>
      <c r="AD8" s="1368" t="s">
        <v>7383</v>
      </c>
      <c r="AE8" s="1368" t="s">
        <v>7254</v>
      </c>
      <c r="AF8" s="1368" t="s">
        <v>7384</v>
      </c>
      <c r="AG8" s="1368" t="s">
        <v>7385</v>
      </c>
      <c r="AH8" s="1368" t="s">
        <v>7386</v>
      </c>
      <c r="AI8" s="1368" t="s">
        <v>7387</v>
      </c>
    </row>
  </sheetData>
  <autoFilter ref="A4:AI8">
    <sortState ref="A5:AK8">
      <sortCondition ref="F4:F8"/>
    </sortState>
  </autoFilter>
  <mergeCells count="7">
    <mergeCell ref="AA2:AB2"/>
    <mergeCell ref="A3:F3"/>
    <mergeCell ref="A1:F1"/>
    <mergeCell ref="G1:O1"/>
    <mergeCell ref="A2:F2"/>
    <mergeCell ref="G2:I2"/>
    <mergeCell ref="J2:L2"/>
  </mergeCells>
  <printOptions horizontalCentered="1"/>
  <pageMargins left="0.25" right="0.25" top="0.75" bottom="0.75" header="0.3" footer="0.3"/>
  <pageSetup scale="1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5"/>
  <sheetViews>
    <sheetView showGridLines="0" zoomScaleNormal="100" zoomScaleSheetLayoutView="100" workbookViewId="0">
      <pane xSplit="4" ySplit="4" topLeftCell="E11" activePane="bottomRight" state="frozen"/>
      <selection activeCell="A4" sqref="A4"/>
      <selection pane="topRight" activeCell="A4" sqref="A4"/>
      <selection pane="bottomLeft" activeCell="A4" sqref="A4"/>
      <selection pane="bottomRight" activeCell="E1" sqref="E1:F1048576"/>
    </sheetView>
  </sheetViews>
  <sheetFormatPr defaultColWidth="9.140625" defaultRowHeight="32.25" customHeight="1"/>
  <cols>
    <col min="1" max="1" width="43.5703125" style="1051" bestFit="1" customWidth="1"/>
    <col min="2" max="2" width="50.42578125" style="1051" customWidth="1"/>
    <col min="3" max="3" width="20.42578125" style="1051" customWidth="1"/>
    <col min="4" max="4" width="21.5703125" style="1051" bestFit="1" customWidth="1"/>
    <col min="5" max="13" width="34.140625" style="1051" customWidth="1"/>
    <col min="14" max="14" width="32.42578125" style="1051" customWidth="1"/>
    <col min="15" max="16384" width="9.140625" style="1051"/>
  </cols>
  <sheetData>
    <row r="1" spans="1:19" ht="24" customHeight="1">
      <c r="A1" s="1442" t="s">
        <v>7398</v>
      </c>
      <c r="B1" s="1442"/>
      <c r="C1" s="1442"/>
      <c r="D1" s="1442"/>
      <c r="E1" s="1149"/>
      <c r="F1" s="1149"/>
      <c r="G1" s="1149"/>
      <c r="H1" s="1149"/>
      <c r="I1" s="1149"/>
      <c r="J1" s="1149" t="s">
        <v>7178</v>
      </c>
      <c r="K1" s="1149"/>
      <c r="L1" s="1149"/>
      <c r="M1" s="1149"/>
    </row>
    <row r="2" spans="1:19" s="1363" customFormat="1" ht="24" customHeight="1">
      <c r="A2" s="1443" t="s">
        <v>5748</v>
      </c>
      <c r="B2" s="1443"/>
      <c r="C2" s="1443"/>
      <c r="D2" s="1443"/>
      <c r="E2" s="1408"/>
      <c r="F2" s="1408"/>
      <c r="O2" s="1408"/>
      <c r="P2" s="1408"/>
      <c r="Q2" s="1408"/>
      <c r="R2" s="1408"/>
      <c r="S2" s="1408"/>
    </row>
    <row r="3" spans="1:19" s="1363" customFormat="1" ht="24" customHeight="1">
      <c r="A3" s="1386"/>
      <c r="B3" s="1386"/>
      <c r="C3" s="1386"/>
      <c r="D3" s="1386"/>
    </row>
    <row r="4" spans="1:19" ht="60" customHeight="1">
      <c r="A4" s="1089" t="s">
        <v>5750</v>
      </c>
      <c r="B4" s="1053" t="s">
        <v>7399</v>
      </c>
      <c r="C4" s="1053" t="s">
        <v>6639</v>
      </c>
      <c r="D4" s="1053" t="s">
        <v>5754</v>
      </c>
      <c r="E4" s="1053" t="s">
        <v>6158</v>
      </c>
      <c r="F4" s="1053" t="s">
        <v>6349</v>
      </c>
      <c r="G4" s="1053" t="s">
        <v>7400</v>
      </c>
      <c r="H4" s="1053" t="s">
        <v>7401</v>
      </c>
      <c r="I4" s="1053" t="s">
        <v>5777</v>
      </c>
      <c r="J4" s="1053" t="s">
        <v>7193</v>
      </c>
      <c r="K4" s="1053" t="s">
        <v>7194</v>
      </c>
      <c r="L4" s="1053" t="s">
        <v>7195</v>
      </c>
      <c r="M4" s="1053" t="s">
        <v>7402</v>
      </c>
    </row>
    <row r="5" spans="1:19" ht="30" customHeight="1">
      <c r="A5" s="1096" t="s">
        <v>7441</v>
      </c>
      <c r="B5" s="1064" t="s">
        <v>7442</v>
      </c>
      <c r="C5" s="1091">
        <v>11147245</v>
      </c>
      <c r="D5" s="1368" t="s">
        <v>7443</v>
      </c>
      <c r="E5" s="1057" t="s">
        <v>5841</v>
      </c>
      <c r="F5" s="1057">
        <v>8</v>
      </c>
      <c r="G5" s="1057" t="s">
        <v>7429</v>
      </c>
      <c r="H5" s="1057"/>
      <c r="I5" s="1057" t="s">
        <v>7419</v>
      </c>
      <c r="J5" s="1057" t="s">
        <v>7444</v>
      </c>
      <c r="K5" s="1057" t="s">
        <v>7445</v>
      </c>
      <c r="L5" s="1057" t="s">
        <v>7446</v>
      </c>
      <c r="M5" s="1057" t="s">
        <v>2589</v>
      </c>
      <c r="N5" s="1097"/>
    </row>
    <row r="6" spans="1:19" ht="30" customHeight="1">
      <c r="A6" s="1096" t="s">
        <v>7447</v>
      </c>
      <c r="B6" s="1064" t="s">
        <v>7442</v>
      </c>
      <c r="C6" s="1091">
        <v>11147246</v>
      </c>
      <c r="D6" s="1368" t="s">
        <v>7448</v>
      </c>
      <c r="E6" s="1057" t="s">
        <v>5841</v>
      </c>
      <c r="F6" s="1057">
        <v>16</v>
      </c>
      <c r="G6" s="1057" t="s">
        <v>7429</v>
      </c>
      <c r="H6" s="1057"/>
      <c r="I6" s="1057" t="s">
        <v>7419</v>
      </c>
      <c r="J6" s="1057" t="s">
        <v>7444</v>
      </c>
      <c r="K6" s="1057" t="s">
        <v>7445</v>
      </c>
      <c r="L6" s="1057" t="s">
        <v>7446</v>
      </c>
      <c r="M6" s="1057" t="s">
        <v>2589</v>
      </c>
      <c r="N6" s="1097"/>
    </row>
    <row r="7" spans="1:19" ht="30" customHeight="1">
      <c r="A7" s="1096" t="s">
        <v>7449</v>
      </c>
      <c r="B7" s="1064" t="s">
        <v>7442</v>
      </c>
      <c r="C7" s="1091">
        <v>11147247</v>
      </c>
      <c r="D7" s="1368" t="s">
        <v>7450</v>
      </c>
      <c r="E7" s="1057" t="s">
        <v>5841</v>
      </c>
      <c r="F7" s="1057">
        <v>24</v>
      </c>
      <c r="G7" s="1057" t="s">
        <v>7429</v>
      </c>
      <c r="H7" s="1057"/>
      <c r="I7" s="1057" t="s">
        <v>7419</v>
      </c>
      <c r="J7" s="1057" t="s">
        <v>7444</v>
      </c>
      <c r="K7" s="1057" t="s">
        <v>7445</v>
      </c>
      <c r="L7" s="1057" t="s">
        <v>7446</v>
      </c>
      <c r="M7" s="1057" t="s">
        <v>2589</v>
      </c>
      <c r="N7" s="1097"/>
    </row>
    <row r="8" spans="1:19" ht="30" customHeight="1">
      <c r="A8" s="1096" t="s">
        <v>7415</v>
      </c>
      <c r="B8" s="1064" t="s">
        <v>7416</v>
      </c>
      <c r="C8" s="1091">
        <v>10883741</v>
      </c>
      <c r="D8" s="1368" t="s">
        <v>7417</v>
      </c>
      <c r="E8" s="1057" t="s">
        <v>5841</v>
      </c>
      <c r="F8" s="1057">
        <v>24</v>
      </c>
      <c r="G8" s="1057" t="s">
        <v>7418</v>
      </c>
      <c r="H8" s="1057" t="s">
        <v>2589</v>
      </c>
      <c r="I8" s="1057" t="s">
        <v>7419</v>
      </c>
      <c r="J8" s="1057" t="s">
        <v>7420</v>
      </c>
      <c r="K8" s="1057" t="s">
        <v>7421</v>
      </c>
      <c r="L8" s="1057" t="s">
        <v>7422</v>
      </c>
      <c r="M8" s="1057" t="s">
        <v>7423</v>
      </c>
      <c r="N8" s="1097"/>
    </row>
    <row r="9" spans="1:19" ht="30" customHeight="1">
      <c r="A9" s="1096" t="s">
        <v>7424</v>
      </c>
      <c r="B9" s="1064" t="s">
        <v>7416</v>
      </c>
      <c r="C9" s="1091">
        <v>10883742</v>
      </c>
      <c r="D9" s="1368" t="s">
        <v>7425</v>
      </c>
      <c r="E9" s="1057" t="s">
        <v>5841</v>
      </c>
      <c r="F9" s="1057">
        <v>48</v>
      </c>
      <c r="G9" s="1057" t="s">
        <v>7418</v>
      </c>
      <c r="H9" s="1057" t="s">
        <v>2589</v>
      </c>
      <c r="I9" s="1057" t="s">
        <v>7419</v>
      </c>
      <c r="J9" s="1057" t="s">
        <v>7420</v>
      </c>
      <c r="K9" s="1057" t="s">
        <v>7421</v>
      </c>
      <c r="L9" s="1057" t="s">
        <v>7422</v>
      </c>
      <c r="M9" s="1057" t="s">
        <v>7423</v>
      </c>
      <c r="N9" s="1097"/>
    </row>
    <row r="10" spans="1:19" ht="30" customHeight="1">
      <c r="A10" s="1096" t="s">
        <v>7433</v>
      </c>
      <c r="B10" s="1064" t="s">
        <v>7401</v>
      </c>
      <c r="C10" s="1091">
        <v>10883746</v>
      </c>
      <c r="D10" s="1368" t="s">
        <v>7434</v>
      </c>
      <c r="E10" s="1057" t="s">
        <v>5841</v>
      </c>
      <c r="F10" s="1057">
        <v>24</v>
      </c>
      <c r="G10" s="1057" t="s">
        <v>7418</v>
      </c>
      <c r="H10" s="1057" t="s">
        <v>5889</v>
      </c>
      <c r="I10" s="1057" t="s">
        <v>7419</v>
      </c>
      <c r="J10" s="1057" t="s">
        <v>7420</v>
      </c>
      <c r="K10" s="1057" t="s">
        <v>7421</v>
      </c>
      <c r="L10" s="1057" t="s">
        <v>7422</v>
      </c>
      <c r="M10" s="1057" t="s">
        <v>7423</v>
      </c>
    </row>
    <row r="11" spans="1:19" ht="30" customHeight="1">
      <c r="A11" s="1096" t="s">
        <v>7451</v>
      </c>
      <c r="B11" s="1064" t="s">
        <v>7442</v>
      </c>
      <c r="C11" s="1091">
        <v>11147248</v>
      </c>
      <c r="D11" s="1368" t="s">
        <v>7452</v>
      </c>
      <c r="E11" s="1057" t="s">
        <v>5841</v>
      </c>
      <c r="F11" s="1057">
        <v>48</v>
      </c>
      <c r="G11" s="1057" t="s">
        <v>7429</v>
      </c>
      <c r="H11" s="1057"/>
      <c r="I11" s="1057" t="s">
        <v>7419</v>
      </c>
      <c r="J11" s="1057" t="s">
        <v>7444</v>
      </c>
      <c r="K11" s="1057" t="s">
        <v>7445</v>
      </c>
      <c r="L11" s="1057" t="s">
        <v>7446</v>
      </c>
      <c r="M11" s="1057" t="s">
        <v>2589</v>
      </c>
    </row>
    <row r="12" spans="1:19" ht="30" customHeight="1">
      <c r="A12" s="1096" t="s">
        <v>7435</v>
      </c>
      <c r="B12" s="1064" t="s">
        <v>7401</v>
      </c>
      <c r="C12" s="1091">
        <v>10883747</v>
      </c>
      <c r="D12" s="1368" t="s">
        <v>7436</v>
      </c>
      <c r="E12" s="1057" t="s">
        <v>5841</v>
      </c>
      <c r="F12" s="1057">
        <v>48</v>
      </c>
      <c r="G12" s="1057" t="s">
        <v>7418</v>
      </c>
      <c r="H12" s="1057" t="s">
        <v>5889</v>
      </c>
      <c r="I12" s="1057" t="s">
        <v>7419</v>
      </c>
      <c r="J12" s="1057" t="s">
        <v>7420</v>
      </c>
      <c r="K12" s="1057" t="s">
        <v>7421</v>
      </c>
      <c r="L12" s="1057" t="s">
        <v>7422</v>
      </c>
      <c r="M12" s="1057" t="s">
        <v>7423</v>
      </c>
    </row>
    <row r="13" spans="1:19" ht="30" customHeight="1">
      <c r="A13" s="1063" t="s">
        <v>7426</v>
      </c>
      <c r="B13" s="1063" t="s">
        <v>7427</v>
      </c>
      <c r="C13" s="1094">
        <v>10883744</v>
      </c>
      <c r="D13" s="1059" t="s">
        <v>7428</v>
      </c>
      <c r="E13" s="1063" t="s">
        <v>6039</v>
      </c>
      <c r="F13" s="1062">
        <v>48</v>
      </c>
      <c r="G13" s="1062" t="s">
        <v>7429</v>
      </c>
      <c r="H13" s="1062" t="s">
        <v>2589</v>
      </c>
      <c r="I13" s="1062" t="s">
        <v>7419</v>
      </c>
      <c r="J13" s="1062" t="s">
        <v>7430</v>
      </c>
      <c r="K13" s="1062" t="s">
        <v>7431</v>
      </c>
      <c r="L13" s="1062" t="s">
        <v>7432</v>
      </c>
      <c r="M13" s="1062" t="s">
        <v>7423</v>
      </c>
    </row>
    <row r="14" spans="1:19" ht="30" customHeight="1">
      <c r="A14" s="1096" t="s">
        <v>7437</v>
      </c>
      <c r="B14" s="1064" t="s">
        <v>7427</v>
      </c>
      <c r="C14" s="1091">
        <v>10883748</v>
      </c>
      <c r="D14" s="1368" t="s">
        <v>7438</v>
      </c>
      <c r="E14" s="1057" t="s">
        <v>5841</v>
      </c>
      <c r="F14" s="1057">
        <v>24</v>
      </c>
      <c r="G14" s="1057" t="s">
        <v>7429</v>
      </c>
      <c r="H14" s="1057" t="s">
        <v>5889</v>
      </c>
      <c r="I14" s="1057" t="s">
        <v>7419</v>
      </c>
      <c r="J14" s="1057" t="s">
        <v>7430</v>
      </c>
      <c r="K14" s="1057" t="s">
        <v>7431</v>
      </c>
      <c r="L14" s="1057" t="s">
        <v>7432</v>
      </c>
      <c r="M14" s="1057" t="s">
        <v>7423</v>
      </c>
    </row>
    <row r="15" spans="1:19" ht="30" customHeight="1">
      <c r="A15" s="1096" t="s">
        <v>7403</v>
      </c>
      <c r="B15" s="1064" t="s">
        <v>7404</v>
      </c>
      <c r="C15" s="1091">
        <v>11435554</v>
      </c>
      <c r="D15" s="1368" t="s">
        <v>7405</v>
      </c>
      <c r="E15" s="1057" t="s">
        <v>5841</v>
      </c>
      <c r="F15" s="1057">
        <v>48</v>
      </c>
      <c r="G15" s="1057" t="s">
        <v>7406</v>
      </c>
      <c r="H15" s="1057" t="s">
        <v>2589</v>
      </c>
      <c r="I15" s="1057" t="s">
        <v>7407</v>
      </c>
      <c r="J15" s="1057"/>
      <c r="K15" s="1057"/>
      <c r="L15" s="1057"/>
      <c r="M15" s="1057"/>
    </row>
    <row r="16" spans="1:19" ht="30" customHeight="1">
      <c r="A16" s="1096" t="s">
        <v>7439</v>
      </c>
      <c r="B16" s="1064" t="s">
        <v>7427</v>
      </c>
      <c r="C16" s="1091">
        <v>10883749</v>
      </c>
      <c r="D16" s="1368" t="s">
        <v>7440</v>
      </c>
      <c r="E16" s="1057" t="s">
        <v>6039</v>
      </c>
      <c r="F16" s="1057">
        <v>48</v>
      </c>
      <c r="G16" s="1057" t="s">
        <v>7429</v>
      </c>
      <c r="H16" s="1057" t="s">
        <v>5889</v>
      </c>
      <c r="I16" s="1057" t="s">
        <v>7419</v>
      </c>
      <c r="J16" s="1057" t="s">
        <v>7430</v>
      </c>
      <c r="K16" s="1057" t="s">
        <v>7431</v>
      </c>
      <c r="L16" s="1057" t="s">
        <v>7432</v>
      </c>
      <c r="M16" s="1057" t="s">
        <v>7423</v>
      </c>
    </row>
    <row r="17" spans="1:13" ht="30" customHeight="1">
      <c r="A17" s="1096" t="s">
        <v>7408</v>
      </c>
      <c r="B17" s="1064" t="s">
        <v>7409</v>
      </c>
      <c r="C17" s="1091">
        <v>11435555</v>
      </c>
      <c r="D17" s="1368" t="s">
        <v>7410</v>
      </c>
      <c r="E17" s="1057" t="s">
        <v>5841</v>
      </c>
      <c r="F17" s="1057">
        <v>24</v>
      </c>
      <c r="G17" s="1057" t="s">
        <v>7406</v>
      </c>
      <c r="H17" s="1057" t="s">
        <v>2589</v>
      </c>
      <c r="I17" s="1057" t="s">
        <v>7407</v>
      </c>
      <c r="J17" s="1057"/>
      <c r="K17" s="1057"/>
      <c r="L17" s="1057"/>
      <c r="M17" s="1057"/>
    </row>
    <row r="18" spans="1:13" ht="30" customHeight="1">
      <c r="A18" s="1096" t="s">
        <v>7411</v>
      </c>
      <c r="B18" s="1064" t="s">
        <v>7404</v>
      </c>
      <c r="C18" s="1091">
        <v>11435556</v>
      </c>
      <c r="D18" s="1368" t="s">
        <v>7412</v>
      </c>
      <c r="E18" s="1057" t="s">
        <v>5841</v>
      </c>
      <c r="F18" s="1057">
        <v>48</v>
      </c>
      <c r="G18" s="1057" t="s">
        <v>7406</v>
      </c>
      <c r="H18" s="1057" t="s">
        <v>2589</v>
      </c>
      <c r="I18" s="1057" t="s">
        <v>7407</v>
      </c>
      <c r="J18" s="1057"/>
      <c r="K18" s="1057"/>
      <c r="L18" s="1057"/>
      <c r="M18" s="1057"/>
    </row>
    <row r="19" spans="1:13" ht="30" customHeight="1">
      <c r="A19" s="1096" t="s">
        <v>7413</v>
      </c>
      <c r="B19" s="1064" t="s">
        <v>7409</v>
      </c>
      <c r="C19" s="1091">
        <v>11435557</v>
      </c>
      <c r="D19" s="1368" t="s">
        <v>7414</v>
      </c>
      <c r="E19" s="1057" t="s">
        <v>5841</v>
      </c>
      <c r="F19" s="1057">
        <v>24</v>
      </c>
      <c r="G19" s="1057" t="s">
        <v>7406</v>
      </c>
      <c r="H19" s="1057" t="s">
        <v>2589</v>
      </c>
      <c r="I19" s="1057" t="s">
        <v>7407</v>
      </c>
      <c r="J19" s="1057"/>
      <c r="K19" s="1057"/>
      <c r="L19" s="1057"/>
      <c r="M19" s="1057"/>
    </row>
    <row r="20" spans="1:13" ht="30" customHeight="1">
      <c r="A20" s="1096" t="s">
        <v>9775</v>
      </c>
      <c r="B20" s="1064"/>
      <c r="C20" s="1091" t="s">
        <v>5913</v>
      </c>
      <c r="D20" s="1368" t="s">
        <v>9780</v>
      </c>
      <c r="E20" s="1057" t="s">
        <v>5913</v>
      </c>
      <c r="F20" s="1057"/>
      <c r="G20" s="1057"/>
      <c r="H20" s="1057"/>
      <c r="I20" s="1057"/>
      <c r="J20" s="1057"/>
      <c r="K20" s="1057"/>
      <c r="L20" s="1057"/>
      <c r="M20" s="1057"/>
    </row>
    <row r="21" spans="1:13" ht="30" customHeight="1">
      <c r="A21" s="1096" t="s">
        <v>9776</v>
      </c>
      <c r="B21" s="1064"/>
      <c r="C21" s="1091" t="s">
        <v>5913</v>
      </c>
      <c r="D21" s="1368" t="s">
        <v>9781</v>
      </c>
      <c r="E21" s="1057" t="s">
        <v>5913</v>
      </c>
      <c r="F21" s="1057"/>
      <c r="G21" s="1057"/>
      <c r="H21" s="1057"/>
      <c r="I21" s="1057"/>
      <c r="J21" s="1057"/>
      <c r="K21" s="1057"/>
      <c r="L21" s="1057"/>
      <c r="M21" s="1057"/>
    </row>
    <row r="22" spans="1:13" ht="30" customHeight="1">
      <c r="A22" s="1096" t="s">
        <v>9777</v>
      </c>
      <c r="B22" s="1064"/>
      <c r="C22" s="1091" t="s">
        <v>5913</v>
      </c>
      <c r="D22" s="1368" t="s">
        <v>9782</v>
      </c>
      <c r="E22" s="1057" t="s">
        <v>5913</v>
      </c>
      <c r="F22" s="1057"/>
      <c r="G22" s="1057"/>
      <c r="H22" s="1057"/>
      <c r="I22" s="1057"/>
      <c r="J22" s="1057"/>
      <c r="K22" s="1057"/>
      <c r="L22" s="1057"/>
      <c r="M22" s="1057"/>
    </row>
    <row r="23" spans="1:13" ht="30" customHeight="1">
      <c r="A23" s="1096" t="s">
        <v>9778</v>
      </c>
      <c r="B23" s="1064"/>
      <c r="C23" s="1091" t="s">
        <v>5913</v>
      </c>
      <c r="D23" s="1368" t="s">
        <v>9783</v>
      </c>
      <c r="E23" s="1057" t="s">
        <v>5913</v>
      </c>
      <c r="F23" s="1057"/>
      <c r="G23" s="1057"/>
      <c r="H23" s="1057"/>
      <c r="I23" s="1057"/>
      <c r="J23" s="1057"/>
      <c r="K23" s="1057"/>
      <c r="L23" s="1057"/>
      <c r="M23" s="1057"/>
    </row>
    <row r="24" spans="1:13" ht="30" customHeight="1">
      <c r="A24" s="1096" t="s">
        <v>9779</v>
      </c>
      <c r="B24" s="1064"/>
      <c r="C24" s="1091" t="s">
        <v>5913</v>
      </c>
      <c r="D24" s="1368" t="s">
        <v>9784</v>
      </c>
      <c r="E24" s="1057" t="s">
        <v>5913</v>
      </c>
      <c r="F24" s="1057"/>
      <c r="G24" s="1057"/>
      <c r="H24" s="1057"/>
      <c r="I24" s="1057"/>
      <c r="J24" s="1057"/>
      <c r="K24" s="1057"/>
      <c r="L24" s="1057"/>
      <c r="M24" s="1057"/>
    </row>
    <row r="25" spans="1:13" ht="30" customHeight="1">
      <c r="A25" s="1063" t="s">
        <v>7453</v>
      </c>
      <c r="B25" s="1063" t="s">
        <v>7454</v>
      </c>
      <c r="C25" s="1094">
        <v>11147352</v>
      </c>
      <c r="D25" s="1059" t="s">
        <v>7455</v>
      </c>
      <c r="E25" s="1063" t="s">
        <v>6039</v>
      </c>
      <c r="F25" s="1062">
        <v>64</v>
      </c>
      <c r="G25" s="1062" t="s">
        <v>7456</v>
      </c>
      <c r="H25" s="1062"/>
      <c r="I25" s="1062" t="s">
        <v>7419</v>
      </c>
      <c r="J25" s="1062"/>
      <c r="K25" s="1062"/>
      <c r="L25" s="1062"/>
      <c r="M25" s="1062" t="s">
        <v>7457</v>
      </c>
    </row>
  </sheetData>
  <autoFilter ref="A4:M25"/>
  <mergeCells count="5">
    <mergeCell ref="R2:S2"/>
    <mergeCell ref="A1:D1"/>
    <mergeCell ref="A2:D2"/>
    <mergeCell ref="E2:F2"/>
    <mergeCell ref="O2:Q2"/>
  </mergeCells>
  <printOptions horizontalCentered="1"/>
  <pageMargins left="0.25" right="0.25" top="0.75" bottom="0.75" header="0.3" footer="0.3"/>
  <pageSetup scale="2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121</vt:i4>
      </vt:variant>
    </vt:vector>
  </HeadingPairs>
  <TitlesOfParts>
    <vt:vector size="143" baseType="lpstr">
      <vt:lpstr>Laptops &amp; Ultrabooks</vt:lpstr>
      <vt:lpstr>Tablets</vt:lpstr>
      <vt:lpstr>Chromebooks</vt:lpstr>
      <vt:lpstr>Desktops</vt:lpstr>
      <vt:lpstr>Monitors</vt:lpstr>
      <vt:lpstr>Workstations</vt:lpstr>
      <vt:lpstr>Servers</vt:lpstr>
      <vt:lpstr>VRTX </vt:lpstr>
      <vt:lpstr>Switches</vt:lpstr>
      <vt:lpstr>Services</vt:lpstr>
      <vt:lpstr>Printers</vt:lpstr>
      <vt:lpstr>Printer Supplies</vt:lpstr>
      <vt:lpstr>Projectors</vt:lpstr>
      <vt:lpstr>WYSE T&amp;C</vt:lpstr>
      <vt:lpstr>WYSE Master Price List</vt:lpstr>
      <vt:lpstr>WYSE Options</vt:lpstr>
      <vt:lpstr>WYSE Service Programs</vt:lpstr>
      <vt:lpstr>SonicWALLCHANGES TAB</vt:lpstr>
      <vt:lpstr>SonicWALL LINKS</vt:lpstr>
      <vt:lpstr>SonicWALL Price List</vt:lpstr>
      <vt:lpstr>SonicWALL RAW DATA</vt:lpstr>
      <vt:lpstr>SonicWALL Advantage Discounts</vt:lpstr>
      <vt:lpstr>Chromebooks!_FilterDatabase</vt:lpstr>
      <vt:lpstr>ANALYZER</vt:lpstr>
      <vt:lpstr>CASS</vt:lpstr>
      <vt:lpstr>CDP</vt:lpstr>
      <vt:lpstr>CDP_210</vt:lpstr>
      <vt:lpstr>CDP_220</vt:lpstr>
      <vt:lpstr>CDP_5040B</vt:lpstr>
      <vt:lpstr>CDP_6080_SERV_SUPP</vt:lpstr>
      <vt:lpstr>CDP_6080B</vt:lpstr>
      <vt:lpstr>CDP_SERVICES</vt:lpstr>
      <vt:lpstr>CDP_STORAGE</vt:lpstr>
      <vt:lpstr>CF_CLIENT</vt:lpstr>
      <vt:lpstr>CLIENT</vt:lpstr>
      <vt:lpstr>CLIENT_AV_AS</vt:lpstr>
      <vt:lpstr>CLIENT_GVC_SSL_VA</vt:lpstr>
      <vt:lpstr>E_10200</vt:lpstr>
      <vt:lpstr>E_10400</vt:lpstr>
      <vt:lpstr>E_10800</vt:lpstr>
      <vt:lpstr>E_500_750</vt:lpstr>
      <vt:lpstr>E_5000</vt:lpstr>
      <vt:lpstr>E_5500</vt:lpstr>
      <vt:lpstr>E_6500</vt:lpstr>
      <vt:lpstr>E_8500</vt:lpstr>
      <vt:lpstr>E_8510</vt:lpstr>
      <vt:lpstr>E_CLASS_SRA</vt:lpstr>
      <vt:lpstr>Email_AV</vt:lpstr>
      <vt:lpstr>EMAIL_ENCRYP</vt:lpstr>
      <vt:lpstr>EMAIL_SECURITY</vt:lpstr>
      <vt:lpstr>ES_100_250</vt:lpstr>
      <vt:lpstr>ES_1000_2000</vt:lpstr>
      <vt:lpstr>ES_25_50</vt:lpstr>
      <vt:lpstr>ES_500_750</vt:lpstr>
      <vt:lpstr>ES_5000_10000</vt:lpstr>
      <vt:lpstr>ES_HW</vt:lpstr>
      <vt:lpstr>ES_REMOTE_ANALYZER</vt:lpstr>
      <vt:lpstr>ES_SBS</vt:lpstr>
      <vt:lpstr>ES_SOFTWARE</vt:lpstr>
      <vt:lpstr>ES_TOTALSECURE</vt:lpstr>
      <vt:lpstr>ES_TS_COMP_UPGRADE</vt:lpstr>
      <vt:lpstr>ES_TS_RENEWAL</vt:lpstr>
      <vt:lpstr>ES_VIRT_APPL</vt:lpstr>
      <vt:lpstr>EX_9000</vt:lpstr>
      <vt:lpstr>FIREWALL_SSL_VPN</vt:lpstr>
      <vt:lpstr>FURTHER_INFO_SUP</vt:lpstr>
      <vt:lpstr>FW_REPLACE</vt:lpstr>
      <vt:lpstr>GMS</vt:lpstr>
      <vt:lpstr>Go_To_Top</vt:lpstr>
      <vt:lpstr>HOSTED_EMAIL</vt:lpstr>
      <vt:lpstr>LEGACY</vt:lpstr>
      <vt:lpstr>NSA</vt:lpstr>
      <vt:lpstr>NSA_220</vt:lpstr>
      <vt:lpstr>NSA_240</vt:lpstr>
      <vt:lpstr>NSA_2400</vt:lpstr>
      <vt:lpstr>NSA_2400MX</vt:lpstr>
      <vt:lpstr>NSA_250</vt:lpstr>
      <vt:lpstr>NSA_2600</vt:lpstr>
      <vt:lpstr>NSA_3500</vt:lpstr>
      <vt:lpstr>NSA_3600</vt:lpstr>
      <vt:lpstr>NSA_4500</vt:lpstr>
      <vt:lpstr>NSA_4600</vt:lpstr>
      <vt:lpstr>NSA_5000</vt:lpstr>
      <vt:lpstr>NSA_5600</vt:lpstr>
      <vt:lpstr>NSA_6600</vt:lpstr>
      <vt:lpstr>NSA_E7500</vt:lpstr>
      <vt:lpstr>NSA_ECLASS</vt:lpstr>
      <vt:lpstr>NSA_MODULES</vt:lpstr>
      <vt:lpstr>Monitors!Print_Area</vt:lpstr>
      <vt:lpstr>'Printer Supplies'!Print_Area</vt:lpstr>
      <vt:lpstr>Printers!Print_Area</vt:lpstr>
      <vt:lpstr>'WYSE Master Price List'!Print_Area</vt:lpstr>
      <vt:lpstr>'WYSE Options'!Print_Area</vt:lpstr>
      <vt:lpstr>'WYSE Service Programs'!Print_Area</vt:lpstr>
      <vt:lpstr>'WYSE T&amp;C'!Print_Area</vt:lpstr>
      <vt:lpstr>'WYSE Master Price List'!Print_Titles</vt:lpstr>
      <vt:lpstr>'WYSE Options'!Print_Titles</vt:lpstr>
      <vt:lpstr>'WYSE Service Programs'!Print_Titles</vt:lpstr>
      <vt:lpstr>PRO_3060_2040_1260</vt:lpstr>
      <vt:lpstr>PRO_5060_4100_4060</vt:lpstr>
      <vt:lpstr>PROFESSIONAL_SERVICES</vt:lpstr>
      <vt:lpstr>RMA_SM9000</vt:lpstr>
      <vt:lpstr>SCRUTINIZER</vt:lpstr>
      <vt:lpstr>Scrutinizer_Analyzer</vt:lpstr>
      <vt:lpstr>See_Note_SSL_VPN</vt:lpstr>
      <vt:lpstr>SFP_MODULES</vt:lpstr>
      <vt:lpstr>SM_9200</vt:lpstr>
      <vt:lpstr>SM_9400</vt:lpstr>
      <vt:lpstr>SM_9600</vt:lpstr>
      <vt:lpstr>SM9000_ACCESS</vt:lpstr>
      <vt:lpstr>SM9000_PROSRV</vt:lpstr>
      <vt:lpstr>SMB_SRA</vt:lpstr>
      <vt:lpstr>SMB_SRA_VIRT_APPL</vt:lpstr>
      <vt:lpstr>SOHO_TELE</vt:lpstr>
      <vt:lpstr>SONICPOINT</vt:lpstr>
      <vt:lpstr>SONICPOINTS</vt:lpstr>
      <vt:lpstr>SRA_1200</vt:lpstr>
      <vt:lpstr>SRA_1600</vt:lpstr>
      <vt:lpstr>SRA_4200</vt:lpstr>
      <vt:lpstr>SRA_4600</vt:lpstr>
      <vt:lpstr>SRA_E_VIRT_APPL</vt:lpstr>
      <vt:lpstr>SRA_ECLASS_USER_SPIKE</vt:lpstr>
      <vt:lpstr>SRA_EX_7000</vt:lpstr>
      <vt:lpstr>SRA_EX_750</vt:lpstr>
      <vt:lpstr>SRA_EX6000</vt:lpstr>
      <vt:lpstr>SRA_STACKABLE</vt:lpstr>
      <vt:lpstr>STACK_HA</vt:lpstr>
      <vt:lpstr>SUP</vt:lpstr>
      <vt:lpstr>SUPER_MASSIVE</vt:lpstr>
      <vt:lpstr>TOP</vt:lpstr>
      <vt:lpstr>TS_Bundles</vt:lpstr>
      <vt:lpstr>TZ</vt:lpstr>
      <vt:lpstr>TZ_100</vt:lpstr>
      <vt:lpstr>TZ_105</vt:lpstr>
      <vt:lpstr>TZ_150</vt:lpstr>
      <vt:lpstr>TZ_170_10_25</vt:lpstr>
      <vt:lpstr>TZ_180</vt:lpstr>
      <vt:lpstr>TZ_190_170</vt:lpstr>
      <vt:lpstr>TZ_200</vt:lpstr>
      <vt:lpstr>TZ_205</vt:lpstr>
      <vt:lpstr>TZ_210</vt:lpstr>
      <vt:lpstr>TZ_215</vt:lpstr>
      <vt:lpstr>WAN</vt:lpstr>
    </vt:vector>
  </TitlesOfParts>
  <Company>SonicWALL,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Weaver</dc:creator>
  <cp:lastModifiedBy>Clancy, Jessica</cp:lastModifiedBy>
  <cp:lastPrinted>2009-07-31T19:08:21Z</cp:lastPrinted>
  <dcterms:created xsi:type="dcterms:W3CDTF">2005-08-06T01:50:17Z</dcterms:created>
  <dcterms:modified xsi:type="dcterms:W3CDTF">2014-08-06T21:19:22Z</dcterms:modified>
</cp:coreProperties>
</file>